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20730" windowHeight="10170" activeTab="4"/>
  </bookViews>
  <sheets>
    <sheet name="Supermarkets (ِall)" sheetId="7" r:id="rId1"/>
    <sheet name="Stores" sheetId="8" r:id="rId2"/>
    <sheet name="Comp" sheetId="9" r:id="rId3"/>
    <sheet name="Oct2019" sheetId="10" r:id="rId4"/>
    <sheet name="Oct 2019 by Order" sheetId="11" r:id="rId5"/>
  </sheets>
  <definedNames>
    <definedName name="_xlnm.Print_Titles" localSheetId="2">Comp!$12:$13</definedName>
    <definedName name="_xlnm.Print_Titles" localSheetId="4">'Oct 2019 by Order'!$12:$13</definedName>
    <definedName name="_xlnm.Print_Titles" localSheetId="3">'Oct2019'!$12:$13</definedName>
    <definedName name="_xlnm.Print_Titles" localSheetId="1">Stores!$12:$13</definedName>
    <definedName name="_xlnm.Print_Titles" localSheetId="0">'Supermarkets (ِall)'!$12:$13</definedName>
  </definedNames>
  <calcPr calcId="125725"/>
</workbook>
</file>

<file path=xl/calcChain.xml><?xml version="1.0" encoding="utf-8"?>
<calcChain xmlns="http://schemas.openxmlformats.org/spreadsheetml/2006/main">
  <c r="G87" i="11"/>
  <c r="G82"/>
  <c r="G88"/>
  <c r="G86"/>
  <c r="G85"/>
  <c r="G84"/>
  <c r="G83"/>
  <c r="G75"/>
  <c r="G78"/>
  <c r="G76"/>
  <c r="G77"/>
  <c r="G79"/>
  <c r="G68"/>
  <c r="G72"/>
  <c r="G69"/>
  <c r="G67"/>
  <c r="G70"/>
  <c r="G71"/>
  <c r="G57"/>
  <c r="G63"/>
  <c r="G59"/>
  <c r="G61"/>
  <c r="G64"/>
  <c r="G62"/>
  <c r="G56"/>
  <c r="G58"/>
  <c r="G60"/>
  <c r="G52"/>
  <c r="G50"/>
  <c r="G48"/>
  <c r="G51"/>
  <c r="G49"/>
  <c r="G53"/>
  <c r="G43"/>
  <c r="G45"/>
  <c r="G40"/>
  <c r="G41"/>
  <c r="G42"/>
  <c r="G44"/>
  <c r="G33"/>
  <c r="G37"/>
  <c r="G34"/>
  <c r="G35"/>
  <c r="G36"/>
  <c r="G24"/>
  <c r="G28"/>
  <c r="G15"/>
  <c r="G18"/>
  <c r="G21"/>
  <c r="G20"/>
  <c r="G23"/>
  <c r="G26"/>
  <c r="G22"/>
  <c r="G19"/>
  <c r="G17"/>
  <c r="G16"/>
  <c r="G30"/>
  <c r="G27"/>
  <c r="G25"/>
  <c r="G29"/>
  <c r="H15" i="9" l="1"/>
  <c r="H16"/>
  <c r="H17"/>
  <c r="H18"/>
  <c r="H19"/>
  <c r="H20"/>
  <c r="H21"/>
  <c r="H22"/>
  <c r="H23"/>
  <c r="H24"/>
  <c r="H25"/>
  <c r="H26"/>
  <c r="H27"/>
  <c r="H28"/>
  <c r="H29"/>
  <c r="H30"/>
  <c r="H32"/>
  <c r="H33"/>
  <c r="H34"/>
  <c r="H35"/>
  <c r="H36"/>
  <c r="H38"/>
  <c r="H39"/>
  <c r="I22" i="11"/>
  <c r="D40" i="9" l="1"/>
  <c r="G15" i="10"/>
  <c r="G16"/>
  <c r="G17"/>
  <c r="G18"/>
  <c r="G19"/>
  <c r="G20"/>
  <c r="G21"/>
  <c r="G22"/>
  <c r="G23"/>
  <c r="G24"/>
  <c r="G25"/>
  <c r="G26"/>
  <c r="G27"/>
  <c r="G28"/>
  <c r="G29"/>
  <c r="G30"/>
  <c r="G32"/>
  <c r="G33"/>
  <c r="G34"/>
  <c r="G35"/>
  <c r="G36"/>
  <c r="G38"/>
  <c r="G39"/>
  <c r="G40"/>
  <c r="G41"/>
  <c r="G42"/>
  <c r="G43"/>
  <c r="G45"/>
  <c r="G46"/>
  <c r="G47"/>
  <c r="G48"/>
  <c r="G49"/>
  <c r="G50"/>
  <c r="I85" i="11"/>
  <c r="I86"/>
  <c r="I83"/>
  <c r="I82"/>
  <c r="I84"/>
  <c r="I88"/>
  <c r="I87"/>
  <c r="I79"/>
  <c r="I78"/>
  <c r="I76"/>
  <c r="I77"/>
  <c r="I75"/>
  <c r="I71"/>
  <c r="I69"/>
  <c r="I70"/>
  <c r="I72"/>
  <c r="I67"/>
  <c r="I68"/>
  <c r="I56"/>
  <c r="I59"/>
  <c r="I61"/>
  <c r="I58"/>
  <c r="I63"/>
  <c r="I60"/>
  <c r="I64"/>
  <c r="I57"/>
  <c r="I62"/>
  <c r="I53"/>
  <c r="I52"/>
  <c r="I48"/>
  <c r="I50"/>
  <c r="I51"/>
  <c r="I49"/>
  <c r="I42"/>
  <c r="I43"/>
  <c r="I45"/>
  <c r="I44"/>
  <c r="I40"/>
  <c r="I41"/>
  <c r="I35"/>
  <c r="I37"/>
  <c r="I36"/>
  <c r="I33"/>
  <c r="I34"/>
  <c r="I29"/>
  <c r="I19"/>
  <c r="I24"/>
  <c r="I30"/>
  <c r="I18"/>
  <c r="I27"/>
  <c r="I21"/>
  <c r="I15"/>
  <c r="I23"/>
  <c r="I20"/>
  <c r="I25"/>
  <c r="I26"/>
  <c r="I17"/>
  <c r="I28"/>
  <c r="I16"/>
  <c r="H89" l="1"/>
  <c r="F89"/>
  <c r="E89"/>
  <c r="H80"/>
  <c r="F80"/>
  <c r="E80"/>
  <c r="H73"/>
  <c r="F73"/>
  <c r="E73"/>
  <c r="H65"/>
  <c r="F65"/>
  <c r="E65"/>
  <c r="H54"/>
  <c r="F54"/>
  <c r="E54"/>
  <c r="H46"/>
  <c r="F46"/>
  <c r="E46"/>
  <c r="H38"/>
  <c r="F38"/>
  <c r="E38"/>
  <c r="H31"/>
  <c r="F31"/>
  <c r="E31"/>
  <c r="I89" l="1"/>
  <c r="G80"/>
  <c r="G73"/>
  <c r="I65"/>
  <c r="I46"/>
  <c r="F90"/>
  <c r="I38"/>
  <c r="G46"/>
  <c r="G89"/>
  <c r="I73"/>
  <c r="I80"/>
  <c r="G54"/>
  <c r="H90"/>
  <c r="E90"/>
  <c r="I31"/>
  <c r="G38"/>
  <c r="I54"/>
  <c r="G65"/>
  <c r="G31"/>
  <c r="G90" l="1"/>
  <c r="I90"/>
  <c r="E40" i="9" l="1"/>
  <c r="G40"/>
  <c r="I18" i="10" l="1"/>
  <c r="I81" l="1"/>
  <c r="G81"/>
  <c r="I80"/>
  <c r="G80"/>
  <c r="I79"/>
  <c r="G79"/>
  <c r="I78"/>
  <c r="G78"/>
  <c r="I77"/>
  <c r="G77"/>
  <c r="I76"/>
  <c r="G76"/>
  <c r="I75"/>
  <c r="G75"/>
  <c r="I73"/>
  <c r="G73"/>
  <c r="I72"/>
  <c r="G72"/>
  <c r="I71"/>
  <c r="G71"/>
  <c r="I70"/>
  <c r="G70"/>
  <c r="I69"/>
  <c r="G69"/>
  <c r="I67"/>
  <c r="G67"/>
  <c r="I66"/>
  <c r="G66"/>
  <c r="I65"/>
  <c r="G65"/>
  <c r="I64"/>
  <c r="G64"/>
  <c r="I63"/>
  <c r="G63"/>
  <c r="I62"/>
  <c r="G62"/>
  <c r="I60"/>
  <c r="G60"/>
  <c r="I59"/>
  <c r="G59"/>
  <c r="I58"/>
  <c r="G58"/>
  <c r="I57"/>
  <c r="G57"/>
  <c r="I56"/>
  <c r="G56"/>
  <c r="I55"/>
  <c r="G55"/>
  <c r="I54"/>
  <c r="G54"/>
  <c r="I53"/>
  <c r="G53"/>
  <c r="I52"/>
  <c r="G52"/>
  <c r="I50"/>
  <c r="I49"/>
  <c r="I48"/>
  <c r="I47"/>
  <c r="I46"/>
  <c r="I45"/>
  <c r="I43"/>
  <c r="I42"/>
  <c r="I41"/>
  <c r="I40"/>
  <c r="I39"/>
  <c r="I38"/>
  <c r="I36"/>
  <c r="I35"/>
  <c r="I34"/>
  <c r="I33"/>
  <c r="I32"/>
  <c r="I30"/>
  <c r="I29"/>
  <c r="I28"/>
  <c r="I27"/>
  <c r="I26"/>
  <c r="I25"/>
  <c r="I24"/>
  <c r="I23"/>
  <c r="I22"/>
  <c r="I21"/>
  <c r="I20"/>
  <c r="I19"/>
  <c r="I17"/>
  <c r="I16"/>
  <c r="I15"/>
  <c r="I39" i="9"/>
  <c r="F39"/>
  <c r="I38"/>
  <c r="F38"/>
  <c r="I36"/>
  <c r="F36"/>
  <c r="I35"/>
  <c r="F35"/>
  <c r="I34"/>
  <c r="F34"/>
  <c r="I33"/>
  <c r="F33"/>
  <c r="I32"/>
  <c r="F32"/>
  <c r="I30"/>
  <c r="F30"/>
  <c r="I29"/>
  <c r="F29"/>
  <c r="I28"/>
  <c r="F28"/>
  <c r="I27"/>
  <c r="F27"/>
  <c r="I26"/>
  <c r="F26"/>
  <c r="I25"/>
  <c r="F25"/>
  <c r="I24"/>
  <c r="F24"/>
  <c r="I23"/>
  <c r="F23"/>
  <c r="I22"/>
  <c r="F22"/>
  <c r="I21"/>
  <c r="F21"/>
  <c r="I20"/>
  <c r="F20"/>
  <c r="I19"/>
  <c r="F19"/>
  <c r="I18"/>
  <c r="F18"/>
  <c r="I17"/>
  <c r="F17"/>
  <c r="I16"/>
  <c r="F16"/>
  <c r="F15"/>
  <c r="I39" i="8"/>
  <c r="G39"/>
  <c r="I38"/>
  <c r="G38"/>
  <c r="I36"/>
  <c r="G36"/>
  <c r="I35"/>
  <c r="G35"/>
  <c r="I34"/>
  <c r="G34"/>
  <c r="I33"/>
  <c r="G33"/>
  <c r="I32"/>
  <c r="G32"/>
  <c r="I30"/>
  <c r="G30"/>
  <c r="I29"/>
  <c r="G29"/>
  <c r="I28"/>
  <c r="G28"/>
  <c r="I27"/>
  <c r="G27"/>
  <c r="I26"/>
  <c r="G26"/>
  <c r="I25"/>
  <c r="G25"/>
  <c r="I24"/>
  <c r="G24"/>
  <c r="I23"/>
  <c r="G23"/>
  <c r="I22"/>
  <c r="G22"/>
  <c r="I21"/>
  <c r="G21"/>
  <c r="I20"/>
  <c r="G20"/>
  <c r="I19"/>
  <c r="G19"/>
  <c r="I18"/>
  <c r="G18"/>
  <c r="I17"/>
  <c r="G17"/>
  <c r="I16"/>
  <c r="G16"/>
  <c r="I15"/>
  <c r="G15"/>
  <c r="F40" i="9" l="1"/>
  <c r="H40"/>
  <c r="I40" s="1"/>
  <c r="I15"/>
  <c r="I81" i="7" l="1"/>
  <c r="G81"/>
  <c r="I80"/>
  <c r="G80"/>
  <c r="I79"/>
  <c r="G79"/>
  <c r="I78"/>
  <c r="G78"/>
  <c r="I77"/>
  <c r="G77"/>
  <c r="I76"/>
  <c r="G76"/>
  <c r="I75"/>
  <c r="G75"/>
  <c r="I73"/>
  <c r="G73"/>
  <c r="I72"/>
  <c r="G72"/>
  <c r="I71"/>
  <c r="G71"/>
  <c r="I70"/>
  <c r="G70"/>
  <c r="I69"/>
  <c r="G69"/>
  <c r="I67"/>
  <c r="G67"/>
  <c r="I66"/>
  <c r="G66"/>
  <c r="I65"/>
  <c r="G65"/>
  <c r="I64"/>
  <c r="G64"/>
  <c r="I63"/>
  <c r="G63"/>
  <c r="I62"/>
  <c r="G62"/>
  <c r="I60"/>
  <c r="G60"/>
  <c r="I59"/>
  <c r="G59"/>
  <c r="I58"/>
  <c r="G58"/>
  <c r="I57"/>
  <c r="G57"/>
  <c r="I56"/>
  <c r="G56"/>
  <c r="I55"/>
  <c r="G55"/>
  <c r="I54"/>
  <c r="G54"/>
  <c r="I53"/>
  <c r="G53"/>
  <c r="I52"/>
  <c r="G52"/>
  <c r="I50"/>
  <c r="G50"/>
  <c r="I49"/>
  <c r="G49"/>
  <c r="I48"/>
  <c r="G48"/>
  <c r="I47"/>
  <c r="G47"/>
  <c r="I46"/>
  <c r="G46"/>
  <c r="I45"/>
  <c r="G45"/>
  <c r="I43"/>
  <c r="G43"/>
  <c r="I42"/>
  <c r="G42"/>
  <c r="I41"/>
  <c r="G41"/>
  <c r="I40"/>
  <c r="G40"/>
  <c r="I39"/>
  <c r="G39"/>
  <c r="I38"/>
  <c r="G38"/>
  <c r="I36"/>
  <c r="G36"/>
  <c r="I35"/>
  <c r="G35"/>
  <c r="I34"/>
  <c r="G34"/>
  <c r="I33"/>
  <c r="G33"/>
  <c r="I32"/>
  <c r="G32"/>
  <c r="I30"/>
  <c r="G30"/>
  <c r="I29"/>
  <c r="G29"/>
  <c r="I28"/>
  <c r="G28"/>
  <c r="I27"/>
  <c r="G27"/>
  <c r="I26"/>
  <c r="G26"/>
  <c r="I25"/>
  <c r="G25"/>
  <c r="I24"/>
  <c r="G24"/>
  <c r="I23"/>
  <c r="G23"/>
  <c r="I22"/>
  <c r="G22"/>
  <c r="I21"/>
  <c r="G21"/>
  <c r="I20"/>
  <c r="G20"/>
  <c r="I19"/>
  <c r="G19"/>
  <c r="I18"/>
  <c r="G18"/>
  <c r="I17"/>
  <c r="G17"/>
  <c r="I16"/>
  <c r="G16"/>
  <c r="I15"/>
  <c r="G15"/>
</calcChain>
</file>

<file path=xl/sharedStrings.xml><?xml version="1.0" encoding="utf-8"?>
<sst xmlns="http://schemas.openxmlformats.org/spreadsheetml/2006/main" count="785" uniqueCount="218">
  <si>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</si>
  <si>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</si>
  <si>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</si>
  <si>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</si>
  <si>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الوزن</t>
  </si>
  <si>
    <t>اللحوم ومشتقاتها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</si>
  <si>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</si>
  <si>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</si>
  <si>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</si>
  <si>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</si>
  <si>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</si>
  <si>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</si>
  <si>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</si>
  <si>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</si>
  <si>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</si>
  <si>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</si>
  <si>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</si>
  <si>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</si>
  <si>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</si>
  <si>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</si>
  <si>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</si>
  <si>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</si>
  <si>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</si>
  <si>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</si>
  <si>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</si>
  <si>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</si>
  <si>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</si>
  <si>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</si>
  <si>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</si>
  <si>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</si>
  <si>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</si>
  <si>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</si>
  <si>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</si>
  <si>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</si>
  <si>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</si>
  <si>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</si>
  <si>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</si>
  <si>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</si>
  <si>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</si>
  <si>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</si>
  <si>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</si>
  <si>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</si>
  <si>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</si>
  <si>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</si>
  <si>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</si>
  <si>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</si>
  <si>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</si>
  <si>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</si>
  <si>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</si>
  <si>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</si>
  <si>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</si>
  <si>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</si>
  <si>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</si>
  <si>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</si>
  <si>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</si>
  <si>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</si>
  <si>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</si>
  <si>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</si>
  <si>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</si>
  <si>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</si>
  <si>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</si>
  <si>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</si>
  <si>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</si>
  <si>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</si>
  <si>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</si>
  <si>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</si>
  <si>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</si>
  <si>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</si>
  <si>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</si>
  <si>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</si>
  <si>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</si>
  <si>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</si>
  <si>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</si>
  <si>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</si>
  <si>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</si>
  <si>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</si>
  <si>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غالون 3.6 ليتر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</si>
  <si>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</si>
  <si>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</si>
  <si>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</si>
  <si>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</si>
  <si>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</si>
  <si>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</si>
  <si>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</si>
  <si>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</si>
  <si>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</si>
  <si>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</si>
  <si>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</si>
  <si>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</si>
  <si>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</si>
  <si>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</si>
  <si>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</si>
  <si>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</si>
  <si>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</si>
  <si>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</si>
  <si>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</si>
  <si>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</si>
  <si>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</si>
  <si>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</si>
  <si>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</si>
  <si>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</si>
  <si>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</si>
  <si>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</si>
  <si>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</si>
  <si>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</si>
  <si>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</si>
  <si>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</si>
  <si>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</si>
  <si>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</si>
  <si>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</si>
  <si>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</si>
  <si>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</si>
  <si>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</si>
  <si>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</si>
  <si>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</si>
  <si>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أرز عادي</t>
  </si>
  <si>
    <t>قطع 160 غرام</t>
  </si>
  <si>
    <t>غالون 3.5 ليتر</t>
  </si>
  <si>
    <t>الخضار الطازجة</t>
  </si>
  <si>
    <t>خ</t>
  </si>
  <si>
    <t>خ 1</t>
  </si>
  <si>
    <t xml:space="preserve">بندورة </t>
  </si>
  <si>
    <t>خ 2</t>
  </si>
  <si>
    <t>كوسى</t>
  </si>
  <si>
    <t>خ 3</t>
  </si>
  <si>
    <t>باذنجان</t>
  </si>
  <si>
    <t>خ 4</t>
  </si>
  <si>
    <t xml:space="preserve">ملفوف </t>
  </si>
  <si>
    <t>خ 5</t>
  </si>
  <si>
    <t xml:space="preserve">لوبيا بادرية </t>
  </si>
  <si>
    <t>خ 6</t>
  </si>
  <si>
    <t>خيار</t>
  </si>
  <si>
    <t>خ 7</t>
  </si>
  <si>
    <t>جزر</t>
  </si>
  <si>
    <t>خ 8</t>
  </si>
  <si>
    <t>بقدونس</t>
  </si>
  <si>
    <t>ربطة واحدة</t>
  </si>
  <si>
    <t>خ 9</t>
  </si>
  <si>
    <t>نعنع</t>
  </si>
  <si>
    <t>خ 10</t>
  </si>
  <si>
    <t>بقلة</t>
  </si>
  <si>
    <t>خ 11</t>
  </si>
  <si>
    <t>كزبرة</t>
  </si>
  <si>
    <t>خ 12</t>
  </si>
  <si>
    <t>خس</t>
  </si>
  <si>
    <t>قطعة واحدة</t>
  </si>
  <si>
    <t>خ 13</t>
  </si>
  <si>
    <t>فجل</t>
  </si>
  <si>
    <t>خ 14</t>
  </si>
  <si>
    <t>بصل احمر</t>
  </si>
  <si>
    <t>خ 15</t>
  </si>
  <si>
    <t>ثوم يابس</t>
  </si>
  <si>
    <t>كيس 300 غرام</t>
  </si>
  <si>
    <t>خ 16</t>
  </si>
  <si>
    <t>بطاطا</t>
  </si>
  <si>
    <t>الفواكه</t>
  </si>
  <si>
    <t>ف</t>
  </si>
  <si>
    <t>ف 1</t>
  </si>
  <si>
    <t>تفاح بلدي أحمر</t>
  </si>
  <si>
    <t>ف 2</t>
  </si>
  <si>
    <t>تفاح بلدي أصفر</t>
  </si>
  <si>
    <t>ف 3</t>
  </si>
  <si>
    <t>موز بلدي</t>
  </si>
  <si>
    <t>ف 4</t>
  </si>
  <si>
    <t>برتقال أبو صرّة</t>
  </si>
  <si>
    <t>ف 5</t>
  </si>
  <si>
    <t xml:space="preserve">ليمون حامض </t>
  </si>
  <si>
    <t>التغيير السنوي بالنسبة المئوية %</t>
  </si>
  <si>
    <t xml:space="preserve">الفرق بـ ل.ل. 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</si>
  <si>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</si>
  <si>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</si>
  <si>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</si>
  <si>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</si>
  <si>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</si>
  <si>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</si>
  <si>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</si>
  <si>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</si>
  <si>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</si>
  <si>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</si>
  <si>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</si>
  <si>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</si>
  <si>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</si>
  <si>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</si>
  <si>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</si>
  <si>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</si>
  <si>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</si>
  <si>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</si>
  <si>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</si>
  <si>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</si>
  <si>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</si>
  <si>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</si>
  <si>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</si>
  <si>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>المجمــوع العام</t>
  </si>
  <si>
    <t>التغيير السنوي بالنسبة المئوية%</t>
  </si>
  <si>
    <t>التغيير الشهري بالنسبة المئوية %</t>
  </si>
  <si>
    <t>التقرير الشهري لسلة أسعار وزارة الاقتصاد والتجارة (المكتب الفني لسياسة الأسعار) في نقاط البيع في مختلف المناطق اللبنانية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</si>
  <si>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</si>
  <si>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</si>
  <si>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</si>
  <si>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</si>
  <si>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</si>
  <si>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</si>
  <si>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</si>
  <si>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التقرير الشهري لأسعار السلة الغذائية في وزارة الاقتصاد والتجارة (المكتب الفني لسياسة الأسعار) في نقاط البيع في مختلف المناطق اللبنانية</t>
  </si>
  <si>
    <t>التقرير الشهري لأسعار السلة الغذائية وزارة الاقتصاد والتجارة (المكتب الفني لسياسة الأسعار) في مختلف المناطق اللبنانية</t>
  </si>
  <si>
    <t>التقرير الشهري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</si>
  <si>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الشهري لأسعار السلة الغذائية في  وزارة الاقتصاد والتجارة (المكتب الفني لسياسة الأسعار) في السوبرماركت في مختلف المناطق اللبنانية</t>
  </si>
  <si>
    <t>مجموع المنتجات الدهنية والزيتية</t>
  </si>
  <si>
    <t>معدل أسعار  السوبرماركات في أيلول 2019 (ل.ل.)</t>
  </si>
  <si>
    <t>معدل أسعار المحلات والملاحم في أيلول 2019 (ل.ل.)</t>
  </si>
  <si>
    <t>معدل الأسعار في أيلول 2019(ل.ل.)</t>
  </si>
  <si>
    <t>معدل الأسعار في تشرين الأول 2018 (ل.ل.)</t>
  </si>
  <si>
    <t>معدل أسعار  السوبرماركات في تشرين الأول 2019 (ل.ل.)</t>
  </si>
  <si>
    <t>معدل أسعار المحلات والملاحم في تشرين الأول 2019 (ل.ل.)</t>
  </si>
  <si>
    <t>تشرين الأول 2019</t>
  </si>
  <si>
    <t>المعدل العام تشرين الأول 2019 (ل.ل.)</t>
  </si>
  <si>
    <t>معدل الأسعار في تشرين الأول 2019(ل.ل.)</t>
  </si>
  <si>
    <t>معدل الأسعار تشرين الأول 2018 (ل.ل.)</t>
  </si>
</sst>
</file>

<file path=xl/styles.xml><?xml version="1.0" encoding="utf-8"?>
<styleSheet xmlns="http://schemas.openxmlformats.org/spreadsheetml/2006/main">
  <numFmts count="1">
    <numFmt numFmtId="164" formatCode="0.0%"/>
  </numFmts>
  <fonts count="17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1"/>
      <name val="Arabic Transparent"/>
      <charset val="178"/>
    </font>
    <font>
      <sz val="11"/>
      <color theme="1"/>
      <name val="Arabic Transparent"/>
      <charset val="178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9" fillId="0" borderId="0" xfId="0" applyFont="1"/>
    <xf numFmtId="0" fontId="9" fillId="0" borderId="11" xfId="0" applyFont="1" applyBorder="1"/>
    <xf numFmtId="0" fontId="10" fillId="2" borderId="2" xfId="0" applyFont="1" applyFill="1" applyBorder="1" applyAlignment="1">
      <alignment horizontal="right" indent="1"/>
    </xf>
    <xf numFmtId="0" fontId="10" fillId="2" borderId="4" xfId="0" applyFont="1" applyFill="1" applyBorder="1" applyAlignment="1">
      <alignment horizontal="right" indent="1"/>
    </xf>
    <xf numFmtId="0" fontId="10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10" fillId="2" borderId="17" xfId="0" applyFont="1" applyFill="1" applyBorder="1" applyAlignment="1">
      <alignment horizontal="right" indent="1"/>
    </xf>
    <xf numFmtId="0" fontId="10" fillId="2" borderId="9" xfId="0" applyFont="1" applyFill="1" applyBorder="1" applyAlignment="1">
      <alignment horizontal="right" indent="1"/>
    </xf>
    <xf numFmtId="0" fontId="10" fillId="2" borderId="10" xfId="0" applyFont="1" applyFill="1" applyBorder="1" applyAlignment="1">
      <alignment horizontal="right" indent="1"/>
    </xf>
    <xf numFmtId="0" fontId="8" fillId="0" borderId="0" xfId="0" applyFont="1" applyAlignment="1"/>
    <xf numFmtId="1" fontId="1" fillId="2" borderId="2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3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4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2" xfId="0" applyFont="1" applyBorder="1"/>
    <xf numFmtId="1" fontId="12" fillId="2" borderId="17" xfId="0" applyNumberFormat="1" applyFont="1" applyFill="1" applyBorder="1" applyAlignment="1">
      <alignment horizontal="center"/>
    </xf>
    <xf numFmtId="1" fontId="12" fillId="2" borderId="18" xfId="0" applyNumberFormat="1" applyFont="1" applyFill="1" applyBorder="1" applyAlignment="1">
      <alignment horizontal="center"/>
    </xf>
    <xf numFmtId="9" fontId="12" fillId="2" borderId="2" xfId="1" applyFont="1" applyFill="1" applyBorder="1" applyAlignment="1">
      <alignment horizontal="center"/>
    </xf>
    <xf numFmtId="9" fontId="12" fillId="2" borderId="17" xfId="1" applyFont="1" applyFill="1" applyBorder="1" applyAlignment="1">
      <alignment horizontal="center"/>
    </xf>
    <xf numFmtId="1" fontId="12" fillId="2" borderId="3" xfId="0" applyNumberFormat="1" applyFont="1" applyFill="1" applyBorder="1" applyAlignment="1">
      <alignment horizontal="center"/>
    </xf>
    <xf numFmtId="1" fontId="12" fillId="2" borderId="21" xfId="0" applyNumberFormat="1" applyFont="1" applyFill="1" applyBorder="1" applyAlignment="1">
      <alignment horizontal="center"/>
    </xf>
    <xf numFmtId="9" fontId="12" fillId="2" borderId="3" xfId="1" applyFont="1" applyFill="1" applyBorder="1" applyAlignment="1">
      <alignment horizontal="center"/>
    </xf>
    <xf numFmtId="1" fontId="12" fillId="2" borderId="4" xfId="0" applyNumberFormat="1" applyFont="1" applyFill="1" applyBorder="1" applyAlignment="1">
      <alignment horizontal="center"/>
    </xf>
    <xf numFmtId="1" fontId="12" fillId="2" borderId="20" xfId="0" applyNumberFormat="1" applyFont="1" applyFill="1" applyBorder="1" applyAlignment="1">
      <alignment horizontal="center"/>
    </xf>
    <xf numFmtId="9" fontId="12" fillId="2" borderId="4" xfId="1" applyFont="1" applyFill="1" applyBorder="1" applyAlignment="1">
      <alignment horizontal="center"/>
    </xf>
    <xf numFmtId="0" fontId="13" fillId="0" borderId="16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1" fontId="12" fillId="2" borderId="2" xfId="0" applyNumberFormat="1" applyFont="1" applyFill="1" applyBorder="1" applyAlignment="1">
      <alignment horizontal="center"/>
    </xf>
    <xf numFmtId="9" fontId="12" fillId="2" borderId="9" xfId="1" applyFont="1" applyFill="1" applyBorder="1" applyAlignment="1">
      <alignment horizontal="center"/>
    </xf>
    <xf numFmtId="1" fontId="12" fillId="2" borderId="19" xfId="0" applyNumberFormat="1" applyFont="1" applyFill="1" applyBorder="1" applyAlignment="1">
      <alignment horizontal="center"/>
    </xf>
    <xf numFmtId="1" fontId="12" fillId="2" borderId="10" xfId="0" applyNumberFormat="1" applyFont="1" applyFill="1" applyBorder="1" applyAlignment="1">
      <alignment horizontal="center"/>
    </xf>
    <xf numFmtId="9" fontId="12" fillId="2" borderId="14" xfId="1" applyFont="1" applyFill="1" applyBorder="1" applyAlignment="1">
      <alignment horizontal="center"/>
    </xf>
    <xf numFmtId="9" fontId="13" fillId="0" borderId="15" xfId="1" applyFont="1" applyBorder="1" applyAlignment="1">
      <alignment horizontal="center" vertical="center" wrapText="1"/>
    </xf>
    <xf numFmtId="1" fontId="12" fillId="2" borderId="25" xfId="0" applyNumberFormat="1" applyFont="1" applyFill="1" applyBorder="1" applyAlignment="1">
      <alignment horizontal="center"/>
    </xf>
    <xf numFmtId="1" fontId="12" fillId="0" borderId="18" xfId="0" applyNumberFormat="1" applyFont="1" applyFill="1" applyBorder="1" applyAlignment="1">
      <alignment horizontal="center"/>
    </xf>
    <xf numFmtId="1" fontId="12" fillId="0" borderId="19" xfId="0" applyNumberFormat="1" applyFont="1" applyFill="1" applyBorder="1" applyAlignment="1">
      <alignment horizontal="center"/>
    </xf>
    <xf numFmtId="1" fontId="12" fillId="0" borderId="21" xfId="0" applyNumberFormat="1" applyFont="1" applyFill="1" applyBorder="1" applyAlignment="1">
      <alignment horizontal="center"/>
    </xf>
    <xf numFmtId="1" fontId="12" fillId="0" borderId="20" xfId="0" applyNumberFormat="1" applyFont="1" applyFill="1" applyBorder="1" applyAlignment="1">
      <alignment horizontal="center"/>
    </xf>
    <xf numFmtId="9" fontId="12" fillId="2" borderId="2" xfId="1" applyNumberFormat="1" applyFont="1" applyFill="1" applyBorder="1" applyAlignment="1">
      <alignment horizontal="center"/>
    </xf>
    <xf numFmtId="9" fontId="12" fillId="2" borderId="4" xfId="1" applyNumberFormat="1" applyFont="1" applyFill="1" applyBorder="1" applyAlignment="1">
      <alignment horizontal="center"/>
    </xf>
    <xf numFmtId="9" fontId="12" fillId="2" borderId="14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26" xfId="0" applyFont="1" applyBorder="1"/>
    <xf numFmtId="0" fontId="5" fillId="2" borderId="27" xfId="0" applyFont="1" applyFill="1" applyBorder="1" applyAlignment="1">
      <alignment horizontal="right" indent="1"/>
    </xf>
    <xf numFmtId="1" fontId="13" fillId="0" borderId="16" xfId="0" applyNumberFormat="1" applyFont="1" applyBorder="1" applyAlignment="1">
      <alignment horizontal="center" vertical="center" wrapText="1"/>
    </xf>
    <xf numFmtId="1" fontId="12" fillId="2" borderId="5" xfId="0" applyNumberFormat="1" applyFont="1" applyFill="1" applyBorder="1" applyAlignment="1">
      <alignment horizontal="center"/>
    </xf>
    <xf numFmtId="1" fontId="12" fillId="2" borderId="6" xfId="0" applyNumberFormat="1" applyFont="1" applyFill="1" applyBorder="1" applyAlignment="1">
      <alignment horizontal="center"/>
    </xf>
    <xf numFmtId="9" fontId="12" fillId="2" borderId="10" xfId="1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1" fontId="12" fillId="0" borderId="17" xfId="0" applyNumberFormat="1" applyFont="1" applyFill="1" applyBorder="1" applyAlignment="1">
      <alignment horizontal="center"/>
    </xf>
    <xf numFmtId="9" fontId="12" fillId="0" borderId="17" xfId="1" applyFont="1" applyFill="1" applyBorder="1" applyAlignment="1">
      <alignment horizontal="center"/>
    </xf>
    <xf numFmtId="1" fontId="12" fillId="0" borderId="2" xfId="0" applyNumberFormat="1" applyFont="1" applyFill="1" applyBorder="1" applyAlignment="1">
      <alignment horizontal="center"/>
    </xf>
    <xf numFmtId="9" fontId="12" fillId="0" borderId="3" xfId="1" applyFont="1" applyFill="1" applyBorder="1" applyAlignment="1">
      <alignment horizontal="center"/>
    </xf>
    <xf numFmtId="1" fontId="12" fillId="0" borderId="4" xfId="0" applyNumberFormat="1" applyFont="1" applyFill="1" applyBorder="1" applyAlignment="1">
      <alignment horizontal="center"/>
    </xf>
    <xf numFmtId="9" fontId="12" fillId="0" borderId="4" xfId="1" applyFont="1" applyFill="1" applyBorder="1" applyAlignment="1">
      <alignment horizontal="center"/>
    </xf>
    <xf numFmtId="0" fontId="5" fillId="2" borderId="12" xfId="0" applyFont="1" applyFill="1" applyBorder="1" applyAlignment="1">
      <alignment horizontal="right" indent="1"/>
    </xf>
    <xf numFmtId="1" fontId="13" fillId="0" borderId="16" xfId="0" applyNumberFormat="1" applyFont="1" applyFill="1" applyBorder="1" applyAlignment="1">
      <alignment horizontal="center" vertical="center" wrapText="1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1" fontId="12" fillId="0" borderId="5" xfId="0" applyNumberFormat="1" applyFont="1" applyFill="1" applyBorder="1" applyAlignment="1">
      <alignment horizontal="center"/>
    </xf>
    <xf numFmtId="9" fontId="12" fillId="0" borderId="2" xfId="1" applyFont="1" applyFill="1" applyBorder="1" applyAlignment="1">
      <alignment horizontal="center"/>
    </xf>
    <xf numFmtId="1" fontId="12" fillId="0" borderId="3" xfId="0" applyNumberFormat="1" applyFont="1" applyFill="1" applyBorder="1" applyAlignment="1">
      <alignment horizontal="center"/>
    </xf>
    <xf numFmtId="1" fontId="12" fillId="0" borderId="6" xfId="0" applyNumberFormat="1" applyFont="1" applyFill="1" applyBorder="1" applyAlignment="1">
      <alignment horizontal="center"/>
    </xf>
    <xf numFmtId="1" fontId="12" fillId="0" borderId="30" xfId="0" applyNumberFormat="1" applyFont="1" applyFill="1" applyBorder="1" applyAlignment="1">
      <alignment horizontal="center"/>
    </xf>
    <xf numFmtId="9" fontId="12" fillId="0" borderId="10" xfId="1" applyFont="1" applyFill="1" applyBorder="1" applyAlignment="1">
      <alignment horizontal="center"/>
    </xf>
    <xf numFmtId="1" fontId="13" fillId="0" borderId="16" xfId="0" applyNumberFormat="1" applyFont="1" applyFill="1" applyBorder="1" applyAlignment="1">
      <alignment horizontal="center" vertical="center"/>
    </xf>
    <xf numFmtId="1" fontId="12" fillId="0" borderId="8" xfId="0" applyNumberFormat="1" applyFont="1" applyFill="1" applyBorder="1" applyAlignment="1">
      <alignment horizontal="center"/>
    </xf>
    <xf numFmtId="1" fontId="12" fillId="0" borderId="11" xfId="0" applyNumberFormat="1" applyFont="1" applyFill="1" applyBorder="1" applyAlignment="1">
      <alignment horizontal="center"/>
    </xf>
    <xf numFmtId="0" fontId="0" fillId="0" borderId="0" xfId="0" applyFill="1"/>
    <xf numFmtId="0" fontId="9" fillId="0" borderId="12" xfId="0" applyFont="1" applyBorder="1"/>
    <xf numFmtId="0" fontId="4" fillId="0" borderId="16" xfId="0" applyFont="1" applyFill="1" applyBorder="1" applyAlignment="1">
      <alignment horizontal="center" vertical="center"/>
    </xf>
    <xf numFmtId="9" fontId="1" fillId="2" borderId="17" xfId="1" applyFont="1" applyFill="1" applyBorder="1" applyAlignment="1">
      <alignment horizontal="center"/>
    </xf>
    <xf numFmtId="9" fontId="1" fillId="2" borderId="2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9" fontId="1" fillId="2" borderId="4" xfId="1" applyFont="1" applyFill="1" applyBorder="1" applyAlignment="1">
      <alignment horizontal="center"/>
    </xf>
    <xf numFmtId="0" fontId="16" fillId="0" borderId="0" xfId="0" applyFont="1"/>
    <xf numFmtId="17" fontId="3" fillId="0" borderId="0" xfId="0" applyNumberFormat="1" applyFont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1" fontId="12" fillId="0" borderId="9" xfId="0" applyNumberFormat="1" applyFont="1" applyFill="1" applyBorder="1" applyAlignment="1">
      <alignment horizontal="center"/>
    </xf>
    <xf numFmtId="1" fontId="12" fillId="0" borderId="31" xfId="0" applyNumberFormat="1" applyFont="1" applyFill="1" applyBorder="1" applyAlignment="1">
      <alignment horizontal="center"/>
    </xf>
    <xf numFmtId="9" fontId="12" fillId="0" borderId="9" xfId="1" applyFont="1" applyFill="1" applyBorder="1" applyAlignment="1">
      <alignment horizontal="center"/>
    </xf>
    <xf numFmtId="164" fontId="12" fillId="2" borderId="11" xfId="1" applyNumberFormat="1" applyFont="1" applyFill="1" applyBorder="1" applyAlignment="1">
      <alignment horizontal="center"/>
    </xf>
    <xf numFmtId="1" fontId="12" fillId="0" borderId="12" xfId="0" applyNumberFormat="1" applyFont="1" applyFill="1" applyBorder="1" applyAlignment="1">
      <alignment horizontal="center"/>
    </xf>
    <xf numFmtId="9" fontId="12" fillId="0" borderId="11" xfId="1" applyFont="1" applyFill="1" applyBorder="1" applyAlignment="1">
      <alignment horizontal="center"/>
    </xf>
    <xf numFmtId="0" fontId="9" fillId="0" borderId="28" xfId="0" applyFont="1" applyBorder="1"/>
    <xf numFmtId="0" fontId="4" fillId="0" borderId="2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right" vertical="center" indent="1"/>
    </xf>
    <xf numFmtId="0" fontId="9" fillId="0" borderId="17" xfId="0" applyFont="1" applyBorder="1"/>
    <xf numFmtId="0" fontId="4" fillId="0" borderId="29" xfId="0" applyFont="1" applyBorder="1" applyAlignment="1">
      <alignment horizontal="right" vertical="center" indent="1"/>
    </xf>
    <xf numFmtId="0" fontId="9" fillId="0" borderId="3" xfId="0" applyFont="1" applyBorder="1"/>
    <xf numFmtId="0" fontId="9" fillId="0" borderId="4" xfId="0" applyFont="1" applyBorder="1"/>
    <xf numFmtId="0" fontId="4" fillId="0" borderId="31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3" xfId="1" applyNumberFormat="1" applyFont="1" applyFill="1" applyBorder="1" applyAlignment="1">
      <alignment horizontal="center"/>
    </xf>
    <xf numFmtId="164" fontId="0" fillId="0" borderId="0" xfId="0" applyNumberFormat="1"/>
    <xf numFmtId="164" fontId="12" fillId="0" borderId="9" xfId="1" applyNumberFormat="1" applyFont="1" applyFill="1" applyBorder="1" applyAlignment="1">
      <alignment horizontal="center"/>
    </xf>
    <xf numFmtId="9" fontId="1" fillId="2" borderId="2" xfId="1" applyNumberFormat="1" applyFont="1" applyFill="1" applyBorder="1" applyAlignment="1">
      <alignment horizontal="center"/>
    </xf>
    <xf numFmtId="9" fontId="1" fillId="2" borderId="14" xfId="1" applyNumberFormat="1" applyFont="1" applyFill="1" applyBorder="1" applyAlignment="1">
      <alignment horizontal="center"/>
    </xf>
    <xf numFmtId="1" fontId="12" fillId="2" borderId="9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9" xfId="0" applyBorder="1"/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010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3427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3427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9724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9724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I82"/>
  <sheetViews>
    <sheetView rightToLeft="1" topLeftCell="A26" zoomScaleNormal="100" workbookViewId="0">
      <selection activeCell="F40" sqref="F40:F81"/>
    </sheetView>
  </sheetViews>
  <sheetFormatPr defaultRowHeight="15"/>
  <cols>
    <col min="1" max="1" width="24.28515625" style="7" bestFit="1" customWidth="1"/>
    <col min="2" max="2" width="5.140625" style="7" bestFit="1" customWidth="1"/>
    <col min="3" max="3" width="20.85546875" bestFit="1" customWidth="1"/>
    <col min="4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19" t="s">
        <v>206</v>
      </c>
      <c r="B9" s="19"/>
      <c r="C9" s="19"/>
      <c r="D9" s="19"/>
      <c r="E9" s="19"/>
      <c r="F9" s="19"/>
      <c r="G9" s="19"/>
      <c r="H9" s="19"/>
    </row>
    <row r="10" spans="1:9" ht="18">
      <c r="A10" s="94" t="s">
        <v>214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</row>
    <row r="12" spans="1:9" ht="24.75" customHeight="1">
      <c r="A12" s="124" t="s">
        <v>3</v>
      </c>
      <c r="B12" s="126"/>
      <c r="C12" s="128" t="s">
        <v>0</v>
      </c>
      <c r="D12" s="120" t="s">
        <v>4</v>
      </c>
      <c r="E12" s="120" t="s">
        <v>211</v>
      </c>
      <c r="F12" s="120" t="s">
        <v>212</v>
      </c>
      <c r="G12" s="120" t="s">
        <v>167</v>
      </c>
      <c r="H12" s="120" t="s">
        <v>208</v>
      </c>
      <c r="I12" s="120" t="s">
        <v>194</v>
      </c>
    </row>
    <row r="13" spans="1:9" ht="34.5" customHeight="1" thickBot="1">
      <c r="A13" s="125"/>
      <c r="B13" s="127"/>
      <c r="C13" s="129"/>
      <c r="D13" s="122"/>
      <c r="E13" s="122"/>
      <c r="F13" s="122"/>
      <c r="G13" s="121"/>
      <c r="H13" s="122"/>
      <c r="I13" s="123"/>
    </row>
    <row r="14" spans="1:9" ht="17.25" customHeight="1" thickBot="1">
      <c r="A14" s="21" t="s">
        <v>118</v>
      </c>
      <c r="B14" s="8" t="s">
        <v>119</v>
      </c>
      <c r="C14" s="5"/>
      <c r="D14" s="6"/>
      <c r="E14" s="54"/>
      <c r="F14" s="54"/>
      <c r="G14" s="54"/>
      <c r="H14" s="54"/>
      <c r="I14" s="55"/>
    </row>
    <row r="15" spans="1:9" ht="16.5" customHeight="1">
      <c r="A15" s="21"/>
      <c r="B15" s="56" t="s">
        <v>120</v>
      </c>
      <c r="C15" s="57" t="s">
        <v>121</v>
      </c>
      <c r="D15" s="16" t="s">
        <v>113</v>
      </c>
      <c r="E15" s="28">
        <v>1724.8200000000002</v>
      </c>
      <c r="F15" s="29">
        <v>1284.8999999999999</v>
      </c>
      <c r="G15" s="31">
        <f>(F15-E15)/E15</f>
        <v>-0.25505270115142464</v>
      </c>
      <c r="H15" s="29">
        <v>1183.52</v>
      </c>
      <c r="I15" s="31">
        <f>(F15-H15)/H15</f>
        <v>8.5659726916317333E-2</v>
      </c>
    </row>
    <row r="16" spans="1:9" ht="16.5">
      <c r="A16" s="25"/>
      <c r="B16" s="22" t="s">
        <v>122</v>
      </c>
      <c r="C16" s="13" t="s">
        <v>123</v>
      </c>
      <c r="D16" s="9" t="s">
        <v>113</v>
      </c>
      <c r="E16" s="32">
        <v>1475.72</v>
      </c>
      <c r="F16" s="33">
        <v>1382.6666666666667</v>
      </c>
      <c r="G16" s="34">
        <f t="shared" ref="G16:G36" si="0">(F16-E16)/E16</f>
        <v>-6.3056225661597923E-2</v>
      </c>
      <c r="H16" s="33">
        <v>1384.8222222222221</v>
      </c>
      <c r="I16" s="30">
        <f t="shared" ref="I16:I30" si="1">(F16-H16)/H16</f>
        <v>-1.5565576006545602E-3</v>
      </c>
    </row>
    <row r="17" spans="1:9" ht="16.5">
      <c r="A17" s="25"/>
      <c r="B17" s="22" t="s">
        <v>124</v>
      </c>
      <c r="C17" s="13" t="s">
        <v>125</v>
      </c>
      <c r="D17" s="9" t="s">
        <v>113</v>
      </c>
      <c r="E17" s="32">
        <v>1258.5699999999997</v>
      </c>
      <c r="F17" s="33">
        <v>1297.7</v>
      </c>
      <c r="G17" s="34">
        <f t="shared" si="0"/>
        <v>3.1090841192782558E-2</v>
      </c>
      <c r="H17" s="33">
        <v>1340.2</v>
      </c>
      <c r="I17" s="30">
        <f t="shared" si="1"/>
        <v>-3.1711684823160724E-2</v>
      </c>
    </row>
    <row r="18" spans="1:9" ht="16.5">
      <c r="A18" s="25"/>
      <c r="B18" s="22" t="s">
        <v>126</v>
      </c>
      <c r="C18" s="13" t="s">
        <v>127</v>
      </c>
      <c r="D18" s="9" t="s">
        <v>113</v>
      </c>
      <c r="E18" s="32">
        <v>804.54</v>
      </c>
      <c r="F18" s="33">
        <v>792.76666666666677</v>
      </c>
      <c r="G18" s="34">
        <f t="shared" si="0"/>
        <v>-1.4633620868239241E-2</v>
      </c>
      <c r="H18" s="33">
        <v>638.76</v>
      </c>
      <c r="I18" s="30">
        <f t="shared" si="1"/>
        <v>0.24110255286283858</v>
      </c>
    </row>
    <row r="19" spans="1:9" ht="16.5">
      <c r="A19" s="25"/>
      <c r="B19" s="22" t="s">
        <v>128</v>
      </c>
      <c r="C19" s="13" t="s">
        <v>129</v>
      </c>
      <c r="D19" s="9" t="s">
        <v>113</v>
      </c>
      <c r="E19" s="32">
        <v>1875.4977777777781</v>
      </c>
      <c r="F19" s="33">
        <v>2614.2857142857142</v>
      </c>
      <c r="G19" s="34">
        <f t="shared" si="0"/>
        <v>0.39391565549243368</v>
      </c>
      <c r="H19" s="33">
        <v>2715</v>
      </c>
      <c r="I19" s="30">
        <f t="shared" si="1"/>
        <v>-3.7095501183898996E-2</v>
      </c>
    </row>
    <row r="20" spans="1:9" ht="16.5">
      <c r="A20" s="25"/>
      <c r="B20" s="22" t="s">
        <v>130</v>
      </c>
      <c r="C20" s="13" t="s">
        <v>131</v>
      </c>
      <c r="D20" s="9" t="s">
        <v>113</v>
      </c>
      <c r="E20" s="32">
        <v>1487.9</v>
      </c>
      <c r="F20" s="33">
        <v>1575.1333333333332</v>
      </c>
      <c r="G20" s="34">
        <f t="shared" si="0"/>
        <v>5.8628492058157886E-2</v>
      </c>
      <c r="H20" s="33">
        <v>1471.7800000000002</v>
      </c>
      <c r="I20" s="30">
        <f t="shared" si="1"/>
        <v>7.0223357657620708E-2</v>
      </c>
    </row>
    <row r="21" spans="1:9" ht="16.5">
      <c r="A21" s="25"/>
      <c r="B21" s="22" t="s">
        <v>132</v>
      </c>
      <c r="C21" s="13" t="s">
        <v>133</v>
      </c>
      <c r="D21" s="9" t="s">
        <v>113</v>
      </c>
      <c r="E21" s="32">
        <v>1380.48</v>
      </c>
      <c r="F21" s="33">
        <v>1365.1000000000001</v>
      </c>
      <c r="G21" s="34">
        <f t="shared" si="0"/>
        <v>-1.114105238757525E-2</v>
      </c>
      <c r="H21" s="33">
        <v>1286.94</v>
      </c>
      <c r="I21" s="30">
        <f t="shared" si="1"/>
        <v>6.0733212115561007E-2</v>
      </c>
    </row>
    <row r="22" spans="1:9" ht="16.5">
      <c r="A22" s="25"/>
      <c r="B22" s="22" t="s">
        <v>134</v>
      </c>
      <c r="C22" s="13" t="s">
        <v>135</v>
      </c>
      <c r="D22" s="11" t="s">
        <v>136</v>
      </c>
      <c r="E22" s="32">
        <v>445.96960000000001</v>
      </c>
      <c r="F22" s="33">
        <v>439.3</v>
      </c>
      <c r="G22" s="34">
        <f t="shared" si="0"/>
        <v>-1.4955279462994792E-2</v>
      </c>
      <c r="H22" s="33">
        <v>412.6</v>
      </c>
      <c r="I22" s="30">
        <f t="shared" si="1"/>
        <v>6.471158507028596E-2</v>
      </c>
    </row>
    <row r="23" spans="1:9" ht="16.5">
      <c r="A23" s="25"/>
      <c r="B23" s="22" t="s">
        <v>137</v>
      </c>
      <c r="C23" s="13" t="s">
        <v>138</v>
      </c>
      <c r="D23" s="11" t="s">
        <v>136</v>
      </c>
      <c r="E23" s="32">
        <v>544.06659999999999</v>
      </c>
      <c r="F23" s="33">
        <v>557.96666666666658</v>
      </c>
      <c r="G23" s="34">
        <f t="shared" si="0"/>
        <v>2.5548465328815606E-2</v>
      </c>
      <c r="H23" s="33">
        <v>534.28</v>
      </c>
      <c r="I23" s="30">
        <f t="shared" si="1"/>
        <v>4.4333807491702126E-2</v>
      </c>
    </row>
    <row r="24" spans="1:9" ht="16.5">
      <c r="A24" s="25"/>
      <c r="B24" s="22" t="s">
        <v>139</v>
      </c>
      <c r="C24" s="13" t="s">
        <v>140</v>
      </c>
      <c r="D24" s="11" t="s">
        <v>136</v>
      </c>
      <c r="E24" s="32">
        <v>546.81659999999999</v>
      </c>
      <c r="F24" s="33">
        <v>546.5</v>
      </c>
      <c r="G24" s="34">
        <f t="shared" si="0"/>
        <v>-5.7898754353835266E-4</v>
      </c>
      <c r="H24" s="33">
        <v>523.4</v>
      </c>
      <c r="I24" s="30">
        <f t="shared" si="1"/>
        <v>4.4134505158578571E-2</v>
      </c>
    </row>
    <row r="25" spans="1:9" ht="16.5">
      <c r="A25" s="25"/>
      <c r="B25" s="22" t="s">
        <v>141</v>
      </c>
      <c r="C25" s="13" t="s">
        <v>142</v>
      </c>
      <c r="D25" s="11" t="s">
        <v>136</v>
      </c>
      <c r="E25" s="32">
        <v>552.14959999999996</v>
      </c>
      <c r="F25" s="33">
        <v>569.63333333333333</v>
      </c>
      <c r="G25" s="34">
        <f t="shared" si="0"/>
        <v>3.1664848318885615E-2</v>
      </c>
      <c r="H25" s="33">
        <v>545.20000000000005</v>
      </c>
      <c r="I25" s="30">
        <f t="shared" si="1"/>
        <v>4.481535827830755E-2</v>
      </c>
    </row>
    <row r="26" spans="1:9" ht="16.5">
      <c r="A26" s="25"/>
      <c r="B26" s="22" t="s">
        <v>143</v>
      </c>
      <c r="C26" s="13" t="s">
        <v>144</v>
      </c>
      <c r="D26" s="11" t="s">
        <v>145</v>
      </c>
      <c r="E26" s="32">
        <v>1545.06</v>
      </c>
      <c r="F26" s="33">
        <v>1382.8</v>
      </c>
      <c r="G26" s="34">
        <f t="shared" si="0"/>
        <v>-0.10501857533040788</v>
      </c>
      <c r="H26" s="33">
        <v>1339.2</v>
      </c>
      <c r="I26" s="30">
        <f t="shared" si="1"/>
        <v>3.255675029868571E-2</v>
      </c>
    </row>
    <row r="27" spans="1:9" ht="16.5">
      <c r="A27" s="25"/>
      <c r="B27" s="22" t="s">
        <v>146</v>
      </c>
      <c r="C27" s="13" t="s">
        <v>147</v>
      </c>
      <c r="D27" s="11" t="s">
        <v>136</v>
      </c>
      <c r="E27" s="32">
        <v>532.7331999999999</v>
      </c>
      <c r="F27" s="33">
        <v>535.66666666666663</v>
      </c>
      <c r="G27" s="34">
        <f t="shared" si="0"/>
        <v>5.5064461285062247E-3</v>
      </c>
      <c r="H27" s="33">
        <v>515.9</v>
      </c>
      <c r="I27" s="30">
        <f t="shared" si="1"/>
        <v>3.831491891193381E-2</v>
      </c>
    </row>
    <row r="28" spans="1:9" ht="16.5">
      <c r="A28" s="25"/>
      <c r="B28" s="22" t="s">
        <v>148</v>
      </c>
      <c r="C28" s="13" t="s">
        <v>149</v>
      </c>
      <c r="D28" s="9" t="s">
        <v>113</v>
      </c>
      <c r="E28" s="32">
        <v>989.85</v>
      </c>
      <c r="F28" s="33">
        <v>947.46666666666658</v>
      </c>
      <c r="G28" s="34">
        <f t="shared" si="0"/>
        <v>-4.2817935377414192E-2</v>
      </c>
      <c r="H28" s="33">
        <v>942.28000000000009</v>
      </c>
      <c r="I28" s="30">
        <f t="shared" si="1"/>
        <v>5.5043794484298681E-3</v>
      </c>
    </row>
    <row r="29" spans="1:9" ht="16.5">
      <c r="A29" s="25"/>
      <c r="B29" s="22" t="s">
        <v>150</v>
      </c>
      <c r="C29" s="13" t="s">
        <v>151</v>
      </c>
      <c r="D29" s="11" t="s">
        <v>152</v>
      </c>
      <c r="E29" s="32">
        <v>1284.9733333333334</v>
      </c>
      <c r="F29" s="33">
        <v>1755.148148148148</v>
      </c>
      <c r="G29" s="34">
        <f t="shared" si="0"/>
        <v>0.36590239082638393</v>
      </c>
      <c r="H29" s="33">
        <v>1695.1555555555556</v>
      </c>
      <c r="I29" s="30">
        <f t="shared" si="1"/>
        <v>3.5390612027302135E-2</v>
      </c>
    </row>
    <row r="30" spans="1:9" ht="17.25" thickBot="1">
      <c r="A30" s="26"/>
      <c r="B30" s="24" t="s">
        <v>153</v>
      </c>
      <c r="C30" s="14" t="s">
        <v>154</v>
      </c>
      <c r="D30" s="10" t="s">
        <v>113</v>
      </c>
      <c r="E30" s="35">
        <v>1207.4099999999999</v>
      </c>
      <c r="F30" s="36">
        <v>1163.9000000000001</v>
      </c>
      <c r="G30" s="37">
        <f t="shared" si="0"/>
        <v>-3.6035812193041111E-2</v>
      </c>
      <c r="H30" s="36">
        <v>1134.3599999999999</v>
      </c>
      <c r="I30" s="41">
        <f t="shared" si="1"/>
        <v>2.6041115695193937E-2</v>
      </c>
    </row>
    <row r="31" spans="1:9" ht="17.25" customHeight="1" thickBot="1">
      <c r="A31" s="25" t="s">
        <v>155</v>
      </c>
      <c r="B31" s="8" t="s">
        <v>156</v>
      </c>
      <c r="C31" s="5"/>
      <c r="D31" s="6"/>
      <c r="E31" s="58"/>
      <c r="F31" s="38"/>
      <c r="G31" s="38"/>
      <c r="H31" s="38"/>
      <c r="I31" s="39"/>
    </row>
    <row r="32" spans="1:9" ht="16.5">
      <c r="A32" s="21"/>
      <c r="B32" s="27" t="s">
        <v>157</v>
      </c>
      <c r="C32" s="15" t="s">
        <v>158</v>
      </c>
      <c r="D32" s="16" t="s">
        <v>113</v>
      </c>
      <c r="E32" s="40">
        <v>2173.21</v>
      </c>
      <c r="F32" s="29">
        <v>2226.2083333333335</v>
      </c>
      <c r="G32" s="31">
        <f t="shared" si="0"/>
        <v>2.4387120127982775E-2</v>
      </c>
      <c r="H32" s="29">
        <v>2105.1999999999998</v>
      </c>
      <c r="I32" s="30">
        <f>(F32-H32)/H32</f>
        <v>5.7480682753816112E-2</v>
      </c>
    </row>
    <row r="33" spans="1:9" ht="16.5">
      <c r="A33" s="25"/>
      <c r="B33" s="22" t="s">
        <v>159</v>
      </c>
      <c r="C33" s="13" t="s">
        <v>160</v>
      </c>
      <c r="D33" s="9" t="s">
        <v>113</v>
      </c>
      <c r="E33" s="32">
        <v>2016.1399999999999</v>
      </c>
      <c r="F33" s="33">
        <v>2062.1</v>
      </c>
      <c r="G33" s="34">
        <f t="shared" si="0"/>
        <v>2.2796035989564235E-2</v>
      </c>
      <c r="H33" s="33">
        <v>1982.3400000000001</v>
      </c>
      <c r="I33" s="30">
        <f>(F33-H33)/H33</f>
        <v>4.0235277500327772E-2</v>
      </c>
    </row>
    <row r="34" spans="1:9" ht="16.5">
      <c r="A34" s="25"/>
      <c r="B34" s="27" t="s">
        <v>161</v>
      </c>
      <c r="C34" s="13" t="s">
        <v>162</v>
      </c>
      <c r="D34" s="9" t="s">
        <v>113</v>
      </c>
      <c r="E34" s="32">
        <v>1524.3899999999999</v>
      </c>
      <c r="F34" s="33">
        <v>1795.8333333333333</v>
      </c>
      <c r="G34" s="34">
        <f t="shared" si="0"/>
        <v>0.17806685515736353</v>
      </c>
      <c r="H34" s="33">
        <v>1917</v>
      </c>
      <c r="I34" s="30">
        <f>(F34-H34)/H34</f>
        <v>-6.32063988871501E-2</v>
      </c>
    </row>
    <row r="35" spans="1:9" ht="16.5">
      <c r="A35" s="25"/>
      <c r="B35" s="22" t="s">
        <v>163</v>
      </c>
      <c r="C35" s="13" t="s">
        <v>164</v>
      </c>
      <c r="D35" s="9" t="s">
        <v>113</v>
      </c>
      <c r="E35" s="32">
        <v>1494.62</v>
      </c>
      <c r="F35" s="33">
        <v>1880.3888888888887</v>
      </c>
      <c r="G35" s="34">
        <f t="shared" si="0"/>
        <v>0.25810499584435431</v>
      </c>
      <c r="H35" s="33">
        <v>1818.1666666666665</v>
      </c>
      <c r="I35" s="30">
        <f>(F35-H35)/H35</f>
        <v>3.4222507409783942E-2</v>
      </c>
    </row>
    <row r="36" spans="1:9" ht="17.25" thickBot="1">
      <c r="A36" s="26"/>
      <c r="B36" s="27" t="s">
        <v>165</v>
      </c>
      <c r="C36" s="13" t="s">
        <v>166</v>
      </c>
      <c r="D36" s="17" t="s">
        <v>113</v>
      </c>
      <c r="E36" s="35">
        <v>1467.86</v>
      </c>
      <c r="F36" s="36">
        <v>1923.8</v>
      </c>
      <c r="G36" s="37">
        <f t="shared" si="0"/>
        <v>0.31061545378987104</v>
      </c>
      <c r="H36" s="36">
        <v>1988.2800000000002</v>
      </c>
      <c r="I36" s="41">
        <f>(F36-H36)/H36</f>
        <v>-3.243004003460289E-2</v>
      </c>
    </row>
    <row r="37" spans="1:9" ht="17.25" customHeight="1" thickBot="1">
      <c r="A37" s="25" t="s">
        <v>5</v>
      </c>
      <c r="B37" s="8" t="s">
        <v>26</v>
      </c>
      <c r="C37" s="5"/>
      <c r="D37" s="6"/>
      <c r="E37" s="58"/>
      <c r="F37" s="38"/>
      <c r="G37" s="38"/>
      <c r="H37" s="38"/>
      <c r="I37" s="39"/>
    </row>
    <row r="38" spans="1:9" ht="16.5">
      <c r="A38" s="21"/>
      <c r="B38" s="22" t="s">
        <v>6</v>
      </c>
      <c r="C38" s="13" t="s">
        <v>56</v>
      </c>
      <c r="D38" s="16" t="s">
        <v>113</v>
      </c>
      <c r="E38" s="32">
        <v>27078.3</v>
      </c>
      <c r="F38" s="29">
        <v>28752.962962962964</v>
      </c>
      <c r="G38" s="31">
        <f t="shared" ref="G38:G81" si="2">(F38-E38)/E38</f>
        <v>6.1845203094838458E-2</v>
      </c>
      <c r="H38" s="29">
        <v>28034.444444444445</v>
      </c>
      <c r="I38" s="30">
        <f t="shared" ref="I38:I43" si="3">(F38-H38)/H38</f>
        <v>2.5629846881481764E-2</v>
      </c>
    </row>
    <row r="39" spans="1:9" ht="16.5">
      <c r="A39" s="25"/>
      <c r="B39" s="22" t="s">
        <v>7</v>
      </c>
      <c r="C39" s="13" t="s">
        <v>57</v>
      </c>
      <c r="D39" s="9" t="s">
        <v>113</v>
      </c>
      <c r="E39" s="32">
        <v>15167.466666666667</v>
      </c>
      <c r="F39" s="42">
        <v>15564.222222222224</v>
      </c>
      <c r="G39" s="34">
        <f t="shared" si="2"/>
        <v>2.6158327179811876E-2</v>
      </c>
      <c r="H39" s="42">
        <v>15686.444444444443</v>
      </c>
      <c r="I39" s="30">
        <f t="shared" si="3"/>
        <v>-7.7915822578586676E-3</v>
      </c>
    </row>
    <row r="40" spans="1:9" ht="16.5">
      <c r="A40" s="25"/>
      <c r="B40" s="22" t="s">
        <v>8</v>
      </c>
      <c r="C40" s="13" t="s">
        <v>58</v>
      </c>
      <c r="D40" s="9" t="s">
        <v>113</v>
      </c>
      <c r="E40" s="42">
        <v>10508.5</v>
      </c>
      <c r="F40" s="42">
        <v>11482.666666666666</v>
      </c>
      <c r="G40" s="34">
        <f t="shared" si="2"/>
        <v>9.2702732708442315E-2</v>
      </c>
      <c r="H40" s="42">
        <v>11909.75</v>
      </c>
      <c r="I40" s="30">
        <f t="shared" si="3"/>
        <v>-3.5859974670613061E-2</v>
      </c>
    </row>
    <row r="41" spans="1:9" ht="16.5">
      <c r="A41" s="25"/>
      <c r="B41" s="22" t="s">
        <v>9</v>
      </c>
      <c r="C41" s="13" t="s">
        <v>106</v>
      </c>
      <c r="D41" s="9" t="s">
        <v>113</v>
      </c>
      <c r="E41" s="33">
        <v>5848</v>
      </c>
      <c r="F41" s="33">
        <v>5244.344444444444</v>
      </c>
      <c r="G41" s="34">
        <f t="shared" si="2"/>
        <v>-0.10322427420580643</v>
      </c>
      <c r="H41" s="33">
        <v>5544.9733333333334</v>
      </c>
      <c r="I41" s="30">
        <f t="shared" si="3"/>
        <v>-5.4216471534979917E-2</v>
      </c>
    </row>
    <row r="42" spans="1:9" ht="16.5">
      <c r="A42" s="25"/>
      <c r="B42" s="22" t="s">
        <v>10</v>
      </c>
      <c r="C42" s="13" t="s">
        <v>104</v>
      </c>
      <c r="D42" s="9" t="s">
        <v>113</v>
      </c>
      <c r="E42" s="33">
        <v>9968.4285714285725</v>
      </c>
      <c r="F42" s="32">
        <v>10168.833333333334</v>
      </c>
      <c r="G42" s="34">
        <f t="shared" si="2"/>
        <v>2.0103947223854314E-2</v>
      </c>
      <c r="H42" s="32">
        <v>10011.933333333332</v>
      </c>
      <c r="I42" s="30">
        <f t="shared" si="3"/>
        <v>1.5671298916626306E-2</v>
      </c>
    </row>
    <row r="43" spans="1:9" ht="16.5" customHeight="1" thickBot="1">
      <c r="A43" s="26"/>
      <c r="B43" s="22" t="s">
        <v>11</v>
      </c>
      <c r="C43" s="13" t="s">
        <v>105</v>
      </c>
      <c r="D43" s="17" t="s">
        <v>113</v>
      </c>
      <c r="E43" s="36">
        <v>12832</v>
      </c>
      <c r="F43" s="36">
        <v>12680</v>
      </c>
      <c r="G43" s="37">
        <f t="shared" si="2"/>
        <v>-1.1845386533665835E-2</v>
      </c>
      <c r="H43" s="36">
        <v>12686.333333333332</v>
      </c>
      <c r="I43" s="44">
        <f t="shared" si="3"/>
        <v>-4.9922488767430476E-4</v>
      </c>
    </row>
    <row r="44" spans="1:9" ht="17.25" customHeight="1" thickBot="1">
      <c r="A44" s="25" t="s">
        <v>12</v>
      </c>
      <c r="B44" s="8" t="s">
        <v>27</v>
      </c>
      <c r="C44" s="5"/>
      <c r="D44" s="6"/>
      <c r="E44" s="58"/>
      <c r="F44" s="6"/>
      <c r="G44" s="6"/>
      <c r="H44" s="6"/>
      <c r="I44" s="39"/>
    </row>
    <row r="45" spans="1:9" ht="16.5">
      <c r="A45" s="21"/>
      <c r="B45" s="22" t="s">
        <v>20</v>
      </c>
      <c r="C45" s="13" t="s">
        <v>60</v>
      </c>
      <c r="D45" s="16" t="s">
        <v>59</v>
      </c>
      <c r="E45" s="29">
        <v>6332.2222222222217</v>
      </c>
      <c r="F45" s="29">
        <v>6220.7777777777774</v>
      </c>
      <c r="G45" s="31">
        <f t="shared" si="2"/>
        <v>-1.7599578873486562E-2</v>
      </c>
      <c r="H45" s="29">
        <v>6075.7277777777772</v>
      </c>
      <c r="I45" s="30">
        <f t="shared" ref="I45:I50" si="4">(F45-H45)/H45</f>
        <v>2.3873683171014754E-2</v>
      </c>
    </row>
    <row r="46" spans="1:9" ht="16.5">
      <c r="A46" s="25"/>
      <c r="B46" s="22" t="s">
        <v>21</v>
      </c>
      <c r="C46" s="13" t="s">
        <v>62</v>
      </c>
      <c r="D46" s="11" t="s">
        <v>61</v>
      </c>
      <c r="E46" s="33">
        <v>6144.4444444444443</v>
      </c>
      <c r="F46" s="33">
        <v>6024.2222222222226</v>
      </c>
      <c r="G46" s="34">
        <f t="shared" si="2"/>
        <v>-1.9566003616636445E-2</v>
      </c>
      <c r="H46" s="33">
        <v>6035.6</v>
      </c>
      <c r="I46" s="51">
        <f t="shared" si="4"/>
        <v>-1.885111302567721E-3</v>
      </c>
    </row>
    <row r="47" spans="1:9" ht="16.5">
      <c r="A47" s="25"/>
      <c r="B47" s="22" t="s">
        <v>22</v>
      </c>
      <c r="C47" s="13" t="s">
        <v>64</v>
      </c>
      <c r="D47" s="9" t="s">
        <v>65</v>
      </c>
      <c r="E47" s="33">
        <v>19273.75</v>
      </c>
      <c r="F47" s="33">
        <v>19083.333333333332</v>
      </c>
      <c r="G47" s="34">
        <f t="shared" si="2"/>
        <v>-9.8795857924206688E-3</v>
      </c>
      <c r="H47" s="33">
        <v>19049.599999999999</v>
      </c>
      <c r="I47" s="51">
        <f t="shared" si="4"/>
        <v>1.7708158351531569E-3</v>
      </c>
    </row>
    <row r="48" spans="1:9" ht="16.5">
      <c r="A48" s="25"/>
      <c r="B48" s="22" t="s">
        <v>23</v>
      </c>
      <c r="C48" s="13" t="s">
        <v>109</v>
      </c>
      <c r="D48" s="9" t="s">
        <v>65</v>
      </c>
      <c r="E48" s="33">
        <v>18816.34888888889</v>
      </c>
      <c r="F48" s="33">
        <v>17787.736833333336</v>
      </c>
      <c r="G48" s="34">
        <f t="shared" si="2"/>
        <v>-5.4665868582132425E-2</v>
      </c>
      <c r="H48" s="33">
        <v>18004.323216666668</v>
      </c>
      <c r="I48" s="51">
        <f t="shared" si="4"/>
        <v>-1.2029687577083524E-2</v>
      </c>
    </row>
    <row r="49" spans="1:9" ht="16.5">
      <c r="A49" s="25"/>
      <c r="B49" s="22" t="s">
        <v>24</v>
      </c>
      <c r="C49" s="13" t="s">
        <v>110</v>
      </c>
      <c r="D49" s="11" t="s">
        <v>116</v>
      </c>
      <c r="E49" s="33">
        <v>2217.4999999999995</v>
      </c>
      <c r="F49" s="33">
        <v>2248.6507936507937</v>
      </c>
      <c r="G49" s="34">
        <f t="shared" si="2"/>
        <v>1.404770852346976E-2</v>
      </c>
      <c r="H49" s="33">
        <v>2251.5333333333338</v>
      </c>
      <c r="I49" s="30">
        <f t="shared" si="4"/>
        <v>-1.2802562768513429E-3</v>
      </c>
    </row>
    <row r="50" spans="1:9" ht="16.5" customHeight="1" thickBot="1">
      <c r="A50" s="26"/>
      <c r="B50" s="22" t="s">
        <v>25</v>
      </c>
      <c r="C50" s="13" t="s">
        <v>111</v>
      </c>
      <c r="D50" s="10" t="s">
        <v>63</v>
      </c>
      <c r="E50" s="36">
        <v>27101</v>
      </c>
      <c r="F50" s="36">
        <v>28009.333333333332</v>
      </c>
      <c r="G50" s="41">
        <f t="shared" si="2"/>
        <v>3.3516598403502899E-2</v>
      </c>
      <c r="H50" s="36">
        <v>27866</v>
      </c>
      <c r="I50" s="44">
        <f t="shared" si="4"/>
        <v>5.1436637240124929E-3</v>
      </c>
    </row>
    <row r="51" spans="1:9" ht="17.25" customHeight="1" thickBot="1">
      <c r="A51" s="25" t="s">
        <v>19</v>
      </c>
      <c r="B51" s="8" t="s">
        <v>32</v>
      </c>
      <c r="C51" s="5"/>
      <c r="D51" s="6"/>
      <c r="E51" s="58"/>
      <c r="F51" s="38"/>
      <c r="G51" s="38"/>
      <c r="H51" s="38"/>
      <c r="I51" s="39"/>
    </row>
    <row r="52" spans="1:9" ht="16.5">
      <c r="A52" s="21"/>
      <c r="B52" s="22" t="s">
        <v>13</v>
      </c>
      <c r="C52" s="13" t="s">
        <v>66</v>
      </c>
      <c r="D52" s="16" t="s">
        <v>65</v>
      </c>
      <c r="E52" s="29">
        <v>3750</v>
      </c>
      <c r="F52" s="47">
        <v>3833</v>
      </c>
      <c r="G52" s="31">
        <f t="shared" si="2"/>
        <v>2.2133333333333335E-2</v>
      </c>
      <c r="H52" s="47">
        <v>3750</v>
      </c>
      <c r="I52" s="51">
        <f t="shared" ref="I52:I60" si="5">(F52-H52)/H52</f>
        <v>2.2133333333333335E-2</v>
      </c>
    </row>
    <row r="53" spans="1:9" ht="16.5">
      <c r="A53" s="25"/>
      <c r="B53" s="22" t="s">
        <v>14</v>
      </c>
      <c r="C53" s="13" t="s">
        <v>67</v>
      </c>
      <c r="D53" s="9" t="s">
        <v>65</v>
      </c>
      <c r="E53" s="33">
        <v>3338.4285714285716</v>
      </c>
      <c r="F53" s="49">
        <v>3513.5833333333335</v>
      </c>
      <c r="G53" s="34">
        <f t="shared" si="2"/>
        <v>5.2466230190993772E-2</v>
      </c>
      <c r="H53" s="49">
        <v>3455.5</v>
      </c>
      <c r="I53" s="51">
        <f t="shared" si="5"/>
        <v>1.6808951912410212E-2</v>
      </c>
    </row>
    <row r="54" spans="1:9" ht="16.5">
      <c r="A54" s="25"/>
      <c r="B54" s="22" t="s">
        <v>15</v>
      </c>
      <c r="C54" s="13" t="s">
        <v>68</v>
      </c>
      <c r="D54" s="9" t="s">
        <v>65</v>
      </c>
      <c r="E54" s="33">
        <v>2031.6666666666667</v>
      </c>
      <c r="F54" s="49">
        <v>2807.8333333333335</v>
      </c>
      <c r="G54" s="34">
        <f t="shared" si="2"/>
        <v>0.3820344544708778</v>
      </c>
      <c r="H54" s="49">
        <v>2927.95</v>
      </c>
      <c r="I54" s="51">
        <f t="shared" si="5"/>
        <v>-4.1024152279467319E-2</v>
      </c>
    </row>
    <row r="55" spans="1:9" ht="16.5">
      <c r="A55" s="25"/>
      <c r="B55" s="22" t="s">
        <v>16</v>
      </c>
      <c r="C55" s="13" t="s">
        <v>69</v>
      </c>
      <c r="D55" s="9" t="s">
        <v>65</v>
      </c>
      <c r="E55" s="33">
        <v>4507.5</v>
      </c>
      <c r="F55" s="49">
        <v>4950</v>
      </c>
      <c r="G55" s="34">
        <f t="shared" si="2"/>
        <v>9.8169717138103157E-2</v>
      </c>
      <c r="H55" s="49">
        <v>4786.5</v>
      </c>
      <c r="I55" s="51">
        <f t="shared" si="5"/>
        <v>3.4158570980883735E-2</v>
      </c>
    </row>
    <row r="56" spans="1:9" ht="16.5">
      <c r="A56" s="25"/>
      <c r="B56" s="22" t="s">
        <v>17</v>
      </c>
      <c r="C56" s="13" t="s">
        <v>115</v>
      </c>
      <c r="D56" s="9" t="s">
        <v>65</v>
      </c>
      <c r="E56" s="33">
        <v>2089.8333333333335</v>
      </c>
      <c r="F56" s="49">
        <v>2142.2222222222222</v>
      </c>
      <c r="G56" s="34">
        <f t="shared" si="2"/>
        <v>2.5068453093016356E-2</v>
      </c>
      <c r="H56" s="49">
        <v>2028.1333333333337</v>
      </c>
      <c r="I56" s="51">
        <f t="shared" si="5"/>
        <v>5.6253150132579297E-2</v>
      </c>
    </row>
    <row r="57" spans="1:9" ht="17.25" thickBot="1">
      <c r="A57" s="26"/>
      <c r="B57" s="24" t="s">
        <v>18</v>
      </c>
      <c r="C57" s="14" t="s">
        <v>70</v>
      </c>
      <c r="D57" s="10" t="s">
        <v>65</v>
      </c>
      <c r="E57" s="36">
        <v>4761.0000000000009</v>
      </c>
      <c r="F57" s="36">
        <v>4668.4814814814818</v>
      </c>
      <c r="G57" s="37">
        <f t="shared" si="2"/>
        <v>-1.9432581079294086E-2</v>
      </c>
      <c r="H57" s="36">
        <v>4524.5377777777776</v>
      </c>
      <c r="I57" s="52">
        <f t="shared" si="5"/>
        <v>3.1814013004970859E-2</v>
      </c>
    </row>
    <row r="58" spans="1:9" ht="16.5">
      <c r="A58" s="25"/>
      <c r="B58" s="27" t="s">
        <v>29</v>
      </c>
      <c r="C58" s="12" t="s">
        <v>72</v>
      </c>
      <c r="D58" s="9" t="s">
        <v>71</v>
      </c>
      <c r="E58" s="42">
        <v>5132.5</v>
      </c>
      <c r="F58" s="48">
        <v>4791.25</v>
      </c>
      <c r="G58" s="30">
        <f t="shared" si="2"/>
        <v>-6.6488066244520208E-2</v>
      </c>
      <c r="H58" s="48">
        <v>4689</v>
      </c>
      <c r="I58" s="30">
        <f t="shared" si="5"/>
        <v>2.180635529963745E-2</v>
      </c>
    </row>
    <row r="59" spans="1:9" ht="16.5">
      <c r="A59" s="25"/>
      <c r="B59" s="22" t="s">
        <v>30</v>
      </c>
      <c r="C59" s="13" t="s">
        <v>73</v>
      </c>
      <c r="D59" s="11" t="s">
        <v>71</v>
      </c>
      <c r="E59" s="33">
        <v>5039.5</v>
      </c>
      <c r="F59" s="49">
        <v>5008.333333333333</v>
      </c>
      <c r="G59" s="34">
        <f t="shared" si="2"/>
        <v>-6.1844759731455442E-3</v>
      </c>
      <c r="H59" s="49">
        <v>4825.8999999999996</v>
      </c>
      <c r="I59" s="30">
        <f t="shared" si="5"/>
        <v>3.7802965940722646E-2</v>
      </c>
    </row>
    <row r="60" spans="1:9" ht="16.5" customHeight="1" thickBot="1">
      <c r="A60" s="26"/>
      <c r="B60" s="22" t="s">
        <v>31</v>
      </c>
      <c r="C60" s="13" t="s">
        <v>74</v>
      </c>
      <c r="D60" s="10" t="s">
        <v>71</v>
      </c>
      <c r="E60" s="36">
        <v>21480</v>
      </c>
      <c r="F60" s="50">
        <v>21172.857142857141</v>
      </c>
      <c r="G60" s="37">
        <f t="shared" si="2"/>
        <v>-1.4299015695663813E-2</v>
      </c>
      <c r="H60" s="50">
        <v>20991.428571428572</v>
      </c>
      <c r="I60" s="37">
        <f t="shared" si="5"/>
        <v>8.6429835306926755E-3</v>
      </c>
    </row>
    <row r="61" spans="1:9" ht="17.25" customHeight="1" thickBot="1">
      <c r="A61" s="25" t="s">
        <v>28</v>
      </c>
      <c r="B61" s="8" t="s">
        <v>33</v>
      </c>
      <c r="C61" s="5"/>
      <c r="D61" s="6"/>
      <c r="E61" s="58"/>
      <c r="F61" s="38"/>
      <c r="G61" s="38"/>
      <c r="H61" s="38"/>
      <c r="I61" s="39"/>
    </row>
    <row r="62" spans="1:9" ht="16.5">
      <c r="A62" s="21"/>
      <c r="B62" s="22" t="s">
        <v>34</v>
      </c>
      <c r="C62" s="13" t="s">
        <v>80</v>
      </c>
      <c r="D62" s="16" t="s">
        <v>75</v>
      </c>
      <c r="E62" s="29">
        <v>6435.5</v>
      </c>
      <c r="F62" s="40">
        <v>6498.5</v>
      </c>
      <c r="G62" s="31">
        <f t="shared" si="2"/>
        <v>9.7894491492502532E-3</v>
      </c>
      <c r="H62" s="40">
        <v>6377.8</v>
      </c>
      <c r="I62" s="30">
        <f>(F62-H62)/H62</f>
        <v>1.8925021167173605E-2</v>
      </c>
    </row>
    <row r="63" spans="1:9" ht="16.5">
      <c r="A63" s="25"/>
      <c r="B63" s="22" t="s">
        <v>35</v>
      </c>
      <c r="C63" s="13" t="s">
        <v>81</v>
      </c>
      <c r="D63" s="11" t="s">
        <v>76</v>
      </c>
      <c r="E63" s="33">
        <v>47046.625</v>
      </c>
      <c r="F63" s="32">
        <v>47317.333333333336</v>
      </c>
      <c r="G63" s="34">
        <f t="shared" si="2"/>
        <v>5.7540436393330183E-3</v>
      </c>
      <c r="H63" s="32">
        <v>46523.909523809525</v>
      </c>
      <c r="I63" s="30">
        <f t="shared" ref="I63:I67" si="6">(F63-H63)/H63</f>
        <v>1.705410868615331E-2</v>
      </c>
    </row>
    <row r="64" spans="1:9" ht="16.5">
      <c r="A64" s="25"/>
      <c r="B64" s="22" t="s">
        <v>36</v>
      </c>
      <c r="C64" s="13" t="s">
        <v>82</v>
      </c>
      <c r="D64" s="11" t="s">
        <v>117</v>
      </c>
      <c r="E64" s="33">
        <v>10826.75</v>
      </c>
      <c r="F64" s="32">
        <v>10926.422619047618</v>
      </c>
      <c r="G64" s="34">
        <f t="shared" si="2"/>
        <v>9.2061439534133847E-3</v>
      </c>
      <c r="H64" s="32">
        <v>11092.864285714284</v>
      </c>
      <c r="I64" s="51">
        <f>(F64-H64)/H64</f>
        <v>-1.5004390424303141E-2</v>
      </c>
    </row>
    <row r="65" spans="1:9" ht="16.5">
      <c r="A65" s="25"/>
      <c r="B65" s="22" t="s">
        <v>37</v>
      </c>
      <c r="C65" s="13" t="s">
        <v>83</v>
      </c>
      <c r="D65" s="11" t="s">
        <v>77</v>
      </c>
      <c r="E65" s="33">
        <v>7837.42</v>
      </c>
      <c r="F65" s="32">
        <v>7451.1111111111104</v>
      </c>
      <c r="G65" s="34">
        <f t="shared" si="2"/>
        <v>-4.9290313507364625E-2</v>
      </c>
      <c r="H65" s="32">
        <v>7367.3111111111111</v>
      </c>
      <c r="I65" s="51">
        <f t="shared" si="6"/>
        <v>1.1374570550389158E-2</v>
      </c>
    </row>
    <row r="66" spans="1:9" ht="16.5">
      <c r="A66" s="25"/>
      <c r="B66" s="22" t="s">
        <v>38</v>
      </c>
      <c r="C66" s="13" t="s">
        <v>84</v>
      </c>
      <c r="D66" s="11" t="s">
        <v>78</v>
      </c>
      <c r="E66" s="33">
        <v>3896.686666666667</v>
      </c>
      <c r="F66" s="32">
        <v>3990.3703703703704</v>
      </c>
      <c r="G66" s="34">
        <f t="shared" si="2"/>
        <v>2.4041887818463756E-2</v>
      </c>
      <c r="H66" s="32">
        <v>3834.9603174603171</v>
      </c>
      <c r="I66" s="51">
        <f t="shared" si="6"/>
        <v>4.0524553070987922E-2</v>
      </c>
    </row>
    <row r="67" spans="1:9" ht="16.5" customHeight="1" thickBot="1">
      <c r="A67" s="26"/>
      <c r="B67" s="22" t="s">
        <v>39</v>
      </c>
      <c r="C67" s="13" t="s">
        <v>85</v>
      </c>
      <c r="D67" s="10" t="s">
        <v>79</v>
      </c>
      <c r="E67" s="36">
        <v>3666.6904761904761</v>
      </c>
      <c r="F67" s="43">
        <v>3227.9166666666665</v>
      </c>
      <c r="G67" s="37">
        <f t="shared" si="2"/>
        <v>-0.11966480737138073</v>
      </c>
      <c r="H67" s="43">
        <v>3243.5</v>
      </c>
      <c r="I67" s="53">
        <f t="shared" si="6"/>
        <v>-4.8044807563846111E-3</v>
      </c>
    </row>
    <row r="68" spans="1:9" ht="17.25" customHeight="1" thickBot="1">
      <c r="A68" s="25" t="s">
        <v>40</v>
      </c>
      <c r="B68" s="8" t="s">
        <v>41</v>
      </c>
      <c r="C68" s="5"/>
      <c r="D68" s="6"/>
      <c r="E68" s="58"/>
      <c r="F68" s="38"/>
      <c r="G68" s="45"/>
      <c r="H68" s="38"/>
      <c r="I68" s="39"/>
    </row>
    <row r="69" spans="1:9" ht="16.5">
      <c r="A69" s="21"/>
      <c r="B69" s="22" t="s">
        <v>43</v>
      </c>
      <c r="C69" s="15" t="s">
        <v>90</v>
      </c>
      <c r="D69" s="16" t="s">
        <v>86</v>
      </c>
      <c r="E69" s="29">
        <v>3725.8</v>
      </c>
      <c r="F69" s="29">
        <v>3987.2453703703704</v>
      </c>
      <c r="G69" s="31">
        <f t="shared" si="2"/>
        <v>7.0171606197426115E-2</v>
      </c>
      <c r="H69" s="29">
        <v>3850.1111111111109</v>
      </c>
      <c r="I69" s="30">
        <f>(F69-H69)/H69</f>
        <v>3.5618260175271602E-2</v>
      </c>
    </row>
    <row r="70" spans="1:9" ht="16.5">
      <c r="A70" s="25"/>
      <c r="B70" s="22" t="s">
        <v>42</v>
      </c>
      <c r="C70" s="13" t="s">
        <v>91</v>
      </c>
      <c r="D70" s="11" t="s">
        <v>87</v>
      </c>
      <c r="E70" s="33">
        <v>2780.3333333333335</v>
      </c>
      <c r="F70" s="33">
        <v>2842.4583333333335</v>
      </c>
      <c r="G70" s="34">
        <f t="shared" si="2"/>
        <v>2.2344443112336649E-2</v>
      </c>
      <c r="H70" s="33">
        <v>2796.375</v>
      </c>
      <c r="I70" s="30">
        <f>(F70-H70)/H70</f>
        <v>1.6479668618598536E-2</v>
      </c>
    </row>
    <row r="71" spans="1:9" ht="16.5">
      <c r="A71" s="25"/>
      <c r="B71" s="22" t="s">
        <v>44</v>
      </c>
      <c r="C71" s="13" t="s">
        <v>92</v>
      </c>
      <c r="D71" s="11" t="s">
        <v>88</v>
      </c>
      <c r="E71" s="33">
        <v>1326.9972222222223</v>
      </c>
      <c r="F71" s="33">
        <v>1325.1851851851852</v>
      </c>
      <c r="G71" s="34">
        <f t="shared" si="2"/>
        <v>-1.3655168275352994E-3</v>
      </c>
      <c r="H71" s="33">
        <v>1315.1388888888887</v>
      </c>
      <c r="I71" s="30">
        <f>(F71-H71)/H71</f>
        <v>7.6389622276201337E-3</v>
      </c>
    </row>
    <row r="72" spans="1:9" ht="16.5">
      <c r="A72" s="25"/>
      <c r="B72" s="22" t="s">
        <v>45</v>
      </c>
      <c r="C72" s="13" t="s">
        <v>93</v>
      </c>
      <c r="D72" s="11" t="s">
        <v>89</v>
      </c>
      <c r="E72" s="33">
        <v>2218.3000000000002</v>
      </c>
      <c r="F72" s="33">
        <v>2323.4920634920636</v>
      </c>
      <c r="G72" s="34">
        <f t="shared" si="2"/>
        <v>4.7420125092216298E-2</v>
      </c>
      <c r="H72" s="33">
        <v>2254.7142857142858</v>
      </c>
      <c r="I72" s="30">
        <f>(F72-H72)/H72</f>
        <v>3.0503988116609312E-2</v>
      </c>
    </row>
    <row r="73" spans="1:9" ht="16.5" customHeight="1" thickBot="1">
      <c r="A73" s="26"/>
      <c r="B73" s="22" t="s">
        <v>46</v>
      </c>
      <c r="C73" s="13" t="s">
        <v>112</v>
      </c>
      <c r="D73" s="10" t="s">
        <v>86</v>
      </c>
      <c r="E73" s="36">
        <v>1645.5</v>
      </c>
      <c r="F73" s="36">
        <v>1667.4166666666667</v>
      </c>
      <c r="G73" s="34">
        <f t="shared" si="2"/>
        <v>1.3319153246227129E-2</v>
      </c>
      <c r="H73" s="36">
        <v>1657.4666666666665</v>
      </c>
      <c r="I73" s="44">
        <f>(F73-H73)/H73</f>
        <v>6.0031373179954993E-3</v>
      </c>
    </row>
    <row r="74" spans="1:9" ht="17.25" customHeight="1" thickBot="1">
      <c r="A74" s="25" t="s">
        <v>47</v>
      </c>
      <c r="B74" s="8" t="s">
        <v>48</v>
      </c>
      <c r="C74" s="5"/>
      <c r="D74" s="6"/>
      <c r="E74" s="58"/>
      <c r="F74" s="38"/>
      <c r="G74" s="38"/>
      <c r="H74" s="38"/>
      <c r="I74" s="39"/>
    </row>
    <row r="75" spans="1:9" ht="16.5">
      <c r="A75" s="21"/>
      <c r="B75" s="22" t="s">
        <v>49</v>
      </c>
      <c r="C75" s="13" t="s">
        <v>96</v>
      </c>
      <c r="D75" s="16" t="s">
        <v>94</v>
      </c>
      <c r="E75" s="29">
        <v>1466.4285714285713</v>
      </c>
      <c r="F75" s="29">
        <v>1460.8333333333333</v>
      </c>
      <c r="G75" s="30">
        <f t="shared" si="2"/>
        <v>-3.8155544731287403E-3</v>
      </c>
      <c r="H75" s="29">
        <v>1458</v>
      </c>
      <c r="I75" s="31">
        <f t="shared" ref="I75:I81" si="7">(F75-H75)/H75</f>
        <v>1.9433013260173235E-3</v>
      </c>
    </row>
    <row r="76" spans="1:9" ht="16.5">
      <c r="A76" s="25"/>
      <c r="B76" s="22" t="s">
        <v>51</v>
      </c>
      <c r="C76" s="13" t="s">
        <v>95</v>
      </c>
      <c r="D76" s="9" t="s">
        <v>113</v>
      </c>
      <c r="E76" s="33">
        <v>1267.5555555555557</v>
      </c>
      <c r="F76" s="20">
        <v>1201.4814814814815</v>
      </c>
      <c r="G76" s="34">
        <f t="shared" si="2"/>
        <v>-5.2127162225338988E-2</v>
      </c>
      <c r="H76" s="20">
        <v>1192.4444444444446</v>
      </c>
      <c r="I76" s="30">
        <f t="shared" si="7"/>
        <v>7.5785811902098921E-3</v>
      </c>
    </row>
    <row r="77" spans="1:9" ht="16.5">
      <c r="A77" s="25"/>
      <c r="B77" s="22" t="s">
        <v>50</v>
      </c>
      <c r="C77" s="13" t="s">
        <v>100</v>
      </c>
      <c r="D77" s="11" t="s">
        <v>97</v>
      </c>
      <c r="E77" s="33">
        <v>806.56666666666661</v>
      </c>
      <c r="F77" s="33">
        <v>933.13095238095229</v>
      </c>
      <c r="G77" s="34">
        <f t="shared" si="2"/>
        <v>0.15691732741366993</v>
      </c>
      <c r="H77" s="33">
        <v>922.61785714285725</v>
      </c>
      <c r="I77" s="30">
        <f t="shared" si="7"/>
        <v>1.1394853412713873E-2</v>
      </c>
    </row>
    <row r="78" spans="1:9" ht="16.5">
      <c r="A78" s="25"/>
      <c r="B78" s="22" t="s">
        <v>52</v>
      </c>
      <c r="C78" s="13" t="s">
        <v>98</v>
      </c>
      <c r="D78" s="11" t="s">
        <v>114</v>
      </c>
      <c r="E78" s="33">
        <v>1531.3</v>
      </c>
      <c r="F78" s="33">
        <v>1528.961111111111</v>
      </c>
      <c r="G78" s="34">
        <f t="shared" si="2"/>
        <v>-1.5273877678371056E-3</v>
      </c>
      <c r="H78" s="33">
        <v>1510.72</v>
      </c>
      <c r="I78" s="30">
        <f t="shared" si="7"/>
        <v>1.2074448680834944E-2</v>
      </c>
    </row>
    <row r="79" spans="1:9" ht="16.5">
      <c r="A79" s="25"/>
      <c r="B79" s="22" t="s">
        <v>53</v>
      </c>
      <c r="C79" s="13" t="s">
        <v>101</v>
      </c>
      <c r="D79" s="18" t="s">
        <v>99</v>
      </c>
      <c r="E79" s="46">
        <v>1934.6</v>
      </c>
      <c r="F79" s="46">
        <v>2015.9666666666665</v>
      </c>
      <c r="G79" s="34">
        <f t="shared" si="2"/>
        <v>4.2058651228505411E-2</v>
      </c>
      <c r="H79" s="46">
        <v>1922.6</v>
      </c>
      <c r="I79" s="30">
        <f t="shared" si="7"/>
        <v>4.8562710218800875E-2</v>
      </c>
    </row>
    <row r="80" spans="1:9" ht="16.5">
      <c r="A80" s="25"/>
      <c r="B80" s="22" t="s">
        <v>54</v>
      </c>
      <c r="C80" s="13" t="s">
        <v>107</v>
      </c>
      <c r="D80" s="18" t="s">
        <v>108</v>
      </c>
      <c r="E80" s="46">
        <v>8830</v>
      </c>
      <c r="F80" s="46">
        <v>8899.3333333333339</v>
      </c>
      <c r="G80" s="34">
        <f t="shared" si="2"/>
        <v>7.8520196300491431E-3</v>
      </c>
      <c r="H80" s="46">
        <v>8899.3333333333339</v>
      </c>
      <c r="I80" s="30">
        <f t="shared" si="7"/>
        <v>0</v>
      </c>
    </row>
    <row r="81" spans="1:9" ht="16.5" customHeight="1" thickBot="1">
      <c r="A81" s="23"/>
      <c r="B81" s="24" t="s">
        <v>55</v>
      </c>
      <c r="C81" s="14" t="s">
        <v>103</v>
      </c>
      <c r="D81" s="10" t="s">
        <v>102</v>
      </c>
      <c r="E81" s="36">
        <v>3988.8</v>
      </c>
      <c r="F81" s="36">
        <v>4069.9148148148147</v>
      </c>
      <c r="G81" s="37">
        <f t="shared" si="2"/>
        <v>2.0335643505519078E-2</v>
      </c>
      <c r="H81" s="36">
        <v>3901.1</v>
      </c>
      <c r="I81" s="41">
        <f t="shared" si="7"/>
        <v>4.3273644565587854E-2</v>
      </c>
    </row>
    <row r="82" spans="1:9">
      <c r="I82" s="1"/>
    </row>
  </sheetData>
  <mergeCells count="9">
    <mergeCell ref="G12:G13"/>
    <mergeCell ref="H12:H13"/>
    <mergeCell ref="I12:I13"/>
    <mergeCell ref="A12:A13"/>
    <mergeCell ref="B12:B13"/>
    <mergeCell ref="C12:C13"/>
    <mergeCell ref="D12:D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7:I39"/>
  <sheetViews>
    <sheetView rightToLeft="1" zoomScaleNormal="100" workbookViewId="0">
      <selection activeCell="F15" sqref="F15:F39"/>
    </sheetView>
  </sheetViews>
  <sheetFormatPr defaultRowHeight="15"/>
  <cols>
    <col min="1" max="1" width="24.28515625" style="7" bestFit="1" customWidth="1"/>
    <col min="2" max="2" width="5.140625" style="7" bestFit="1" customWidth="1"/>
    <col min="3" max="3" width="20.85546875" bestFit="1" customWidth="1"/>
    <col min="4" max="4" width="15.5703125" customWidth="1"/>
    <col min="5" max="5" width="13.28515625" customWidth="1"/>
    <col min="6" max="6" width="12.85546875" customWidth="1"/>
    <col min="7" max="7" width="11.5703125" customWidth="1"/>
    <col min="8" max="8" width="12.85546875" customWidth="1"/>
    <col min="9" max="9" width="13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132" t="s">
        <v>205</v>
      </c>
      <c r="B9" s="132"/>
      <c r="C9" s="132"/>
      <c r="D9" s="132"/>
      <c r="E9" s="132"/>
      <c r="F9" s="132"/>
      <c r="G9" s="132"/>
      <c r="H9" s="132"/>
      <c r="I9" s="132"/>
    </row>
    <row r="10" spans="1:9" ht="18">
      <c r="A10" s="94" t="s">
        <v>214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30.75" customHeight="1">
      <c r="A12" s="124" t="s">
        <v>3</v>
      </c>
      <c r="B12" s="126"/>
      <c r="C12" s="128" t="s">
        <v>0</v>
      </c>
      <c r="D12" s="120" t="s">
        <v>4</v>
      </c>
      <c r="E12" s="120" t="s">
        <v>211</v>
      </c>
      <c r="F12" s="130" t="s">
        <v>213</v>
      </c>
      <c r="G12" s="120" t="s">
        <v>167</v>
      </c>
      <c r="H12" s="130" t="s">
        <v>209</v>
      </c>
      <c r="I12" s="120" t="s">
        <v>194</v>
      </c>
    </row>
    <row r="13" spans="1:9" ht="27.75" customHeight="1" thickBot="1">
      <c r="A13" s="125"/>
      <c r="B13" s="127"/>
      <c r="C13" s="129"/>
      <c r="D13" s="122"/>
      <c r="E13" s="122"/>
      <c r="F13" s="131"/>
      <c r="G13" s="121"/>
      <c r="H13" s="131"/>
      <c r="I13" s="122"/>
    </row>
    <row r="14" spans="1:9" ht="17.25" customHeight="1" thickBot="1">
      <c r="A14" s="21" t="s">
        <v>118</v>
      </c>
      <c r="B14" s="8" t="s">
        <v>119</v>
      </c>
      <c r="C14" s="5"/>
      <c r="D14" s="6"/>
      <c r="E14" s="54"/>
      <c r="F14" s="54"/>
      <c r="G14" s="54"/>
      <c r="H14" s="54"/>
      <c r="I14" s="55"/>
    </row>
    <row r="15" spans="1:9" ht="16.5">
      <c r="A15" s="21"/>
      <c r="B15" s="56" t="s">
        <v>120</v>
      </c>
      <c r="C15" s="57" t="s">
        <v>121</v>
      </c>
      <c r="D15" s="9" t="s">
        <v>113</v>
      </c>
      <c r="E15" s="28">
        <v>1724.8200000000002</v>
      </c>
      <c r="F15" s="28">
        <v>1379.1446666666668</v>
      </c>
      <c r="G15" s="30">
        <f>(F15-E15)/E15</f>
        <v>-0.2004124101838646</v>
      </c>
      <c r="H15" s="28">
        <v>1185.6399999999999</v>
      </c>
      <c r="I15" s="31">
        <f>(F15-H15)/H15</f>
        <v>0.16320693183990667</v>
      </c>
    </row>
    <row r="16" spans="1:9" ht="16.5">
      <c r="A16" s="25"/>
      <c r="B16" s="22" t="s">
        <v>122</v>
      </c>
      <c r="C16" s="13" t="s">
        <v>123</v>
      </c>
      <c r="D16" s="9" t="s">
        <v>113</v>
      </c>
      <c r="E16" s="32">
        <v>1475.72</v>
      </c>
      <c r="F16" s="32">
        <v>1538.8220000000001</v>
      </c>
      <c r="G16" s="34">
        <f t="shared" ref="G16:G39" si="0">(F16-E16)/E16</f>
        <v>4.2760144200796955E-2</v>
      </c>
      <c r="H16" s="32">
        <v>1414.5868</v>
      </c>
      <c r="I16" s="34">
        <f>(F16-H16)/H16</f>
        <v>8.7824373873699429E-2</v>
      </c>
    </row>
    <row r="17" spans="1:9" ht="16.5">
      <c r="A17" s="25"/>
      <c r="B17" s="22" t="s">
        <v>124</v>
      </c>
      <c r="C17" s="13" t="s">
        <v>125</v>
      </c>
      <c r="D17" s="9" t="s">
        <v>113</v>
      </c>
      <c r="E17" s="32">
        <v>1258.5699999999997</v>
      </c>
      <c r="F17" s="32">
        <v>1523.5219999999999</v>
      </c>
      <c r="G17" s="34">
        <f t="shared" si="0"/>
        <v>0.21051828662688629</v>
      </c>
      <c r="H17" s="32">
        <v>1290.5871199999999</v>
      </c>
      <c r="I17" s="34">
        <f t="shared" ref="I17:I30" si="1">(F17-H17)/H17</f>
        <v>0.1804875288078189</v>
      </c>
    </row>
    <row r="18" spans="1:9" ht="16.5">
      <c r="A18" s="25"/>
      <c r="B18" s="22" t="s">
        <v>126</v>
      </c>
      <c r="C18" s="13" t="s">
        <v>127</v>
      </c>
      <c r="D18" s="9" t="s">
        <v>113</v>
      </c>
      <c r="E18" s="32">
        <v>804.54</v>
      </c>
      <c r="F18" s="32">
        <v>946.62199999999996</v>
      </c>
      <c r="G18" s="34">
        <f t="shared" si="0"/>
        <v>0.17660029333532204</v>
      </c>
      <c r="H18" s="32">
        <v>822.29320000000007</v>
      </c>
      <c r="I18" s="34">
        <f t="shared" si="1"/>
        <v>0.15119765066766924</v>
      </c>
    </row>
    <row r="19" spans="1:9" ht="16.5">
      <c r="A19" s="25"/>
      <c r="B19" s="22" t="s">
        <v>128</v>
      </c>
      <c r="C19" s="13" t="s">
        <v>129</v>
      </c>
      <c r="D19" s="9" t="s">
        <v>113</v>
      </c>
      <c r="E19" s="32">
        <v>1875.4977777777781</v>
      </c>
      <c r="F19" s="32">
        <v>2175</v>
      </c>
      <c r="G19" s="34">
        <f t="shared" si="0"/>
        <v>0.15969212321706575</v>
      </c>
      <c r="H19" s="32">
        <v>2105.5731999999998</v>
      </c>
      <c r="I19" s="34">
        <f t="shared" si="1"/>
        <v>3.2972874084833619E-2</v>
      </c>
    </row>
    <row r="20" spans="1:9" ht="16.5">
      <c r="A20" s="25"/>
      <c r="B20" s="22" t="s">
        <v>130</v>
      </c>
      <c r="C20" s="13" t="s">
        <v>131</v>
      </c>
      <c r="D20" s="9" t="s">
        <v>113</v>
      </c>
      <c r="E20" s="32">
        <v>1487.9</v>
      </c>
      <c r="F20" s="32">
        <v>1416.6220000000001</v>
      </c>
      <c r="G20" s="34">
        <f t="shared" si="0"/>
        <v>-4.7905101149270796E-2</v>
      </c>
      <c r="H20" s="32">
        <v>1523.3200000000002</v>
      </c>
      <c r="I20" s="34">
        <f t="shared" si="1"/>
        <v>-7.0043063834256805E-2</v>
      </c>
    </row>
    <row r="21" spans="1:9" ht="16.5">
      <c r="A21" s="25"/>
      <c r="B21" s="22" t="s">
        <v>132</v>
      </c>
      <c r="C21" s="13" t="s">
        <v>133</v>
      </c>
      <c r="D21" s="9" t="s">
        <v>113</v>
      </c>
      <c r="E21" s="32">
        <v>1380.48</v>
      </c>
      <c r="F21" s="32">
        <v>1305.4886666666666</v>
      </c>
      <c r="G21" s="34">
        <f t="shared" si="0"/>
        <v>-5.4322651058569038E-2</v>
      </c>
      <c r="H21" s="32">
        <v>1351.7067999999999</v>
      </c>
      <c r="I21" s="34">
        <f t="shared" si="1"/>
        <v>-3.4192424964743319E-2</v>
      </c>
    </row>
    <row r="22" spans="1:9" ht="16.5">
      <c r="A22" s="25"/>
      <c r="B22" s="22" t="s">
        <v>134</v>
      </c>
      <c r="C22" s="13" t="s">
        <v>135</v>
      </c>
      <c r="D22" s="11" t="s">
        <v>136</v>
      </c>
      <c r="E22" s="32">
        <v>445.96960000000001</v>
      </c>
      <c r="F22" s="32">
        <v>387.40000000000003</v>
      </c>
      <c r="G22" s="34">
        <f t="shared" si="0"/>
        <v>-0.13133092479846156</v>
      </c>
      <c r="H22" s="32">
        <v>386</v>
      </c>
      <c r="I22" s="34">
        <f t="shared" si="1"/>
        <v>3.6269430051814357E-3</v>
      </c>
    </row>
    <row r="23" spans="1:9" ht="16.5">
      <c r="A23" s="25"/>
      <c r="B23" s="22" t="s">
        <v>137</v>
      </c>
      <c r="C23" s="13" t="s">
        <v>138</v>
      </c>
      <c r="D23" s="11" t="s">
        <v>136</v>
      </c>
      <c r="E23" s="32">
        <v>544.06659999999999</v>
      </c>
      <c r="F23" s="32">
        <v>475</v>
      </c>
      <c r="G23" s="34">
        <f t="shared" si="0"/>
        <v>-0.12694512032166649</v>
      </c>
      <c r="H23" s="32">
        <v>450</v>
      </c>
      <c r="I23" s="34">
        <f t="shared" si="1"/>
        <v>5.5555555555555552E-2</v>
      </c>
    </row>
    <row r="24" spans="1:9" ht="16.5">
      <c r="A24" s="25"/>
      <c r="B24" s="22" t="s">
        <v>139</v>
      </c>
      <c r="C24" s="13" t="s">
        <v>140</v>
      </c>
      <c r="D24" s="11" t="s">
        <v>136</v>
      </c>
      <c r="E24" s="32">
        <v>546.81659999999999</v>
      </c>
      <c r="F24" s="32">
        <v>453.33333333333331</v>
      </c>
      <c r="G24" s="34">
        <f t="shared" si="0"/>
        <v>-0.17095908695285894</v>
      </c>
      <c r="H24" s="32">
        <v>441.26679999999999</v>
      </c>
      <c r="I24" s="34">
        <f t="shared" si="1"/>
        <v>2.7345210048282186E-2</v>
      </c>
    </row>
    <row r="25" spans="1:9" ht="16.5">
      <c r="A25" s="25"/>
      <c r="B25" s="22" t="s">
        <v>141</v>
      </c>
      <c r="C25" s="13" t="s">
        <v>142</v>
      </c>
      <c r="D25" s="11" t="s">
        <v>136</v>
      </c>
      <c r="E25" s="32">
        <v>552.14959999999996</v>
      </c>
      <c r="F25" s="32">
        <v>484.16666666666669</v>
      </c>
      <c r="G25" s="34">
        <f t="shared" si="0"/>
        <v>-0.12312411950191267</v>
      </c>
      <c r="H25" s="32">
        <v>476.26679999999999</v>
      </c>
      <c r="I25" s="34">
        <f t="shared" si="1"/>
        <v>1.6587061425794736E-2</v>
      </c>
    </row>
    <row r="26" spans="1:9" ht="16.5">
      <c r="A26" s="25"/>
      <c r="B26" s="22" t="s">
        <v>143</v>
      </c>
      <c r="C26" s="13" t="s">
        <v>144</v>
      </c>
      <c r="D26" s="11" t="s">
        <v>145</v>
      </c>
      <c r="E26" s="32">
        <v>1545.06</v>
      </c>
      <c r="F26" s="32">
        <v>1190.1886666666667</v>
      </c>
      <c r="G26" s="34">
        <f t="shared" si="0"/>
        <v>-0.22968126372654349</v>
      </c>
      <c r="H26" s="32">
        <v>1146.3332</v>
      </c>
      <c r="I26" s="34">
        <f t="shared" si="1"/>
        <v>3.8257172231133708E-2</v>
      </c>
    </row>
    <row r="27" spans="1:9" ht="16.5">
      <c r="A27" s="25"/>
      <c r="B27" s="22" t="s">
        <v>146</v>
      </c>
      <c r="C27" s="13" t="s">
        <v>147</v>
      </c>
      <c r="D27" s="11" t="s">
        <v>136</v>
      </c>
      <c r="E27" s="32">
        <v>532.7331999999999</v>
      </c>
      <c r="F27" s="32">
        <v>457.22199999999998</v>
      </c>
      <c r="G27" s="34">
        <f t="shared" si="0"/>
        <v>-0.14174299630659387</v>
      </c>
      <c r="H27" s="32">
        <v>469.76679999999999</v>
      </c>
      <c r="I27" s="34">
        <f t="shared" si="1"/>
        <v>-2.67043137148049E-2</v>
      </c>
    </row>
    <row r="28" spans="1:9" ht="16.5">
      <c r="A28" s="25"/>
      <c r="B28" s="22" t="s">
        <v>148</v>
      </c>
      <c r="C28" s="13" t="s">
        <v>149</v>
      </c>
      <c r="D28" s="9" t="s">
        <v>113</v>
      </c>
      <c r="E28" s="32">
        <v>989.85</v>
      </c>
      <c r="F28" s="32">
        <v>1041.5</v>
      </c>
      <c r="G28" s="34">
        <f t="shared" si="0"/>
        <v>5.2179623175228548E-2</v>
      </c>
      <c r="H28" s="32">
        <v>1077.05</v>
      </c>
      <c r="I28" s="34">
        <f t="shared" si="1"/>
        <v>-3.300682419571975E-2</v>
      </c>
    </row>
    <row r="29" spans="1:9" ht="16.5">
      <c r="A29" s="25"/>
      <c r="B29" s="22" t="s">
        <v>150</v>
      </c>
      <c r="C29" s="13" t="s">
        <v>151</v>
      </c>
      <c r="D29" s="11" t="s">
        <v>152</v>
      </c>
      <c r="E29" s="32">
        <v>1284.9733333333334</v>
      </c>
      <c r="F29" s="32">
        <v>1286.6499999999999</v>
      </c>
      <c r="G29" s="34">
        <f t="shared" si="0"/>
        <v>1.3048260404883935E-3</v>
      </c>
      <c r="H29" s="32">
        <v>1105.4499999999998</v>
      </c>
      <c r="I29" s="34">
        <f t="shared" si="1"/>
        <v>0.1639151476774165</v>
      </c>
    </row>
    <row r="30" spans="1:9" ht="17.25" thickBot="1">
      <c r="A30" s="26"/>
      <c r="B30" s="24" t="s">
        <v>153</v>
      </c>
      <c r="C30" s="14" t="s">
        <v>154</v>
      </c>
      <c r="D30" s="10" t="s">
        <v>113</v>
      </c>
      <c r="E30" s="35">
        <v>1207.4099999999999</v>
      </c>
      <c r="F30" s="35">
        <v>1151.6220000000001</v>
      </c>
      <c r="G30" s="37">
        <f t="shared" si="0"/>
        <v>-4.6204686063557356E-2</v>
      </c>
      <c r="H30" s="35">
        <v>1086.2267999999999</v>
      </c>
      <c r="I30" s="37">
        <f t="shared" si="1"/>
        <v>6.0204001595247109E-2</v>
      </c>
    </row>
    <row r="31" spans="1:9" ht="17.25" customHeight="1" thickBot="1">
      <c r="A31" s="25" t="s">
        <v>155</v>
      </c>
      <c r="B31" s="8" t="s">
        <v>156</v>
      </c>
      <c r="C31" s="5"/>
      <c r="D31" s="6"/>
      <c r="E31" s="38"/>
      <c r="F31" s="38"/>
      <c r="G31" s="39"/>
      <c r="H31" s="38"/>
      <c r="I31" s="39"/>
    </row>
    <row r="32" spans="1:9" ht="16.5">
      <c r="A32" s="21"/>
      <c r="B32" s="27" t="s">
        <v>157</v>
      </c>
      <c r="C32" s="15" t="s">
        <v>158</v>
      </c>
      <c r="D32" s="16" t="s">
        <v>113</v>
      </c>
      <c r="E32" s="40">
        <v>2173.21</v>
      </c>
      <c r="F32" s="40">
        <v>2222.1333333333332</v>
      </c>
      <c r="G32" s="30">
        <f t="shared" si="0"/>
        <v>2.2512013718569847E-2</v>
      </c>
      <c r="H32" s="40">
        <v>2064.6068</v>
      </c>
      <c r="I32" s="31">
        <f>(F32-H32)/H32</f>
        <v>7.6298563645791143E-2</v>
      </c>
    </row>
    <row r="33" spans="1:9" ht="16.5">
      <c r="A33" s="25"/>
      <c r="B33" s="22" t="s">
        <v>159</v>
      </c>
      <c r="C33" s="13" t="s">
        <v>160</v>
      </c>
      <c r="D33" s="9" t="s">
        <v>113</v>
      </c>
      <c r="E33" s="32">
        <v>2016.1399999999999</v>
      </c>
      <c r="F33" s="32">
        <v>2048.5666666666666</v>
      </c>
      <c r="G33" s="34">
        <f t="shared" si="0"/>
        <v>1.6083539172213605E-2</v>
      </c>
      <c r="H33" s="32">
        <v>1936.6268</v>
      </c>
      <c r="I33" s="34">
        <f t="shared" ref="I33:I36" si="2">(F33-H33)/H33</f>
        <v>5.7801465241866218E-2</v>
      </c>
    </row>
    <row r="34" spans="1:9" ht="16.5">
      <c r="A34" s="25"/>
      <c r="B34" s="27" t="s">
        <v>161</v>
      </c>
      <c r="C34" s="13" t="s">
        <v>162</v>
      </c>
      <c r="D34" s="9" t="s">
        <v>113</v>
      </c>
      <c r="E34" s="32">
        <v>1524.3899999999999</v>
      </c>
      <c r="F34" s="32">
        <v>1558.2</v>
      </c>
      <c r="G34" s="34">
        <f t="shared" si="0"/>
        <v>2.2179363548698282E-2</v>
      </c>
      <c r="H34" s="32">
        <v>1648.69</v>
      </c>
      <c r="I34" s="34">
        <f t="shared" si="2"/>
        <v>-5.4886000400317832E-2</v>
      </c>
    </row>
    <row r="35" spans="1:9" ht="16.5">
      <c r="A35" s="25"/>
      <c r="B35" s="22" t="s">
        <v>163</v>
      </c>
      <c r="C35" s="13" t="s">
        <v>164</v>
      </c>
      <c r="D35" s="9" t="s">
        <v>113</v>
      </c>
      <c r="E35" s="32">
        <v>1494.62</v>
      </c>
      <c r="F35" s="32">
        <v>1609.6166666666668</v>
      </c>
      <c r="G35" s="34">
        <f t="shared" si="0"/>
        <v>7.6940404026887704E-2</v>
      </c>
      <c r="H35" s="32">
        <v>1400.8666666666666</v>
      </c>
      <c r="I35" s="34">
        <f t="shared" si="2"/>
        <v>0.14901489554085584</v>
      </c>
    </row>
    <row r="36" spans="1:9" ht="17.25" thickBot="1">
      <c r="A36" s="26"/>
      <c r="B36" s="27" t="s">
        <v>165</v>
      </c>
      <c r="C36" s="13" t="s">
        <v>166</v>
      </c>
      <c r="D36" s="17" t="s">
        <v>113</v>
      </c>
      <c r="E36" s="32">
        <v>1467.86</v>
      </c>
      <c r="F36" s="32">
        <v>1788.8446666666666</v>
      </c>
      <c r="G36" s="61">
        <f t="shared" si="0"/>
        <v>0.21867525967508261</v>
      </c>
      <c r="H36" s="32">
        <v>2029.2631999999999</v>
      </c>
      <c r="I36" s="34">
        <f t="shared" si="2"/>
        <v>-0.11847577649529803</v>
      </c>
    </row>
    <row r="37" spans="1:9" ht="17.25" customHeight="1" thickBot="1">
      <c r="A37" s="25" t="s">
        <v>5</v>
      </c>
      <c r="B37" s="8" t="s">
        <v>26</v>
      </c>
      <c r="C37" s="5"/>
      <c r="D37" s="6"/>
      <c r="E37" s="38"/>
      <c r="F37" s="38"/>
      <c r="G37" s="39"/>
      <c r="H37" s="38"/>
      <c r="I37" s="39"/>
    </row>
    <row r="38" spans="1:9" ht="16.5">
      <c r="A38" s="21"/>
      <c r="B38" s="56" t="s">
        <v>6</v>
      </c>
      <c r="C38" s="57" t="s">
        <v>56</v>
      </c>
      <c r="D38" s="16" t="s">
        <v>113</v>
      </c>
      <c r="E38" s="32">
        <v>27078.3</v>
      </c>
      <c r="F38" s="32">
        <v>25666.666666666668</v>
      </c>
      <c r="G38" s="31">
        <f t="shared" si="0"/>
        <v>-5.2131534599045411E-2</v>
      </c>
      <c r="H38" s="32">
        <v>25546.239999999998</v>
      </c>
      <c r="I38" s="31">
        <f>(F38-H38)/H38</f>
        <v>4.7140662056987612E-3</v>
      </c>
    </row>
    <row r="39" spans="1:9" ht="17.25" thickBot="1">
      <c r="A39" s="26"/>
      <c r="B39" s="24" t="s">
        <v>7</v>
      </c>
      <c r="C39" s="14" t="s">
        <v>57</v>
      </c>
      <c r="D39" s="17" t="s">
        <v>113</v>
      </c>
      <c r="E39" s="36">
        <v>15167.466666666667</v>
      </c>
      <c r="F39" s="36">
        <v>16199.933333333334</v>
      </c>
      <c r="G39" s="37">
        <f t="shared" si="0"/>
        <v>6.8071134709377992E-2</v>
      </c>
      <c r="H39" s="36">
        <v>16292.84</v>
      </c>
      <c r="I39" s="37">
        <f t="shared" ref="I39" si="3">(F39-H39)/H39</f>
        <v>-5.7023003151486073E-3</v>
      </c>
    </row>
  </sheetData>
  <mergeCells count="10">
    <mergeCell ref="G12:G13"/>
    <mergeCell ref="H12:H13"/>
    <mergeCell ref="I12:I13"/>
    <mergeCell ref="A9:I9"/>
    <mergeCell ref="A12:A13"/>
    <mergeCell ref="B12:B13"/>
    <mergeCell ref="C12:C13"/>
    <mergeCell ref="D12:D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7:I40"/>
  <sheetViews>
    <sheetView rightToLeft="1" topLeftCell="A13" zoomScaleNormal="100" workbookViewId="0">
      <selection activeCell="H15" sqref="H15:H39"/>
    </sheetView>
  </sheetViews>
  <sheetFormatPr defaultRowHeight="15"/>
  <cols>
    <col min="1" max="1" width="24.28515625" style="7" bestFit="1" customWidth="1"/>
    <col min="2" max="2" width="5.140625" style="7" bestFit="1" customWidth="1"/>
    <col min="3" max="3" width="41.7109375" customWidth="1"/>
    <col min="4" max="4" width="13.5703125" customWidth="1"/>
    <col min="5" max="5" width="13.28515625" customWidth="1"/>
    <col min="6" max="6" width="9.5703125" customWidth="1"/>
    <col min="7" max="7" width="11.140625" customWidth="1"/>
    <col min="8" max="8" width="12.42578125" customWidth="1"/>
    <col min="9" max="9" width="12.1406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132" t="s">
        <v>204</v>
      </c>
      <c r="B9" s="132"/>
      <c r="C9" s="132"/>
      <c r="D9" s="132"/>
      <c r="E9" s="132"/>
      <c r="F9" s="132"/>
      <c r="G9" s="132"/>
      <c r="H9" s="132"/>
      <c r="I9" s="132"/>
    </row>
    <row r="10" spans="1:9" ht="18">
      <c r="A10" s="94" t="s">
        <v>214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30.75" customHeight="1">
      <c r="A12" s="124" t="s">
        <v>3</v>
      </c>
      <c r="B12" s="126"/>
      <c r="C12" s="128" t="s">
        <v>0</v>
      </c>
      <c r="D12" s="120" t="s">
        <v>212</v>
      </c>
      <c r="E12" s="130" t="s">
        <v>213</v>
      </c>
      <c r="F12" s="136" t="s">
        <v>168</v>
      </c>
      <c r="G12" s="120" t="s">
        <v>211</v>
      </c>
      <c r="H12" s="138" t="s">
        <v>215</v>
      </c>
      <c r="I12" s="140" t="s">
        <v>167</v>
      </c>
    </row>
    <row r="13" spans="1:9" ht="27.75" customHeight="1" thickBot="1">
      <c r="A13" s="125"/>
      <c r="B13" s="127"/>
      <c r="C13" s="129"/>
      <c r="D13" s="122"/>
      <c r="E13" s="131"/>
      <c r="F13" s="137"/>
      <c r="G13" s="122"/>
      <c r="H13" s="139"/>
      <c r="I13" s="141"/>
    </row>
    <row r="14" spans="1:9" ht="17.25" customHeight="1" thickBot="1">
      <c r="A14" s="21" t="s">
        <v>118</v>
      </c>
      <c r="B14" s="8" t="s">
        <v>119</v>
      </c>
      <c r="C14" s="5"/>
      <c r="D14" s="62"/>
      <c r="E14" s="54"/>
      <c r="F14" s="63"/>
      <c r="G14" s="64"/>
      <c r="H14" s="64"/>
      <c r="I14" s="65"/>
    </row>
    <row r="15" spans="1:9" ht="16.5">
      <c r="A15" s="21"/>
      <c r="B15" s="56" t="s">
        <v>120</v>
      </c>
      <c r="C15" s="57" t="s">
        <v>169</v>
      </c>
      <c r="D15" s="29">
        <v>1284.8999999999999</v>
      </c>
      <c r="E15" s="29">
        <v>1379.1446666666668</v>
      </c>
      <c r="F15" s="66">
        <f>D15-E15</f>
        <v>-94.244666666666944</v>
      </c>
      <c r="G15" s="29">
        <v>1724.8200000000002</v>
      </c>
      <c r="H15" s="48">
        <f>AVERAGE(D15:E15)</f>
        <v>1332.0223333333333</v>
      </c>
      <c r="I15" s="67">
        <f>(H15-G15)/G15</f>
        <v>-0.22773255566764461</v>
      </c>
    </row>
    <row r="16" spans="1:9" ht="16.5">
      <c r="A16" s="25"/>
      <c r="B16" s="22" t="s">
        <v>122</v>
      </c>
      <c r="C16" s="13" t="s">
        <v>170</v>
      </c>
      <c r="D16" s="33">
        <v>1382.6666666666667</v>
      </c>
      <c r="E16" s="33">
        <v>1538.8220000000001</v>
      </c>
      <c r="F16" s="68">
        <f>D16-E16</f>
        <v>-156.15533333333337</v>
      </c>
      <c r="G16" s="33">
        <v>1475.72</v>
      </c>
      <c r="H16" s="48">
        <f>AVERAGE(D16:E16)</f>
        <v>1460.7443333333335</v>
      </c>
      <c r="I16" s="69">
        <f t="shared" ref="I16:I39" si="0">(H16-G16)/G16</f>
        <v>-1.0148040730400404E-2</v>
      </c>
    </row>
    <row r="17" spans="1:9" ht="16.5">
      <c r="A17" s="25"/>
      <c r="B17" s="22" t="s">
        <v>124</v>
      </c>
      <c r="C17" s="13" t="s">
        <v>171</v>
      </c>
      <c r="D17" s="33">
        <v>1297.7</v>
      </c>
      <c r="E17" s="33">
        <v>1523.5219999999999</v>
      </c>
      <c r="F17" s="68">
        <f t="shared" ref="F17:F30" si="1">D17-E17</f>
        <v>-225.82199999999989</v>
      </c>
      <c r="G17" s="33">
        <v>1258.5699999999997</v>
      </c>
      <c r="H17" s="48">
        <f t="shared" ref="H17:H39" si="2">AVERAGE(D17:E17)</f>
        <v>1410.6109999999999</v>
      </c>
      <c r="I17" s="69">
        <f t="shared" si="0"/>
        <v>0.12080456390983434</v>
      </c>
    </row>
    <row r="18" spans="1:9" ht="16.5">
      <c r="A18" s="25"/>
      <c r="B18" s="22" t="s">
        <v>126</v>
      </c>
      <c r="C18" s="13" t="s">
        <v>172</v>
      </c>
      <c r="D18" s="33">
        <v>792.76666666666677</v>
      </c>
      <c r="E18" s="33">
        <v>946.62199999999996</v>
      </c>
      <c r="F18" s="68">
        <f t="shared" si="1"/>
        <v>-153.85533333333319</v>
      </c>
      <c r="G18" s="33">
        <v>804.54</v>
      </c>
      <c r="H18" s="48">
        <f t="shared" si="2"/>
        <v>869.69433333333336</v>
      </c>
      <c r="I18" s="69">
        <f t="shared" si="0"/>
        <v>8.0983336233541398E-2</v>
      </c>
    </row>
    <row r="19" spans="1:9" ht="16.5">
      <c r="A19" s="25"/>
      <c r="B19" s="22" t="s">
        <v>128</v>
      </c>
      <c r="C19" s="13" t="s">
        <v>173</v>
      </c>
      <c r="D19" s="33">
        <v>2614.2857142857142</v>
      </c>
      <c r="E19" s="33">
        <v>2175</v>
      </c>
      <c r="F19" s="68">
        <f t="shared" si="1"/>
        <v>439.28571428571422</v>
      </c>
      <c r="G19" s="33">
        <v>1875.4977777777781</v>
      </c>
      <c r="H19" s="48">
        <f t="shared" si="2"/>
        <v>2394.6428571428569</v>
      </c>
      <c r="I19" s="69">
        <f t="shared" si="0"/>
        <v>0.27680388935474959</v>
      </c>
    </row>
    <row r="20" spans="1:9" ht="16.5">
      <c r="A20" s="25"/>
      <c r="B20" s="22" t="s">
        <v>130</v>
      </c>
      <c r="C20" s="13" t="s">
        <v>174</v>
      </c>
      <c r="D20" s="33">
        <v>1575.1333333333332</v>
      </c>
      <c r="E20" s="33">
        <v>1416.6220000000001</v>
      </c>
      <c r="F20" s="68">
        <f t="shared" si="1"/>
        <v>158.51133333333314</v>
      </c>
      <c r="G20" s="33">
        <v>1487.9</v>
      </c>
      <c r="H20" s="48">
        <f t="shared" si="2"/>
        <v>1495.8776666666668</v>
      </c>
      <c r="I20" s="69">
        <f t="shared" si="0"/>
        <v>5.3616954544436213E-3</v>
      </c>
    </row>
    <row r="21" spans="1:9" ht="16.5">
      <c r="A21" s="25"/>
      <c r="B21" s="22" t="s">
        <v>132</v>
      </c>
      <c r="C21" s="13" t="s">
        <v>175</v>
      </c>
      <c r="D21" s="33">
        <v>1365.1000000000001</v>
      </c>
      <c r="E21" s="33">
        <v>1305.4886666666666</v>
      </c>
      <c r="F21" s="68">
        <f t="shared" si="1"/>
        <v>59.611333333333505</v>
      </c>
      <c r="G21" s="33">
        <v>1380.48</v>
      </c>
      <c r="H21" s="48">
        <f t="shared" si="2"/>
        <v>1335.2943333333333</v>
      </c>
      <c r="I21" s="69">
        <f t="shared" si="0"/>
        <v>-3.2731851723072226E-2</v>
      </c>
    </row>
    <row r="22" spans="1:9" ht="16.5">
      <c r="A22" s="25"/>
      <c r="B22" s="22" t="s">
        <v>134</v>
      </c>
      <c r="C22" s="13" t="s">
        <v>176</v>
      </c>
      <c r="D22" s="33">
        <v>439.3</v>
      </c>
      <c r="E22" s="33">
        <v>387.40000000000003</v>
      </c>
      <c r="F22" s="68">
        <f t="shared" si="1"/>
        <v>51.899999999999977</v>
      </c>
      <c r="G22" s="33">
        <v>445.96960000000001</v>
      </c>
      <c r="H22" s="48">
        <f t="shared" si="2"/>
        <v>413.35</v>
      </c>
      <c r="I22" s="69">
        <f t="shared" si="0"/>
        <v>-7.3143102130728166E-2</v>
      </c>
    </row>
    <row r="23" spans="1:9" ht="16.5">
      <c r="A23" s="25"/>
      <c r="B23" s="22" t="s">
        <v>137</v>
      </c>
      <c r="C23" s="13" t="s">
        <v>177</v>
      </c>
      <c r="D23" s="33">
        <v>557.96666666666658</v>
      </c>
      <c r="E23" s="33">
        <v>475</v>
      </c>
      <c r="F23" s="68">
        <f t="shared" si="1"/>
        <v>82.966666666666583</v>
      </c>
      <c r="G23" s="33">
        <v>544.06659999999999</v>
      </c>
      <c r="H23" s="48">
        <f t="shared" si="2"/>
        <v>516.48333333333335</v>
      </c>
      <c r="I23" s="69">
        <f t="shared" si="0"/>
        <v>-5.069832749642534E-2</v>
      </c>
    </row>
    <row r="24" spans="1:9" ht="16.5">
      <c r="A24" s="25"/>
      <c r="B24" s="22" t="s">
        <v>139</v>
      </c>
      <c r="C24" s="13" t="s">
        <v>178</v>
      </c>
      <c r="D24" s="33">
        <v>546.5</v>
      </c>
      <c r="E24" s="33">
        <v>453.33333333333331</v>
      </c>
      <c r="F24" s="68">
        <f t="shared" si="1"/>
        <v>93.166666666666686</v>
      </c>
      <c r="G24" s="33">
        <v>546.81659999999999</v>
      </c>
      <c r="H24" s="48">
        <f t="shared" si="2"/>
        <v>499.91666666666663</v>
      </c>
      <c r="I24" s="69">
        <f t="shared" si="0"/>
        <v>-8.576903724819869E-2</v>
      </c>
    </row>
    <row r="25" spans="1:9" ht="16.5">
      <c r="A25" s="25"/>
      <c r="B25" s="22" t="s">
        <v>141</v>
      </c>
      <c r="C25" s="13" t="s">
        <v>179</v>
      </c>
      <c r="D25" s="33">
        <v>569.63333333333333</v>
      </c>
      <c r="E25" s="33">
        <v>484.16666666666669</v>
      </c>
      <c r="F25" s="68">
        <f t="shared" si="1"/>
        <v>85.46666666666664</v>
      </c>
      <c r="G25" s="33">
        <v>552.14959999999996</v>
      </c>
      <c r="H25" s="48">
        <f t="shared" si="2"/>
        <v>526.9</v>
      </c>
      <c r="I25" s="69">
        <f t="shared" si="0"/>
        <v>-4.5729635591513586E-2</v>
      </c>
    </row>
    <row r="26" spans="1:9" ht="16.5">
      <c r="A26" s="25"/>
      <c r="B26" s="22" t="s">
        <v>143</v>
      </c>
      <c r="C26" s="13" t="s">
        <v>180</v>
      </c>
      <c r="D26" s="33">
        <v>1382.8</v>
      </c>
      <c r="E26" s="33">
        <v>1190.1886666666667</v>
      </c>
      <c r="F26" s="68">
        <f t="shared" si="1"/>
        <v>192.61133333333328</v>
      </c>
      <c r="G26" s="33">
        <v>1545.06</v>
      </c>
      <c r="H26" s="48">
        <f t="shared" si="2"/>
        <v>1286.4943333333333</v>
      </c>
      <c r="I26" s="69">
        <f t="shared" si="0"/>
        <v>-0.16734991952847569</v>
      </c>
    </row>
    <row r="27" spans="1:9" ht="16.5">
      <c r="A27" s="25"/>
      <c r="B27" s="22" t="s">
        <v>146</v>
      </c>
      <c r="C27" s="13" t="s">
        <v>181</v>
      </c>
      <c r="D27" s="33">
        <v>535.66666666666663</v>
      </c>
      <c r="E27" s="33">
        <v>457.22199999999998</v>
      </c>
      <c r="F27" s="68">
        <f t="shared" si="1"/>
        <v>78.444666666666649</v>
      </c>
      <c r="G27" s="33">
        <v>532.7331999999999</v>
      </c>
      <c r="H27" s="48">
        <f t="shared" si="2"/>
        <v>496.4443333333333</v>
      </c>
      <c r="I27" s="69">
        <f t="shared" si="0"/>
        <v>-6.811827508904382E-2</v>
      </c>
    </row>
    <row r="28" spans="1:9" ht="16.5">
      <c r="A28" s="25"/>
      <c r="B28" s="22" t="s">
        <v>148</v>
      </c>
      <c r="C28" s="13" t="s">
        <v>182</v>
      </c>
      <c r="D28" s="33">
        <v>947.46666666666658</v>
      </c>
      <c r="E28" s="33">
        <v>1041.5</v>
      </c>
      <c r="F28" s="68">
        <f t="shared" si="1"/>
        <v>-94.033333333333417</v>
      </c>
      <c r="G28" s="33">
        <v>989.85</v>
      </c>
      <c r="H28" s="48">
        <f t="shared" si="2"/>
        <v>994.48333333333335</v>
      </c>
      <c r="I28" s="69">
        <f t="shared" si="0"/>
        <v>4.6808438989072339E-3</v>
      </c>
    </row>
    <row r="29" spans="1:9" ht="16.5">
      <c r="A29" s="25"/>
      <c r="B29" s="22" t="s">
        <v>150</v>
      </c>
      <c r="C29" s="13" t="s">
        <v>183</v>
      </c>
      <c r="D29" s="33">
        <v>1755.148148148148</v>
      </c>
      <c r="E29" s="33">
        <v>1286.6499999999999</v>
      </c>
      <c r="F29" s="68">
        <f t="shared" si="1"/>
        <v>468.49814814814818</v>
      </c>
      <c r="G29" s="33">
        <v>1284.9733333333334</v>
      </c>
      <c r="H29" s="48">
        <f t="shared" si="2"/>
        <v>1520.899074074074</v>
      </c>
      <c r="I29" s="69">
        <f t="shared" si="0"/>
        <v>0.18360360843343618</v>
      </c>
    </row>
    <row r="30" spans="1:9" ht="17.25" thickBot="1">
      <c r="A30" s="26"/>
      <c r="B30" s="24" t="s">
        <v>153</v>
      </c>
      <c r="C30" s="14" t="s">
        <v>184</v>
      </c>
      <c r="D30" s="36">
        <v>1163.9000000000001</v>
      </c>
      <c r="E30" s="36">
        <v>1151.6220000000001</v>
      </c>
      <c r="F30" s="70">
        <f t="shared" si="1"/>
        <v>12.27800000000002</v>
      </c>
      <c r="G30" s="36">
        <v>1207.4099999999999</v>
      </c>
      <c r="H30" s="50">
        <f t="shared" si="2"/>
        <v>1157.761</v>
      </c>
      <c r="I30" s="71">
        <f t="shared" si="0"/>
        <v>-4.1120249128299327E-2</v>
      </c>
    </row>
    <row r="31" spans="1:9" ht="17.25" customHeight="1" thickBot="1">
      <c r="A31" s="25" t="s">
        <v>155</v>
      </c>
      <c r="B31" s="8" t="s">
        <v>156</v>
      </c>
      <c r="C31" s="72"/>
      <c r="D31" s="38"/>
      <c r="E31" s="58"/>
      <c r="F31" s="73"/>
      <c r="G31" s="38"/>
      <c r="H31" s="74"/>
      <c r="I31" s="75"/>
    </row>
    <row r="32" spans="1:9" ht="16.5">
      <c r="A32" s="21"/>
      <c r="B32" s="27" t="s">
        <v>157</v>
      </c>
      <c r="C32" s="15" t="s">
        <v>185</v>
      </c>
      <c r="D32" s="28">
        <v>2226.2083333333335</v>
      </c>
      <c r="E32" s="59">
        <v>2222.1333333333332</v>
      </c>
      <c r="F32" s="66">
        <f>D32-E32</f>
        <v>4.0750000000002728</v>
      </c>
      <c r="G32" s="28">
        <v>2173.21</v>
      </c>
      <c r="H32" s="76">
        <f t="shared" si="2"/>
        <v>2224.1708333333336</v>
      </c>
      <c r="I32" s="77">
        <f t="shared" si="0"/>
        <v>2.3449566923276415E-2</v>
      </c>
    </row>
    <row r="33" spans="1:9" ht="16.5">
      <c r="A33" s="25"/>
      <c r="B33" s="22" t="s">
        <v>159</v>
      </c>
      <c r="C33" s="13" t="s">
        <v>186</v>
      </c>
      <c r="D33" s="32">
        <v>2062.1</v>
      </c>
      <c r="E33" s="60">
        <v>2048.5666666666666</v>
      </c>
      <c r="F33" s="78">
        <f>D33-E33</f>
        <v>13.533333333333303</v>
      </c>
      <c r="G33" s="32">
        <v>2016.1399999999999</v>
      </c>
      <c r="H33" s="79">
        <f t="shared" si="2"/>
        <v>2055.333333333333</v>
      </c>
      <c r="I33" s="69">
        <f t="shared" si="0"/>
        <v>1.9439787580888806E-2</v>
      </c>
    </row>
    <row r="34" spans="1:9" ht="16.5">
      <c r="A34" s="25"/>
      <c r="B34" s="27" t="s">
        <v>161</v>
      </c>
      <c r="C34" s="13" t="s">
        <v>187</v>
      </c>
      <c r="D34" s="32">
        <v>1795.8333333333333</v>
      </c>
      <c r="E34" s="60">
        <v>1558.2</v>
      </c>
      <c r="F34" s="68">
        <f t="shared" ref="F34:F36" si="3">D34-E34</f>
        <v>237.63333333333321</v>
      </c>
      <c r="G34" s="32">
        <v>1524.3899999999999</v>
      </c>
      <c r="H34" s="79">
        <f t="shared" si="2"/>
        <v>1677.0166666666667</v>
      </c>
      <c r="I34" s="69">
        <f t="shared" si="0"/>
        <v>0.10012310935303091</v>
      </c>
    </row>
    <row r="35" spans="1:9" ht="16.5">
      <c r="A35" s="25"/>
      <c r="B35" s="22" t="s">
        <v>163</v>
      </c>
      <c r="C35" s="13" t="s">
        <v>188</v>
      </c>
      <c r="D35" s="32">
        <v>1880.3888888888887</v>
      </c>
      <c r="E35" s="60">
        <v>1609.6166666666668</v>
      </c>
      <c r="F35" s="78">
        <f t="shared" si="3"/>
        <v>270.7722222222219</v>
      </c>
      <c r="G35" s="32">
        <v>1494.62</v>
      </c>
      <c r="H35" s="79">
        <f t="shared" si="2"/>
        <v>1745.0027777777777</v>
      </c>
      <c r="I35" s="69">
        <f t="shared" si="0"/>
        <v>0.16752269993562099</v>
      </c>
    </row>
    <row r="36" spans="1:9" ht="17.25" thickBot="1">
      <c r="A36" s="26"/>
      <c r="B36" s="27" t="s">
        <v>165</v>
      </c>
      <c r="C36" s="13" t="s">
        <v>189</v>
      </c>
      <c r="D36" s="35">
        <v>1923.8</v>
      </c>
      <c r="E36" s="60">
        <v>1788.8446666666666</v>
      </c>
      <c r="F36" s="68">
        <f t="shared" si="3"/>
        <v>134.95533333333333</v>
      </c>
      <c r="G36" s="35">
        <v>1467.86</v>
      </c>
      <c r="H36" s="80">
        <f t="shared" si="2"/>
        <v>1856.3223333333333</v>
      </c>
      <c r="I36" s="81">
        <f t="shared" si="0"/>
        <v>0.2646453567324768</v>
      </c>
    </row>
    <row r="37" spans="1:9" ht="17.25" customHeight="1" thickBot="1">
      <c r="A37" s="25" t="s">
        <v>5</v>
      </c>
      <c r="B37" s="8" t="s">
        <v>26</v>
      </c>
      <c r="C37" s="72"/>
      <c r="D37" s="38"/>
      <c r="E37" s="58"/>
      <c r="F37" s="82"/>
      <c r="G37" s="38"/>
      <c r="H37" s="74"/>
      <c r="I37" s="75"/>
    </row>
    <row r="38" spans="1:9" ht="16.5">
      <c r="A38" s="21"/>
      <c r="B38" s="56" t="s">
        <v>6</v>
      </c>
      <c r="C38" s="57" t="s">
        <v>190</v>
      </c>
      <c r="D38" s="29">
        <v>28752.962962962964</v>
      </c>
      <c r="E38" s="29">
        <v>25666.666666666668</v>
      </c>
      <c r="F38" s="66">
        <f t="shared" ref="F38:F39" si="4">D38-E38</f>
        <v>3086.2962962962956</v>
      </c>
      <c r="G38" s="28">
        <v>27078.3</v>
      </c>
      <c r="H38" s="76">
        <f t="shared" si="2"/>
        <v>27209.814814814818</v>
      </c>
      <c r="I38" s="77">
        <f t="shared" si="0"/>
        <v>4.8568342478965904E-3</v>
      </c>
    </row>
    <row r="39" spans="1:9" ht="17.25" thickBot="1">
      <c r="A39" s="26"/>
      <c r="B39" s="24" t="s">
        <v>7</v>
      </c>
      <c r="C39" s="14" t="s">
        <v>191</v>
      </c>
      <c r="D39" s="42">
        <v>15564.222222222224</v>
      </c>
      <c r="E39" s="36">
        <v>16199.933333333334</v>
      </c>
      <c r="F39" s="70">
        <f t="shared" si="4"/>
        <v>-635.71111111110986</v>
      </c>
      <c r="G39" s="119">
        <v>15167.466666666667</v>
      </c>
      <c r="H39" s="83">
        <f t="shared" si="2"/>
        <v>15882.07777777778</v>
      </c>
      <c r="I39" s="71">
        <f t="shared" si="0"/>
        <v>4.7114730944594993E-2</v>
      </c>
    </row>
    <row r="40" spans="1:9" ht="15.75" thickBot="1">
      <c r="A40" s="133" t="s">
        <v>192</v>
      </c>
      <c r="B40" s="134"/>
      <c r="C40" s="135"/>
      <c r="D40" s="84">
        <f t="shared" ref="D40:G40" si="5">SUM(D15:D39)</f>
        <v>72416.449603174595</v>
      </c>
      <c r="E40" s="84">
        <f t="shared" si="5"/>
        <v>68306.265333333344</v>
      </c>
      <c r="F40" s="84">
        <f t="shared" si="5"/>
        <v>4110.1842698412693</v>
      </c>
      <c r="G40" s="84">
        <f t="shared" si="5"/>
        <v>68578.543377777765</v>
      </c>
      <c r="H40" s="84">
        <f>SUM(H15:H39)</f>
        <v>70361.357468253977</v>
      </c>
      <c r="I40" s="71">
        <f>(H40-G40)/G40</f>
        <v>2.5996674800385384E-2</v>
      </c>
    </row>
  </sheetData>
  <mergeCells count="11">
    <mergeCell ref="A40:C40"/>
    <mergeCell ref="A9:I9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7:I82"/>
  <sheetViews>
    <sheetView rightToLeft="1" topLeftCell="A57" zoomScaleNormal="100" workbookViewId="0">
      <selection activeCell="B75" sqref="B75:H81"/>
    </sheetView>
  </sheetViews>
  <sheetFormatPr defaultRowHeight="15"/>
  <cols>
    <col min="1" max="1" width="26" style="7" customWidth="1"/>
    <col min="2" max="2" width="5.140625" style="7" bestFit="1" customWidth="1"/>
    <col min="3" max="3" width="22.28515625" customWidth="1"/>
    <col min="4" max="4" width="16.140625" bestFit="1" customWidth="1"/>
    <col min="5" max="5" width="12.28515625" style="85" customWidth="1"/>
    <col min="6" max="6" width="13" style="85" customWidth="1"/>
    <col min="7" max="7" width="12.42578125" style="85" customWidth="1"/>
    <col min="8" max="8" width="13" style="8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19" t="s">
        <v>195</v>
      </c>
      <c r="B9" s="19"/>
      <c r="C9" s="19"/>
      <c r="D9" s="19"/>
      <c r="E9" s="19"/>
      <c r="F9" s="19"/>
      <c r="H9" s="19"/>
    </row>
    <row r="10" spans="1:9" ht="18">
      <c r="A10" s="94" t="s">
        <v>214</v>
      </c>
      <c r="B10" s="2"/>
      <c r="C10" s="2"/>
    </row>
    <row r="11" spans="1:9" ht="18.75" thickBot="1">
      <c r="A11" s="2"/>
      <c r="B11" s="2"/>
      <c r="C11" s="2"/>
    </row>
    <row r="12" spans="1:9" ht="24.75" customHeight="1">
      <c r="A12" s="124" t="s">
        <v>3</v>
      </c>
      <c r="B12" s="126"/>
      <c r="C12" s="128" t="s">
        <v>0</v>
      </c>
      <c r="D12" s="120" t="s">
        <v>4</v>
      </c>
      <c r="E12" s="120" t="s">
        <v>217</v>
      </c>
      <c r="F12" s="120" t="s">
        <v>216</v>
      </c>
      <c r="G12" s="120" t="s">
        <v>193</v>
      </c>
      <c r="H12" s="120" t="s">
        <v>210</v>
      </c>
      <c r="I12" s="120" t="s">
        <v>194</v>
      </c>
    </row>
    <row r="13" spans="1:9" ht="24.75" customHeight="1" thickBot="1">
      <c r="A13" s="125"/>
      <c r="B13" s="127"/>
      <c r="C13" s="129"/>
      <c r="D13" s="121"/>
      <c r="E13" s="122"/>
      <c r="F13" s="123"/>
      <c r="G13" s="123"/>
      <c r="H13" s="123"/>
      <c r="I13" s="123"/>
    </row>
    <row r="14" spans="1:9" ht="17.25" customHeight="1" thickBot="1">
      <c r="A14" s="21" t="s">
        <v>118</v>
      </c>
      <c r="B14" s="86" t="s">
        <v>119</v>
      </c>
      <c r="C14" s="5"/>
      <c r="D14" s="6"/>
      <c r="E14" s="87"/>
      <c r="F14" s="54"/>
      <c r="G14" s="54"/>
      <c r="H14" s="54"/>
      <c r="I14" s="55"/>
    </row>
    <row r="15" spans="1:9" ht="16.5">
      <c r="A15" s="21"/>
      <c r="B15" s="56" t="s">
        <v>120</v>
      </c>
      <c r="C15" s="12" t="s">
        <v>121</v>
      </c>
      <c r="D15" s="9" t="s">
        <v>113</v>
      </c>
      <c r="E15" s="28">
        <v>1724.8200000000002</v>
      </c>
      <c r="F15" s="28">
        <v>1332.0223333333333</v>
      </c>
      <c r="G15" s="88">
        <f t="shared" ref="G15:G30" si="0">(F15-E15)/E15</f>
        <v>-0.22773255566764461</v>
      </c>
      <c r="H15" s="28">
        <v>1184.58</v>
      </c>
      <c r="I15" s="88">
        <f t="shared" ref="I15:I30" si="1">(F15-H15)/H15</f>
        <v>0.12446802523538589</v>
      </c>
    </row>
    <row r="16" spans="1:9" ht="16.5">
      <c r="A16" s="25"/>
      <c r="B16" s="22" t="s">
        <v>122</v>
      </c>
      <c r="C16" s="13" t="s">
        <v>123</v>
      </c>
      <c r="D16" s="9" t="s">
        <v>113</v>
      </c>
      <c r="E16" s="32">
        <v>1475.72</v>
      </c>
      <c r="F16" s="32">
        <v>1460.7443333333335</v>
      </c>
      <c r="G16" s="89">
        <f t="shared" si="0"/>
        <v>-1.0148040730400404E-2</v>
      </c>
      <c r="H16" s="32">
        <v>1399.7045111111111</v>
      </c>
      <c r="I16" s="89">
        <f t="shared" si="1"/>
        <v>4.3609077300013808E-2</v>
      </c>
    </row>
    <row r="17" spans="1:9" ht="16.5">
      <c r="A17" s="25"/>
      <c r="B17" s="22" t="s">
        <v>124</v>
      </c>
      <c r="C17" s="13" t="s">
        <v>125</v>
      </c>
      <c r="D17" s="9" t="s">
        <v>113</v>
      </c>
      <c r="E17" s="32">
        <v>1258.5699999999997</v>
      </c>
      <c r="F17" s="32">
        <v>1410.6109999999999</v>
      </c>
      <c r="G17" s="89">
        <f t="shared" si="0"/>
        <v>0.12080456390983434</v>
      </c>
      <c r="H17" s="32">
        <v>1315.39356</v>
      </c>
      <c r="I17" s="89">
        <f t="shared" si="1"/>
        <v>7.2387035253540316E-2</v>
      </c>
    </row>
    <row r="18" spans="1:9" ht="16.5">
      <c r="A18" s="25"/>
      <c r="B18" s="22" t="s">
        <v>126</v>
      </c>
      <c r="C18" s="13" t="s">
        <v>127</v>
      </c>
      <c r="D18" s="9" t="s">
        <v>113</v>
      </c>
      <c r="E18" s="32">
        <v>804.54</v>
      </c>
      <c r="F18" s="32">
        <v>869.69433333333336</v>
      </c>
      <c r="G18" s="89">
        <f t="shared" si="0"/>
        <v>8.0983336233541398E-2</v>
      </c>
      <c r="H18" s="32">
        <v>730.52660000000003</v>
      </c>
      <c r="I18" s="89">
        <f>(F18-H18)/H18</f>
        <v>0.19050330724895345</v>
      </c>
    </row>
    <row r="19" spans="1:9" ht="16.5">
      <c r="A19" s="25"/>
      <c r="B19" s="22" t="s">
        <v>128</v>
      </c>
      <c r="C19" s="13" t="s">
        <v>129</v>
      </c>
      <c r="D19" s="9" t="s">
        <v>113</v>
      </c>
      <c r="E19" s="32">
        <v>1875.4977777777781</v>
      </c>
      <c r="F19" s="32">
        <v>2394.6428571428569</v>
      </c>
      <c r="G19" s="89">
        <f t="shared" si="0"/>
        <v>0.27680388935474959</v>
      </c>
      <c r="H19" s="32">
        <v>2410.2865999999999</v>
      </c>
      <c r="I19" s="89">
        <f t="shared" si="1"/>
        <v>-6.4904077619412671E-3</v>
      </c>
    </row>
    <row r="20" spans="1:9" ht="16.5">
      <c r="A20" s="25"/>
      <c r="B20" s="22" t="s">
        <v>130</v>
      </c>
      <c r="C20" s="13" t="s">
        <v>131</v>
      </c>
      <c r="D20" s="9" t="s">
        <v>113</v>
      </c>
      <c r="E20" s="32">
        <v>1487.9</v>
      </c>
      <c r="F20" s="32">
        <v>1495.8776666666668</v>
      </c>
      <c r="G20" s="89">
        <f t="shared" si="0"/>
        <v>5.3616954544436213E-3</v>
      </c>
      <c r="H20" s="32">
        <v>1497.5500000000002</v>
      </c>
      <c r="I20" s="89">
        <f t="shared" si="1"/>
        <v>-1.1167128532158703E-3</v>
      </c>
    </row>
    <row r="21" spans="1:9" ht="16.5">
      <c r="A21" s="25"/>
      <c r="B21" s="22" t="s">
        <v>132</v>
      </c>
      <c r="C21" s="13" t="s">
        <v>133</v>
      </c>
      <c r="D21" s="9" t="s">
        <v>113</v>
      </c>
      <c r="E21" s="32">
        <v>1380.48</v>
      </c>
      <c r="F21" s="32">
        <v>1335.2943333333333</v>
      </c>
      <c r="G21" s="89">
        <f t="shared" si="0"/>
        <v>-3.2731851723072226E-2</v>
      </c>
      <c r="H21" s="32">
        <v>1319.3234</v>
      </c>
      <c r="I21" s="89">
        <f t="shared" si="1"/>
        <v>1.2105396852154126E-2</v>
      </c>
    </row>
    <row r="22" spans="1:9" ht="16.5">
      <c r="A22" s="25"/>
      <c r="B22" s="22" t="s">
        <v>134</v>
      </c>
      <c r="C22" s="13" t="s">
        <v>135</v>
      </c>
      <c r="D22" s="11" t="s">
        <v>136</v>
      </c>
      <c r="E22" s="32">
        <v>445.96960000000001</v>
      </c>
      <c r="F22" s="32">
        <v>413.35</v>
      </c>
      <c r="G22" s="89">
        <f t="shared" si="0"/>
        <v>-7.3143102130728166E-2</v>
      </c>
      <c r="H22" s="32">
        <v>399.3</v>
      </c>
      <c r="I22" s="89">
        <f t="shared" si="1"/>
        <v>3.5186576508890587E-2</v>
      </c>
    </row>
    <row r="23" spans="1:9" ht="16.5">
      <c r="A23" s="25"/>
      <c r="B23" s="22" t="s">
        <v>137</v>
      </c>
      <c r="C23" s="13" t="s">
        <v>138</v>
      </c>
      <c r="D23" s="11" t="s">
        <v>136</v>
      </c>
      <c r="E23" s="32">
        <v>544.06659999999999</v>
      </c>
      <c r="F23" s="32">
        <v>516.48333333333335</v>
      </c>
      <c r="G23" s="89">
        <f t="shared" si="0"/>
        <v>-5.069832749642534E-2</v>
      </c>
      <c r="H23" s="32">
        <v>492.14</v>
      </c>
      <c r="I23" s="89">
        <f t="shared" si="1"/>
        <v>4.9464244591647423E-2</v>
      </c>
    </row>
    <row r="24" spans="1:9" ht="16.5">
      <c r="A24" s="25"/>
      <c r="B24" s="22" t="s">
        <v>139</v>
      </c>
      <c r="C24" s="13" t="s">
        <v>140</v>
      </c>
      <c r="D24" s="11" t="s">
        <v>136</v>
      </c>
      <c r="E24" s="32">
        <v>546.81659999999999</v>
      </c>
      <c r="F24" s="32">
        <v>499.91666666666663</v>
      </c>
      <c r="G24" s="89">
        <f t="shared" si="0"/>
        <v>-8.576903724819869E-2</v>
      </c>
      <c r="H24" s="32">
        <v>482.33339999999998</v>
      </c>
      <c r="I24" s="89">
        <f t="shared" si="1"/>
        <v>3.6454590676628748E-2</v>
      </c>
    </row>
    <row r="25" spans="1:9" ht="16.5">
      <c r="A25" s="25"/>
      <c r="B25" s="22" t="s">
        <v>141</v>
      </c>
      <c r="C25" s="13" t="s">
        <v>142</v>
      </c>
      <c r="D25" s="11" t="s">
        <v>136</v>
      </c>
      <c r="E25" s="32">
        <v>552.14959999999996</v>
      </c>
      <c r="F25" s="32">
        <v>526.9</v>
      </c>
      <c r="G25" s="89">
        <f t="shared" si="0"/>
        <v>-4.5729635591513586E-2</v>
      </c>
      <c r="H25" s="32">
        <v>510.73340000000002</v>
      </c>
      <c r="I25" s="89">
        <f t="shared" si="1"/>
        <v>3.1653696429487399E-2</v>
      </c>
    </row>
    <row r="26" spans="1:9" ht="16.5">
      <c r="A26" s="25"/>
      <c r="B26" s="22" t="s">
        <v>143</v>
      </c>
      <c r="C26" s="13" t="s">
        <v>144</v>
      </c>
      <c r="D26" s="11" t="s">
        <v>145</v>
      </c>
      <c r="E26" s="32">
        <v>1545.06</v>
      </c>
      <c r="F26" s="32">
        <v>1286.4943333333333</v>
      </c>
      <c r="G26" s="89">
        <f t="shared" si="0"/>
        <v>-0.16734991952847569</v>
      </c>
      <c r="H26" s="32">
        <v>1242.7665999999999</v>
      </c>
      <c r="I26" s="89">
        <f t="shared" si="1"/>
        <v>3.5185797022009919E-2</v>
      </c>
    </row>
    <row r="27" spans="1:9" ht="16.5">
      <c r="A27" s="25"/>
      <c r="B27" s="22" t="s">
        <v>146</v>
      </c>
      <c r="C27" s="13" t="s">
        <v>147</v>
      </c>
      <c r="D27" s="11" t="s">
        <v>136</v>
      </c>
      <c r="E27" s="32">
        <v>532.7331999999999</v>
      </c>
      <c r="F27" s="32">
        <v>496.4443333333333</v>
      </c>
      <c r="G27" s="89">
        <f t="shared" si="0"/>
        <v>-6.811827508904382E-2</v>
      </c>
      <c r="H27" s="32">
        <v>492.83339999999998</v>
      </c>
      <c r="I27" s="89">
        <f t="shared" si="1"/>
        <v>7.32688436565647E-3</v>
      </c>
    </row>
    <row r="28" spans="1:9" ht="16.5">
      <c r="A28" s="25"/>
      <c r="B28" s="22" t="s">
        <v>148</v>
      </c>
      <c r="C28" s="13" t="s">
        <v>149</v>
      </c>
      <c r="D28" s="9" t="s">
        <v>113</v>
      </c>
      <c r="E28" s="32">
        <v>989.85</v>
      </c>
      <c r="F28" s="32">
        <v>994.48333333333335</v>
      </c>
      <c r="G28" s="89">
        <f t="shared" si="0"/>
        <v>4.6808438989072339E-3</v>
      </c>
      <c r="H28" s="32">
        <v>1009.665</v>
      </c>
      <c r="I28" s="89">
        <f t="shared" si="1"/>
        <v>-1.5036340436349299E-2</v>
      </c>
    </row>
    <row r="29" spans="1:9" ht="16.5">
      <c r="A29" s="25"/>
      <c r="B29" s="22" t="s">
        <v>150</v>
      </c>
      <c r="C29" s="13" t="s">
        <v>151</v>
      </c>
      <c r="D29" s="11" t="s">
        <v>152</v>
      </c>
      <c r="E29" s="32">
        <v>1284.9733333333334</v>
      </c>
      <c r="F29" s="32">
        <v>1520.899074074074</v>
      </c>
      <c r="G29" s="89">
        <f t="shared" si="0"/>
        <v>0.18360360843343618</v>
      </c>
      <c r="H29" s="32">
        <v>1400.3027777777777</v>
      </c>
      <c r="I29" s="89">
        <f t="shared" si="1"/>
        <v>8.6121586138447545E-2</v>
      </c>
    </row>
    <row r="30" spans="1:9" ht="17.25" thickBot="1">
      <c r="A30" s="26"/>
      <c r="B30" s="24" t="s">
        <v>153</v>
      </c>
      <c r="C30" s="14" t="s">
        <v>154</v>
      </c>
      <c r="D30" s="10" t="s">
        <v>113</v>
      </c>
      <c r="E30" s="35">
        <v>1207.4099999999999</v>
      </c>
      <c r="F30" s="35">
        <v>1157.761</v>
      </c>
      <c r="G30" s="90">
        <f t="shared" si="0"/>
        <v>-4.1120249128299327E-2</v>
      </c>
      <c r="H30" s="35">
        <v>1110.2934</v>
      </c>
      <c r="I30" s="90">
        <f t="shared" si="1"/>
        <v>4.2752303129965419E-2</v>
      </c>
    </row>
    <row r="31" spans="1:9" ht="17.25" customHeight="1" thickBot="1">
      <c r="A31" s="25" t="s">
        <v>155</v>
      </c>
      <c r="B31" s="86" t="s">
        <v>156</v>
      </c>
      <c r="C31" s="5"/>
      <c r="D31" s="6"/>
      <c r="E31" s="58"/>
      <c r="F31" s="58"/>
      <c r="G31" s="54"/>
      <c r="H31" s="58"/>
      <c r="I31" s="55"/>
    </row>
    <row r="32" spans="1:9" ht="16.5">
      <c r="A32" s="21"/>
      <c r="B32" s="27" t="s">
        <v>157</v>
      </c>
      <c r="C32" s="15" t="s">
        <v>158</v>
      </c>
      <c r="D32" s="16" t="s">
        <v>113</v>
      </c>
      <c r="E32" s="40">
        <v>2173.21</v>
      </c>
      <c r="F32" s="40">
        <v>2224.1708333333336</v>
      </c>
      <c r="G32" s="89">
        <f>(F32-E32)/E32</f>
        <v>2.3449566923276415E-2</v>
      </c>
      <c r="H32" s="40">
        <v>2084.9034000000001</v>
      </c>
      <c r="I32" s="89">
        <f>(F32-H32)/H32</f>
        <v>6.6798026869414384E-2</v>
      </c>
    </row>
    <row r="33" spans="1:9" ht="16.5">
      <c r="A33" s="25"/>
      <c r="B33" s="22" t="s">
        <v>159</v>
      </c>
      <c r="C33" s="13" t="s">
        <v>160</v>
      </c>
      <c r="D33" s="9" t="s">
        <v>113</v>
      </c>
      <c r="E33" s="32">
        <v>2016.1399999999999</v>
      </c>
      <c r="F33" s="32">
        <v>2055.333333333333</v>
      </c>
      <c r="G33" s="89">
        <f>(F33-E33)/E33</f>
        <v>1.9439787580888806E-2</v>
      </c>
      <c r="H33" s="32">
        <v>1959.4834000000001</v>
      </c>
      <c r="I33" s="89">
        <f>(F33-H33)/H33</f>
        <v>4.8915920049811573E-2</v>
      </c>
    </row>
    <row r="34" spans="1:9" ht="16.5">
      <c r="A34" s="25"/>
      <c r="B34" s="27" t="s">
        <v>161</v>
      </c>
      <c r="C34" s="13" t="s">
        <v>162</v>
      </c>
      <c r="D34" s="9" t="s">
        <v>113</v>
      </c>
      <c r="E34" s="32">
        <v>1524.3899999999999</v>
      </c>
      <c r="F34" s="32">
        <v>1677.0166666666667</v>
      </c>
      <c r="G34" s="89">
        <f>(F34-E34)/E34</f>
        <v>0.10012310935303091</v>
      </c>
      <c r="H34" s="32">
        <v>1782.845</v>
      </c>
      <c r="I34" s="89">
        <f>(F34-H34)/H34</f>
        <v>-5.9359245101696094E-2</v>
      </c>
    </row>
    <row r="35" spans="1:9" ht="16.5">
      <c r="A35" s="25"/>
      <c r="B35" s="22" t="s">
        <v>163</v>
      </c>
      <c r="C35" s="13" t="s">
        <v>164</v>
      </c>
      <c r="D35" s="9" t="s">
        <v>113</v>
      </c>
      <c r="E35" s="32">
        <v>1494.62</v>
      </c>
      <c r="F35" s="32">
        <v>1745.0027777777777</v>
      </c>
      <c r="G35" s="89">
        <f>(F35-E35)/E35</f>
        <v>0.16752269993562099</v>
      </c>
      <c r="H35" s="32">
        <v>1609.5166666666664</v>
      </c>
      <c r="I35" s="89">
        <f>(F35-H35)/H35</f>
        <v>8.4178134912827662E-2</v>
      </c>
    </row>
    <row r="36" spans="1:9" ht="17.25" thickBot="1">
      <c r="A36" s="26"/>
      <c r="B36" s="27" t="s">
        <v>165</v>
      </c>
      <c r="C36" s="13" t="s">
        <v>166</v>
      </c>
      <c r="D36" s="17" t="s">
        <v>113</v>
      </c>
      <c r="E36" s="35">
        <v>1467.86</v>
      </c>
      <c r="F36" s="35">
        <v>1856.3223333333333</v>
      </c>
      <c r="G36" s="90">
        <f>(F36-E36)/E36</f>
        <v>0.2646453567324768</v>
      </c>
      <c r="H36" s="35">
        <v>2008.7716</v>
      </c>
      <c r="I36" s="90">
        <f>(F36-H36)/H36</f>
        <v>-7.5891787133324035E-2</v>
      </c>
    </row>
    <row r="37" spans="1:9" ht="17.25" customHeight="1" thickBot="1">
      <c r="A37" s="25" t="s">
        <v>5</v>
      </c>
      <c r="B37" s="86" t="s">
        <v>26</v>
      </c>
      <c r="C37" s="5"/>
      <c r="D37" s="6"/>
      <c r="E37" s="58"/>
      <c r="F37" s="58"/>
      <c r="G37" s="54"/>
      <c r="H37" s="58"/>
      <c r="I37" s="55"/>
    </row>
    <row r="38" spans="1:9" ht="16.5">
      <c r="A38" s="21"/>
      <c r="B38" s="56" t="s">
        <v>6</v>
      </c>
      <c r="C38" s="13" t="s">
        <v>56</v>
      </c>
      <c r="D38" s="16" t="s">
        <v>113</v>
      </c>
      <c r="E38" s="32">
        <v>27078.3</v>
      </c>
      <c r="F38" s="32">
        <v>27209.814814814818</v>
      </c>
      <c r="G38" s="89">
        <f t="shared" ref="G38:G43" si="2">(F38-E38)/E38</f>
        <v>4.8568342478965904E-3</v>
      </c>
      <c r="H38" s="32">
        <v>26790.342222222222</v>
      </c>
      <c r="I38" s="89">
        <f t="shared" ref="I38:I43" si="3">(F38-H38)/H38</f>
        <v>1.5657604860480248E-2</v>
      </c>
    </row>
    <row r="39" spans="1:9" ht="16.5">
      <c r="A39" s="25"/>
      <c r="B39" s="22" t="s">
        <v>7</v>
      </c>
      <c r="C39" s="13" t="s">
        <v>57</v>
      </c>
      <c r="D39" s="9" t="s">
        <v>113</v>
      </c>
      <c r="E39" s="32">
        <v>15167.466666666667</v>
      </c>
      <c r="F39" s="32">
        <v>15882.07777777778</v>
      </c>
      <c r="G39" s="89">
        <f t="shared" si="2"/>
        <v>4.7114730944594993E-2</v>
      </c>
      <c r="H39" s="32">
        <v>15989.642222222221</v>
      </c>
      <c r="I39" s="89">
        <f t="shared" si="3"/>
        <v>-6.7271326618521064E-3</v>
      </c>
    </row>
    <row r="40" spans="1:9" ht="16.5">
      <c r="A40" s="25"/>
      <c r="B40" s="27" t="s">
        <v>8</v>
      </c>
      <c r="C40" s="13" t="s">
        <v>58</v>
      </c>
      <c r="D40" s="9" t="s">
        <v>113</v>
      </c>
      <c r="E40" s="42">
        <v>10508.5</v>
      </c>
      <c r="F40" s="42">
        <v>11482.666666666666</v>
      </c>
      <c r="G40" s="89">
        <f t="shared" si="2"/>
        <v>9.2702732708442315E-2</v>
      </c>
      <c r="H40" s="42">
        <v>11909.75</v>
      </c>
      <c r="I40" s="89">
        <f t="shared" si="3"/>
        <v>-3.5859974670613061E-2</v>
      </c>
    </row>
    <row r="41" spans="1:9" ht="16.5">
      <c r="A41" s="25"/>
      <c r="B41" s="22" t="s">
        <v>9</v>
      </c>
      <c r="C41" s="13" t="s">
        <v>106</v>
      </c>
      <c r="D41" s="9" t="s">
        <v>113</v>
      </c>
      <c r="E41" s="33">
        <v>5848</v>
      </c>
      <c r="F41" s="33">
        <v>5244.344444444444</v>
      </c>
      <c r="G41" s="89">
        <f t="shared" si="2"/>
        <v>-0.10322427420580643</v>
      </c>
      <c r="H41" s="33">
        <v>5544.9733333333334</v>
      </c>
      <c r="I41" s="89">
        <f t="shared" si="3"/>
        <v>-5.4216471534979917E-2</v>
      </c>
    </row>
    <row r="42" spans="1:9" ht="16.5">
      <c r="A42" s="25"/>
      <c r="B42" s="22" t="s">
        <v>10</v>
      </c>
      <c r="C42" s="13" t="s">
        <v>104</v>
      </c>
      <c r="D42" s="9" t="s">
        <v>113</v>
      </c>
      <c r="E42" s="33">
        <v>9968.4285714285725</v>
      </c>
      <c r="F42" s="33">
        <v>10168.833333333334</v>
      </c>
      <c r="G42" s="89">
        <f t="shared" si="2"/>
        <v>2.0103947223854314E-2</v>
      </c>
      <c r="H42" s="33">
        <v>10011.933333333332</v>
      </c>
      <c r="I42" s="89">
        <f t="shared" si="3"/>
        <v>1.5671298916626306E-2</v>
      </c>
    </row>
    <row r="43" spans="1:9" ht="16.5" customHeight="1" thickBot="1">
      <c r="A43" s="26"/>
      <c r="B43" s="22" t="s">
        <v>11</v>
      </c>
      <c r="C43" s="13" t="s">
        <v>105</v>
      </c>
      <c r="D43" s="17" t="s">
        <v>113</v>
      </c>
      <c r="E43" s="36">
        <v>12832</v>
      </c>
      <c r="F43" s="36">
        <v>12680</v>
      </c>
      <c r="G43" s="89">
        <f t="shared" si="2"/>
        <v>-1.1845386533665835E-2</v>
      </c>
      <c r="H43" s="36">
        <v>12686.333333333332</v>
      </c>
      <c r="I43" s="91">
        <f t="shared" si="3"/>
        <v>-4.9922488767430476E-4</v>
      </c>
    </row>
    <row r="44" spans="1:9" ht="17.25" customHeight="1" thickBot="1">
      <c r="A44" s="25" t="s">
        <v>12</v>
      </c>
      <c r="B44" s="86" t="s">
        <v>27</v>
      </c>
      <c r="C44" s="5"/>
      <c r="D44" s="6"/>
      <c r="E44" s="58"/>
      <c r="F44" s="58"/>
      <c r="G44" s="54"/>
      <c r="H44" s="58"/>
      <c r="I44" s="55"/>
    </row>
    <row r="45" spans="1:9" ht="16.5">
      <c r="A45" s="21"/>
      <c r="B45" s="22" t="s">
        <v>20</v>
      </c>
      <c r="C45" s="13" t="s">
        <v>60</v>
      </c>
      <c r="D45" s="16" t="s">
        <v>59</v>
      </c>
      <c r="E45" s="29">
        <v>6332.2222222222217</v>
      </c>
      <c r="F45" s="29">
        <v>6220.7777777777774</v>
      </c>
      <c r="G45" s="89">
        <f t="shared" ref="G45:G50" si="4">(F45-E45)/E45</f>
        <v>-1.7599578873486562E-2</v>
      </c>
      <c r="H45" s="29">
        <v>6075.7277777777772</v>
      </c>
      <c r="I45" s="89">
        <f t="shared" ref="I45:I50" si="5">(F45-H45)/H45</f>
        <v>2.3873683171014754E-2</v>
      </c>
    </row>
    <row r="46" spans="1:9" ht="16.5">
      <c r="A46" s="25"/>
      <c r="B46" s="22" t="s">
        <v>21</v>
      </c>
      <c r="C46" s="13" t="s">
        <v>62</v>
      </c>
      <c r="D46" s="11" t="s">
        <v>61</v>
      </c>
      <c r="E46" s="33">
        <v>6144.4444444444443</v>
      </c>
      <c r="F46" s="33">
        <v>6024.2222222222226</v>
      </c>
      <c r="G46" s="89">
        <f t="shared" si="4"/>
        <v>-1.9566003616636445E-2</v>
      </c>
      <c r="H46" s="33">
        <v>6035.6</v>
      </c>
      <c r="I46" s="89">
        <f t="shared" si="5"/>
        <v>-1.885111302567721E-3</v>
      </c>
    </row>
    <row r="47" spans="1:9" ht="16.5">
      <c r="A47" s="25"/>
      <c r="B47" s="22" t="s">
        <v>22</v>
      </c>
      <c r="C47" s="13" t="s">
        <v>64</v>
      </c>
      <c r="D47" s="9" t="s">
        <v>65</v>
      </c>
      <c r="E47" s="33">
        <v>19273.75</v>
      </c>
      <c r="F47" s="33">
        <v>19083.333333333332</v>
      </c>
      <c r="G47" s="89">
        <f t="shared" si="4"/>
        <v>-9.8795857924206688E-3</v>
      </c>
      <c r="H47" s="33">
        <v>19049.599999999999</v>
      </c>
      <c r="I47" s="89">
        <f t="shared" si="5"/>
        <v>1.7708158351531569E-3</v>
      </c>
    </row>
    <row r="48" spans="1:9" ht="16.5">
      <c r="A48" s="25"/>
      <c r="B48" s="22" t="s">
        <v>23</v>
      </c>
      <c r="C48" s="13" t="s">
        <v>109</v>
      </c>
      <c r="D48" s="9" t="s">
        <v>65</v>
      </c>
      <c r="E48" s="33">
        <v>18816.34888888889</v>
      </c>
      <c r="F48" s="33">
        <v>17787.736833333336</v>
      </c>
      <c r="G48" s="89">
        <f t="shared" si="4"/>
        <v>-5.4665868582132425E-2</v>
      </c>
      <c r="H48" s="33">
        <v>18004.323216666668</v>
      </c>
      <c r="I48" s="89">
        <f t="shared" si="5"/>
        <v>-1.2029687577083524E-2</v>
      </c>
    </row>
    <row r="49" spans="1:9" ht="16.5">
      <c r="A49" s="25"/>
      <c r="B49" s="22" t="s">
        <v>24</v>
      </c>
      <c r="C49" s="13" t="s">
        <v>110</v>
      </c>
      <c r="D49" s="11" t="s">
        <v>116</v>
      </c>
      <c r="E49" s="33">
        <v>2217.4999999999995</v>
      </c>
      <c r="F49" s="33">
        <v>2248.6507936507937</v>
      </c>
      <c r="G49" s="89">
        <f t="shared" si="4"/>
        <v>1.404770852346976E-2</v>
      </c>
      <c r="H49" s="33">
        <v>2251.5333333333338</v>
      </c>
      <c r="I49" s="89">
        <f t="shared" si="5"/>
        <v>-1.2802562768513429E-3</v>
      </c>
    </row>
    <row r="50" spans="1:9" ht="16.5" customHeight="1" thickBot="1">
      <c r="A50" s="26"/>
      <c r="B50" s="22" t="s">
        <v>25</v>
      </c>
      <c r="C50" s="13" t="s">
        <v>111</v>
      </c>
      <c r="D50" s="10" t="s">
        <v>63</v>
      </c>
      <c r="E50" s="36">
        <v>27101</v>
      </c>
      <c r="F50" s="36">
        <v>28009.333333333332</v>
      </c>
      <c r="G50" s="89">
        <f t="shared" si="4"/>
        <v>3.3516598403502899E-2</v>
      </c>
      <c r="H50" s="36">
        <v>27866</v>
      </c>
      <c r="I50" s="91">
        <f t="shared" si="5"/>
        <v>5.1436637240124929E-3</v>
      </c>
    </row>
    <row r="51" spans="1:9" ht="17.25" customHeight="1" thickBot="1">
      <c r="A51" s="25" t="s">
        <v>19</v>
      </c>
      <c r="B51" s="86" t="s">
        <v>32</v>
      </c>
      <c r="C51" s="5"/>
      <c r="D51" s="6"/>
      <c r="E51" s="58"/>
      <c r="F51" s="58"/>
      <c r="G51" s="58"/>
      <c r="H51" s="58"/>
      <c r="I51" s="55"/>
    </row>
    <row r="52" spans="1:9" ht="16.5">
      <c r="A52" s="21"/>
      <c r="B52" s="108" t="s">
        <v>13</v>
      </c>
      <c r="C52" s="57" t="s">
        <v>66</v>
      </c>
      <c r="D52" s="16" t="s">
        <v>65</v>
      </c>
      <c r="E52" s="29">
        <v>3750</v>
      </c>
      <c r="F52" s="29">
        <v>3833</v>
      </c>
      <c r="G52" s="88">
        <f t="shared" ref="G52:G60" si="6">(F52-E52)/E52</f>
        <v>2.2133333333333335E-2</v>
      </c>
      <c r="H52" s="29">
        <v>3750</v>
      </c>
      <c r="I52" s="88">
        <f t="shared" ref="I52:I60" si="7">(F52-H52)/H52</f>
        <v>2.2133333333333335E-2</v>
      </c>
    </row>
    <row r="53" spans="1:9" ht="16.5">
      <c r="A53" s="25"/>
      <c r="B53" s="110" t="s">
        <v>14</v>
      </c>
      <c r="C53" s="13" t="s">
        <v>67</v>
      </c>
      <c r="D53" s="9" t="s">
        <v>65</v>
      </c>
      <c r="E53" s="33">
        <v>3338.4285714285716</v>
      </c>
      <c r="F53" s="33">
        <v>3513.5833333333335</v>
      </c>
      <c r="G53" s="89">
        <f t="shared" si="6"/>
        <v>5.2466230190993772E-2</v>
      </c>
      <c r="H53" s="33">
        <v>3455.5</v>
      </c>
      <c r="I53" s="89">
        <f t="shared" si="7"/>
        <v>1.6808951912410212E-2</v>
      </c>
    </row>
    <row r="54" spans="1:9" ht="16.5">
      <c r="A54" s="25"/>
      <c r="B54" s="110" t="s">
        <v>15</v>
      </c>
      <c r="C54" s="13" t="s">
        <v>68</v>
      </c>
      <c r="D54" s="9" t="s">
        <v>65</v>
      </c>
      <c r="E54" s="33">
        <v>2031.6666666666667</v>
      </c>
      <c r="F54" s="33">
        <v>2807.8333333333335</v>
      </c>
      <c r="G54" s="89">
        <f t="shared" si="6"/>
        <v>0.3820344544708778</v>
      </c>
      <c r="H54" s="33">
        <v>2927.95</v>
      </c>
      <c r="I54" s="89">
        <f t="shared" si="7"/>
        <v>-4.1024152279467319E-2</v>
      </c>
    </row>
    <row r="55" spans="1:9" ht="16.5">
      <c r="A55" s="25"/>
      <c r="B55" s="110" t="s">
        <v>16</v>
      </c>
      <c r="C55" s="13" t="s">
        <v>69</v>
      </c>
      <c r="D55" s="9" t="s">
        <v>65</v>
      </c>
      <c r="E55" s="33">
        <v>4507.5</v>
      </c>
      <c r="F55" s="33">
        <v>4950</v>
      </c>
      <c r="G55" s="89">
        <f t="shared" si="6"/>
        <v>9.8169717138103157E-2</v>
      </c>
      <c r="H55" s="33">
        <v>4786.5</v>
      </c>
      <c r="I55" s="89">
        <f t="shared" si="7"/>
        <v>3.4158570980883735E-2</v>
      </c>
    </row>
    <row r="56" spans="1:9" ht="16.5">
      <c r="A56" s="25"/>
      <c r="B56" s="110" t="s">
        <v>17</v>
      </c>
      <c r="C56" s="13" t="s">
        <v>115</v>
      </c>
      <c r="D56" s="9" t="s">
        <v>65</v>
      </c>
      <c r="E56" s="33">
        <v>2089.8333333333335</v>
      </c>
      <c r="F56" s="33">
        <v>2142.2222222222222</v>
      </c>
      <c r="G56" s="89">
        <f t="shared" si="6"/>
        <v>2.5068453093016356E-2</v>
      </c>
      <c r="H56" s="33">
        <v>2028.1333333333337</v>
      </c>
      <c r="I56" s="89">
        <f t="shared" si="7"/>
        <v>5.6253150132579297E-2</v>
      </c>
    </row>
    <row r="57" spans="1:9" ht="17.25" thickBot="1">
      <c r="A57" s="26"/>
      <c r="B57" s="111" t="s">
        <v>18</v>
      </c>
      <c r="C57" s="14" t="s">
        <v>70</v>
      </c>
      <c r="D57" s="10" t="s">
        <v>65</v>
      </c>
      <c r="E57" s="36">
        <v>4761.0000000000009</v>
      </c>
      <c r="F57" s="36">
        <v>4668.4814814814818</v>
      </c>
      <c r="G57" s="92">
        <f t="shared" si="6"/>
        <v>-1.9432581079294086E-2</v>
      </c>
      <c r="H57" s="36">
        <v>4524.5377777777776</v>
      </c>
      <c r="I57" s="92">
        <f t="shared" si="7"/>
        <v>3.1814013004970859E-2</v>
      </c>
    </row>
    <row r="58" spans="1:9" ht="16.5">
      <c r="A58" s="21"/>
      <c r="B58" s="108" t="s">
        <v>29</v>
      </c>
      <c r="C58" s="57" t="s">
        <v>72</v>
      </c>
      <c r="D58" s="16" t="s">
        <v>71</v>
      </c>
      <c r="E58" s="29">
        <v>5132.5</v>
      </c>
      <c r="F58" s="29">
        <v>4791.25</v>
      </c>
      <c r="G58" s="88">
        <f t="shared" si="6"/>
        <v>-6.6488066244520208E-2</v>
      </c>
      <c r="H58" s="29">
        <v>4689</v>
      </c>
      <c r="I58" s="88">
        <f t="shared" si="7"/>
        <v>2.180635529963745E-2</v>
      </c>
    </row>
    <row r="59" spans="1:9" ht="16.5">
      <c r="A59" s="25"/>
      <c r="B59" s="110" t="s">
        <v>30</v>
      </c>
      <c r="C59" s="13" t="s">
        <v>73</v>
      </c>
      <c r="D59" s="11" t="s">
        <v>71</v>
      </c>
      <c r="E59" s="33">
        <v>5039.5</v>
      </c>
      <c r="F59" s="33">
        <v>5008.333333333333</v>
      </c>
      <c r="G59" s="89">
        <f t="shared" si="6"/>
        <v>-6.1844759731455442E-3</v>
      </c>
      <c r="H59" s="33">
        <v>4825.8999999999996</v>
      </c>
      <c r="I59" s="89">
        <f t="shared" si="7"/>
        <v>3.7802965940722646E-2</v>
      </c>
    </row>
    <row r="60" spans="1:9" ht="16.5" customHeight="1" thickBot="1">
      <c r="A60" s="26"/>
      <c r="B60" s="111" t="s">
        <v>31</v>
      </c>
      <c r="C60" s="14" t="s">
        <v>74</v>
      </c>
      <c r="D60" s="10" t="s">
        <v>71</v>
      </c>
      <c r="E60" s="36">
        <v>21480</v>
      </c>
      <c r="F60" s="36">
        <v>21172.857142857141</v>
      </c>
      <c r="G60" s="90">
        <f t="shared" si="6"/>
        <v>-1.4299015695663813E-2</v>
      </c>
      <c r="H60" s="36">
        <v>20991.428571428572</v>
      </c>
      <c r="I60" s="92">
        <f t="shared" si="7"/>
        <v>8.6429835306926755E-3</v>
      </c>
    </row>
    <row r="61" spans="1:9" ht="17.25" customHeight="1" thickBot="1">
      <c r="A61" s="25" t="s">
        <v>28</v>
      </c>
      <c r="B61" s="86" t="s">
        <v>33</v>
      </c>
      <c r="C61" s="5"/>
      <c r="D61" s="6"/>
      <c r="E61" s="58"/>
      <c r="F61" s="58"/>
      <c r="G61" s="58"/>
      <c r="H61" s="58"/>
      <c r="I61" s="55"/>
    </row>
    <row r="62" spans="1:9" ht="16.5">
      <c r="A62" s="21"/>
      <c r="B62" s="22" t="s">
        <v>34</v>
      </c>
      <c r="C62" s="13" t="s">
        <v>80</v>
      </c>
      <c r="D62" s="16" t="s">
        <v>75</v>
      </c>
      <c r="E62" s="29">
        <v>6435.5</v>
      </c>
      <c r="F62" s="29">
        <v>6498.5</v>
      </c>
      <c r="G62" s="89">
        <f t="shared" ref="G62:G67" si="8">(F62-E62)/E62</f>
        <v>9.7894491492502532E-3</v>
      </c>
      <c r="H62" s="29">
        <v>6377.8</v>
      </c>
      <c r="I62" s="89">
        <f t="shared" ref="I62:I67" si="9">(F62-H62)/H62</f>
        <v>1.8925021167173605E-2</v>
      </c>
    </row>
    <row r="63" spans="1:9" ht="16.5">
      <c r="A63" s="25"/>
      <c r="B63" s="22" t="s">
        <v>35</v>
      </c>
      <c r="C63" s="13" t="s">
        <v>81</v>
      </c>
      <c r="D63" s="11" t="s">
        <v>76</v>
      </c>
      <c r="E63" s="33">
        <v>47046.625</v>
      </c>
      <c r="F63" s="33">
        <v>47317.333333333336</v>
      </c>
      <c r="G63" s="89">
        <f t="shared" si="8"/>
        <v>5.7540436393330183E-3</v>
      </c>
      <c r="H63" s="33">
        <v>46523.909523809525</v>
      </c>
      <c r="I63" s="89">
        <f t="shared" si="9"/>
        <v>1.705410868615331E-2</v>
      </c>
    </row>
    <row r="64" spans="1:9" ht="16.5">
      <c r="A64" s="25"/>
      <c r="B64" s="22" t="s">
        <v>36</v>
      </c>
      <c r="C64" s="13" t="s">
        <v>82</v>
      </c>
      <c r="D64" s="11" t="s">
        <v>117</v>
      </c>
      <c r="E64" s="33">
        <v>10826.75</v>
      </c>
      <c r="F64" s="33">
        <v>10926.422619047618</v>
      </c>
      <c r="G64" s="89">
        <f t="shared" si="8"/>
        <v>9.2061439534133847E-3</v>
      </c>
      <c r="H64" s="33">
        <v>11092.864285714284</v>
      </c>
      <c r="I64" s="89">
        <f t="shared" si="9"/>
        <v>-1.5004390424303141E-2</v>
      </c>
    </row>
    <row r="65" spans="1:9" ht="16.5">
      <c r="A65" s="25"/>
      <c r="B65" s="22" t="s">
        <v>37</v>
      </c>
      <c r="C65" s="13" t="s">
        <v>83</v>
      </c>
      <c r="D65" s="11" t="s">
        <v>77</v>
      </c>
      <c r="E65" s="33">
        <v>7837.42</v>
      </c>
      <c r="F65" s="33">
        <v>7451.1111111111104</v>
      </c>
      <c r="G65" s="89">
        <f t="shared" si="8"/>
        <v>-4.9290313507364625E-2</v>
      </c>
      <c r="H65" s="33">
        <v>7367.3111111111111</v>
      </c>
      <c r="I65" s="89">
        <f t="shared" si="9"/>
        <v>1.1374570550389158E-2</v>
      </c>
    </row>
    <row r="66" spans="1:9" ht="16.5">
      <c r="A66" s="25"/>
      <c r="B66" s="22" t="s">
        <v>38</v>
      </c>
      <c r="C66" s="13" t="s">
        <v>84</v>
      </c>
      <c r="D66" s="11" t="s">
        <v>78</v>
      </c>
      <c r="E66" s="33">
        <v>3896.686666666667</v>
      </c>
      <c r="F66" s="33">
        <v>3990.3703703703704</v>
      </c>
      <c r="G66" s="89">
        <f t="shared" si="8"/>
        <v>2.4041887818463756E-2</v>
      </c>
      <c r="H66" s="33">
        <v>3834.9603174603171</v>
      </c>
      <c r="I66" s="89">
        <f t="shared" si="9"/>
        <v>4.0524553070987922E-2</v>
      </c>
    </row>
    <row r="67" spans="1:9" ht="16.5" customHeight="1" thickBot="1">
      <c r="A67" s="26"/>
      <c r="B67" s="22" t="s">
        <v>39</v>
      </c>
      <c r="C67" s="13" t="s">
        <v>85</v>
      </c>
      <c r="D67" s="10" t="s">
        <v>79</v>
      </c>
      <c r="E67" s="36">
        <v>3666.6904761904761</v>
      </c>
      <c r="F67" s="36">
        <v>3227.9166666666665</v>
      </c>
      <c r="G67" s="89">
        <f t="shared" si="8"/>
        <v>-0.11966480737138073</v>
      </c>
      <c r="H67" s="36">
        <v>3243.5</v>
      </c>
      <c r="I67" s="91">
        <f t="shared" si="9"/>
        <v>-4.8044807563846111E-3</v>
      </c>
    </row>
    <row r="68" spans="1:9" ht="17.25" customHeight="1" thickBot="1">
      <c r="A68" s="25" t="s">
        <v>40</v>
      </c>
      <c r="B68" s="86" t="s">
        <v>41</v>
      </c>
      <c r="C68" s="5"/>
      <c r="D68" s="6"/>
      <c r="E68" s="58"/>
      <c r="F68" s="58"/>
      <c r="G68" s="58"/>
      <c r="H68" s="58"/>
      <c r="I68" s="55"/>
    </row>
    <row r="69" spans="1:9" ht="16.5">
      <c r="A69" s="21"/>
      <c r="B69" s="22" t="s">
        <v>43</v>
      </c>
      <c r="C69" s="15" t="s">
        <v>90</v>
      </c>
      <c r="D69" s="16" t="s">
        <v>86</v>
      </c>
      <c r="E69" s="29">
        <v>3725.8</v>
      </c>
      <c r="F69" s="29">
        <v>3987.2453703703704</v>
      </c>
      <c r="G69" s="88">
        <f>(F69-E69)/E69</f>
        <v>7.0171606197426115E-2</v>
      </c>
      <c r="H69" s="29">
        <v>3850.1111111111109</v>
      </c>
      <c r="I69" s="89">
        <f>(F69-H69)/H69</f>
        <v>3.5618260175271602E-2</v>
      </c>
    </row>
    <row r="70" spans="1:9" ht="16.5">
      <c r="A70" s="25"/>
      <c r="B70" s="22" t="s">
        <v>42</v>
      </c>
      <c r="C70" s="13" t="s">
        <v>91</v>
      </c>
      <c r="D70" s="11" t="s">
        <v>87</v>
      </c>
      <c r="E70" s="33">
        <v>2780.3333333333335</v>
      </c>
      <c r="F70" s="33">
        <v>2842.4583333333335</v>
      </c>
      <c r="G70" s="89">
        <f>(F70-E70)/E70</f>
        <v>2.2344443112336649E-2</v>
      </c>
      <c r="H70" s="33">
        <v>2796.375</v>
      </c>
      <c r="I70" s="89">
        <f>(F70-H70)/H70</f>
        <v>1.6479668618598536E-2</v>
      </c>
    </row>
    <row r="71" spans="1:9" ht="16.5">
      <c r="A71" s="25"/>
      <c r="B71" s="22" t="s">
        <v>44</v>
      </c>
      <c r="C71" s="13" t="s">
        <v>92</v>
      </c>
      <c r="D71" s="11" t="s">
        <v>88</v>
      </c>
      <c r="E71" s="33">
        <v>1326.9972222222223</v>
      </c>
      <c r="F71" s="33">
        <v>1325.1851851851852</v>
      </c>
      <c r="G71" s="89">
        <f>(F71-E71)/E71</f>
        <v>-1.3655168275352994E-3</v>
      </c>
      <c r="H71" s="33">
        <v>1315.1388888888887</v>
      </c>
      <c r="I71" s="89">
        <f>(F71-H71)/H71</f>
        <v>7.6389622276201337E-3</v>
      </c>
    </row>
    <row r="72" spans="1:9" ht="16.5">
      <c r="A72" s="25"/>
      <c r="B72" s="22" t="s">
        <v>45</v>
      </c>
      <c r="C72" s="13" t="s">
        <v>93</v>
      </c>
      <c r="D72" s="11" t="s">
        <v>89</v>
      </c>
      <c r="E72" s="33">
        <v>2218.3000000000002</v>
      </c>
      <c r="F72" s="33">
        <v>2323.4920634920636</v>
      </c>
      <c r="G72" s="89">
        <f>(F72-E72)/E72</f>
        <v>4.7420125092216298E-2</v>
      </c>
      <c r="H72" s="33">
        <v>2254.7142857142858</v>
      </c>
      <c r="I72" s="89">
        <f>(F72-H72)/H72</f>
        <v>3.0503988116609312E-2</v>
      </c>
    </row>
    <row r="73" spans="1:9" ht="16.5" customHeight="1" thickBot="1">
      <c r="A73" s="26"/>
      <c r="B73" s="22" t="s">
        <v>46</v>
      </c>
      <c r="C73" s="13" t="s">
        <v>112</v>
      </c>
      <c r="D73" s="10" t="s">
        <v>86</v>
      </c>
      <c r="E73" s="36">
        <v>1645.5</v>
      </c>
      <c r="F73" s="36">
        <v>1667.4166666666667</v>
      </c>
      <c r="G73" s="89">
        <f>(F73-E73)/E73</f>
        <v>1.3319153246227129E-2</v>
      </c>
      <c r="H73" s="36">
        <v>1657.4666666666665</v>
      </c>
      <c r="I73" s="91">
        <f>(F73-H73)/H73</f>
        <v>6.0031373179954993E-3</v>
      </c>
    </row>
    <row r="74" spans="1:9" ht="17.25" customHeight="1" thickBot="1">
      <c r="A74" s="25" t="s">
        <v>47</v>
      </c>
      <c r="B74" s="86" t="s">
        <v>48</v>
      </c>
      <c r="C74" s="5"/>
      <c r="D74" s="6"/>
      <c r="E74" s="58"/>
      <c r="F74" s="58"/>
      <c r="G74" s="54"/>
      <c r="H74" s="58"/>
      <c r="I74" s="55"/>
    </row>
    <row r="75" spans="1:9" ht="16.5">
      <c r="A75" s="21"/>
      <c r="B75" s="22" t="s">
        <v>49</v>
      </c>
      <c r="C75" s="13" t="s">
        <v>96</v>
      </c>
      <c r="D75" s="16" t="s">
        <v>94</v>
      </c>
      <c r="E75" s="29">
        <v>1466.4285714285713</v>
      </c>
      <c r="F75" s="29">
        <v>1460.8333333333333</v>
      </c>
      <c r="G75" s="89">
        <f t="shared" ref="G75:G81" si="10">(F75-E75)/E75</f>
        <v>-3.8155544731287403E-3</v>
      </c>
      <c r="H75" s="29">
        <v>1458</v>
      </c>
      <c r="I75" s="88">
        <f>(F75-H75)/H75</f>
        <v>1.9433013260173235E-3</v>
      </c>
    </row>
    <row r="76" spans="1:9" ht="16.5">
      <c r="A76" s="25"/>
      <c r="B76" s="22" t="s">
        <v>51</v>
      </c>
      <c r="C76" s="13" t="s">
        <v>95</v>
      </c>
      <c r="D76" s="9" t="s">
        <v>113</v>
      </c>
      <c r="E76" s="33">
        <v>1267.5555555555557</v>
      </c>
      <c r="F76" s="33">
        <v>1201.4814814814815</v>
      </c>
      <c r="G76" s="89">
        <f t="shared" si="10"/>
        <v>-5.2127162225338988E-2</v>
      </c>
      <c r="H76" s="33">
        <v>1192.4444444444446</v>
      </c>
      <c r="I76" s="89">
        <f>(F76-H76)/H76</f>
        <v>7.5785811902098921E-3</v>
      </c>
    </row>
    <row r="77" spans="1:9" ht="16.5">
      <c r="A77" s="25"/>
      <c r="B77" s="22" t="s">
        <v>50</v>
      </c>
      <c r="C77" s="13" t="s">
        <v>100</v>
      </c>
      <c r="D77" s="11" t="s">
        <v>97</v>
      </c>
      <c r="E77" s="33">
        <v>806.56666666666661</v>
      </c>
      <c r="F77" s="33">
        <v>933.13095238095229</v>
      </c>
      <c r="G77" s="89">
        <f t="shared" si="10"/>
        <v>0.15691732741366993</v>
      </c>
      <c r="H77" s="33">
        <v>922.61785714285725</v>
      </c>
      <c r="I77" s="89">
        <f t="shared" ref="I77:I81" si="11">(F77-H77)/H77</f>
        <v>1.1394853412713873E-2</v>
      </c>
    </row>
    <row r="78" spans="1:9" ht="16.5">
      <c r="A78" s="25"/>
      <c r="B78" s="22" t="s">
        <v>52</v>
      </c>
      <c r="C78" s="13" t="s">
        <v>98</v>
      </c>
      <c r="D78" s="11" t="s">
        <v>114</v>
      </c>
      <c r="E78" s="33">
        <v>1531.3</v>
      </c>
      <c r="F78" s="33">
        <v>1528.961111111111</v>
      </c>
      <c r="G78" s="89">
        <f t="shared" si="10"/>
        <v>-1.5273877678371056E-3</v>
      </c>
      <c r="H78" s="33">
        <v>1510.72</v>
      </c>
      <c r="I78" s="89">
        <f t="shared" si="11"/>
        <v>1.2074448680834944E-2</v>
      </c>
    </row>
    <row r="79" spans="1:9" ht="16.5">
      <c r="A79" s="25"/>
      <c r="B79" s="22" t="s">
        <v>53</v>
      </c>
      <c r="C79" s="13" t="s">
        <v>101</v>
      </c>
      <c r="D79" s="18" t="s">
        <v>99</v>
      </c>
      <c r="E79" s="46">
        <v>1934.6</v>
      </c>
      <c r="F79" s="46">
        <v>2015.9666666666665</v>
      </c>
      <c r="G79" s="89">
        <f t="shared" si="10"/>
        <v>4.2058651228505411E-2</v>
      </c>
      <c r="H79" s="46">
        <v>1922.6</v>
      </c>
      <c r="I79" s="89">
        <f t="shared" si="11"/>
        <v>4.8562710218800875E-2</v>
      </c>
    </row>
    <row r="80" spans="1:9" ht="16.5">
      <c r="A80" s="25"/>
      <c r="B80" s="22" t="s">
        <v>54</v>
      </c>
      <c r="C80" s="13" t="s">
        <v>107</v>
      </c>
      <c r="D80" s="18" t="s">
        <v>108</v>
      </c>
      <c r="E80" s="46">
        <v>8830</v>
      </c>
      <c r="F80" s="46">
        <v>8899.3333333333339</v>
      </c>
      <c r="G80" s="89">
        <f t="shared" si="10"/>
        <v>7.8520196300491431E-3</v>
      </c>
      <c r="H80" s="46">
        <v>8899.3333333333339</v>
      </c>
      <c r="I80" s="89">
        <f t="shared" si="11"/>
        <v>0</v>
      </c>
    </row>
    <row r="81" spans="1:9" ht="16.5" customHeight="1" thickBot="1">
      <c r="A81" s="23"/>
      <c r="B81" s="24" t="s">
        <v>55</v>
      </c>
      <c r="C81" s="14" t="s">
        <v>103</v>
      </c>
      <c r="D81" s="10" t="s">
        <v>102</v>
      </c>
      <c r="E81" s="36">
        <v>3988.8</v>
      </c>
      <c r="F81" s="36">
        <v>4069.9148148148147</v>
      </c>
      <c r="G81" s="92">
        <f t="shared" si="10"/>
        <v>2.0335643505519078E-2</v>
      </c>
      <c r="H81" s="36">
        <v>3901.1</v>
      </c>
      <c r="I81" s="90">
        <f t="shared" si="11"/>
        <v>4.3273644565587854E-2</v>
      </c>
    </row>
    <row r="82" spans="1:9">
      <c r="E82"/>
      <c r="F82"/>
      <c r="G82"/>
      <c r="H82" s="93"/>
    </row>
  </sheetData>
  <mergeCells count="9">
    <mergeCell ref="H12:H13"/>
    <mergeCell ref="I12:I13"/>
    <mergeCell ref="A12:A13"/>
    <mergeCell ref="B12:B13"/>
    <mergeCell ref="C12:C13"/>
    <mergeCell ref="D12:D13"/>
    <mergeCell ref="E12:E13"/>
    <mergeCell ref="F12:F13"/>
    <mergeCell ref="G12:G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rowBreaks count="1" manualBreakCount="1">
    <brk id="57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7:J90"/>
  <sheetViews>
    <sheetView rightToLeft="1" tabSelected="1" topLeftCell="A10" zoomScaleNormal="100" workbookViewId="0">
      <selection activeCell="D5" sqref="D5"/>
    </sheetView>
  </sheetViews>
  <sheetFormatPr defaultRowHeight="15"/>
  <cols>
    <col min="1" max="1" width="26" style="7" customWidth="1"/>
    <col min="2" max="2" width="5.140625" style="7" bestFit="1" customWidth="1"/>
    <col min="3" max="3" width="22.28515625" customWidth="1"/>
    <col min="4" max="4" width="16.140625" bestFit="1" customWidth="1"/>
    <col min="5" max="5" width="12.28515625" style="85" customWidth="1"/>
    <col min="6" max="6" width="13" style="85" customWidth="1"/>
    <col min="7" max="7" width="12.42578125" style="85" customWidth="1"/>
    <col min="8" max="8" width="13" style="8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19" t="s">
        <v>203</v>
      </c>
      <c r="B9" s="19"/>
      <c r="C9" s="19"/>
      <c r="D9" s="19"/>
      <c r="E9" s="19"/>
      <c r="F9" s="19"/>
      <c r="H9" s="19"/>
    </row>
    <row r="10" spans="1:9" ht="18">
      <c r="A10" s="94" t="s">
        <v>214</v>
      </c>
      <c r="B10" s="2"/>
      <c r="C10" s="2"/>
    </row>
    <row r="11" spans="1:9" ht="18.75" thickBot="1">
      <c r="A11" s="2"/>
      <c r="B11" s="2"/>
      <c r="C11" s="2"/>
    </row>
    <row r="12" spans="1:9" ht="24.75" customHeight="1">
      <c r="A12" s="124" t="s">
        <v>3</v>
      </c>
      <c r="B12" s="126"/>
      <c r="C12" s="128" t="s">
        <v>0</v>
      </c>
      <c r="D12" s="120" t="s">
        <v>4</v>
      </c>
      <c r="E12" s="120" t="s">
        <v>217</v>
      </c>
      <c r="F12" s="120" t="s">
        <v>216</v>
      </c>
      <c r="G12" s="120" t="s">
        <v>193</v>
      </c>
      <c r="H12" s="120" t="s">
        <v>210</v>
      </c>
      <c r="I12" s="120" t="s">
        <v>194</v>
      </c>
    </row>
    <row r="13" spans="1:9" ht="24.75" customHeight="1" thickBot="1">
      <c r="A13" s="125"/>
      <c r="B13" s="127"/>
      <c r="C13" s="129"/>
      <c r="D13" s="121"/>
      <c r="E13" s="122"/>
      <c r="F13" s="123"/>
      <c r="G13" s="123"/>
      <c r="H13" s="123"/>
      <c r="I13" s="123"/>
    </row>
    <row r="14" spans="1:9" ht="17.25" customHeight="1" thickBot="1">
      <c r="A14" s="21" t="s">
        <v>118</v>
      </c>
      <c r="B14" s="86" t="s">
        <v>119</v>
      </c>
      <c r="C14" s="5"/>
      <c r="D14" s="6"/>
      <c r="E14" s="87"/>
      <c r="F14" s="54"/>
      <c r="G14" s="54"/>
      <c r="H14" s="54"/>
      <c r="I14" s="55"/>
    </row>
    <row r="15" spans="1:9" ht="15.75" customHeight="1">
      <c r="A15" s="21"/>
      <c r="B15" s="56" t="s">
        <v>148</v>
      </c>
      <c r="C15" s="12" t="s">
        <v>149</v>
      </c>
      <c r="D15" s="9" t="s">
        <v>113</v>
      </c>
      <c r="E15" s="28">
        <v>989.85</v>
      </c>
      <c r="F15" s="28">
        <v>994.48333333333335</v>
      </c>
      <c r="G15" s="88">
        <f>(F15-E15)/E15</f>
        <v>4.6808438989072339E-3</v>
      </c>
      <c r="H15" s="28">
        <v>1009.665</v>
      </c>
      <c r="I15" s="88">
        <f>(F15-H15)/H15</f>
        <v>-1.5036340436349299E-2</v>
      </c>
    </row>
    <row r="16" spans="1:9" ht="16.5">
      <c r="A16" s="25"/>
      <c r="B16" s="22" t="s">
        <v>128</v>
      </c>
      <c r="C16" s="13" t="s">
        <v>129</v>
      </c>
      <c r="D16" s="9" t="s">
        <v>113</v>
      </c>
      <c r="E16" s="32">
        <v>1875.4977777777781</v>
      </c>
      <c r="F16" s="32">
        <v>2394.6428571428569</v>
      </c>
      <c r="G16" s="89">
        <f>(F16-E16)/E16</f>
        <v>0.27680388935474959</v>
      </c>
      <c r="H16" s="32">
        <v>2410.2865999999999</v>
      </c>
      <c r="I16" s="89">
        <f>(F16-H16)/H16</f>
        <v>-6.4904077619412671E-3</v>
      </c>
    </row>
    <row r="17" spans="1:9" ht="16.5">
      <c r="A17" s="25"/>
      <c r="B17" s="22" t="s">
        <v>130</v>
      </c>
      <c r="C17" s="13" t="s">
        <v>131</v>
      </c>
      <c r="D17" s="9" t="s">
        <v>113</v>
      </c>
      <c r="E17" s="32">
        <v>1487.9</v>
      </c>
      <c r="F17" s="32">
        <v>1495.8776666666668</v>
      </c>
      <c r="G17" s="89">
        <f>(F17-E17)/E17</f>
        <v>5.3616954544436213E-3</v>
      </c>
      <c r="H17" s="32">
        <v>1497.5500000000002</v>
      </c>
      <c r="I17" s="89">
        <f>(F17-H17)/H17</f>
        <v>-1.1167128532158703E-3</v>
      </c>
    </row>
    <row r="18" spans="1:9" ht="16.5">
      <c r="A18" s="25"/>
      <c r="B18" s="22" t="s">
        <v>146</v>
      </c>
      <c r="C18" s="13" t="s">
        <v>147</v>
      </c>
      <c r="D18" s="9" t="s">
        <v>136</v>
      </c>
      <c r="E18" s="32">
        <v>532.7331999999999</v>
      </c>
      <c r="F18" s="32">
        <v>496.4443333333333</v>
      </c>
      <c r="G18" s="89">
        <f>(F18-E18)/E18</f>
        <v>-6.811827508904382E-2</v>
      </c>
      <c r="H18" s="32">
        <v>492.83339999999998</v>
      </c>
      <c r="I18" s="89">
        <f>(F18-H18)/H18</f>
        <v>7.32688436565647E-3</v>
      </c>
    </row>
    <row r="19" spans="1:9" ht="16.5">
      <c r="A19" s="25"/>
      <c r="B19" s="22" t="s">
        <v>132</v>
      </c>
      <c r="C19" s="13" t="s">
        <v>133</v>
      </c>
      <c r="D19" s="9" t="s">
        <v>113</v>
      </c>
      <c r="E19" s="32">
        <v>1380.48</v>
      </c>
      <c r="F19" s="32">
        <v>1335.2943333333333</v>
      </c>
      <c r="G19" s="89">
        <f>(F19-E19)/E19</f>
        <v>-3.2731851723072226E-2</v>
      </c>
      <c r="H19" s="32">
        <v>1319.3234</v>
      </c>
      <c r="I19" s="89">
        <f>(F19-H19)/H19</f>
        <v>1.2105396852154126E-2</v>
      </c>
    </row>
    <row r="20" spans="1:9" ht="16.5">
      <c r="A20" s="25"/>
      <c r="B20" s="22" t="s">
        <v>141</v>
      </c>
      <c r="C20" s="13" t="s">
        <v>142</v>
      </c>
      <c r="D20" s="9" t="s">
        <v>136</v>
      </c>
      <c r="E20" s="32">
        <v>552.14959999999996</v>
      </c>
      <c r="F20" s="32">
        <v>526.9</v>
      </c>
      <c r="G20" s="89">
        <f>(F20-E20)/E20</f>
        <v>-4.5729635591513586E-2</v>
      </c>
      <c r="H20" s="32">
        <v>510.73340000000002</v>
      </c>
      <c r="I20" s="89">
        <f>(F20-H20)/H20</f>
        <v>3.1653696429487399E-2</v>
      </c>
    </row>
    <row r="21" spans="1:9" ht="16.5">
      <c r="A21" s="25"/>
      <c r="B21" s="22" t="s">
        <v>143</v>
      </c>
      <c r="C21" s="13" t="s">
        <v>144</v>
      </c>
      <c r="D21" s="9" t="s">
        <v>145</v>
      </c>
      <c r="E21" s="32">
        <v>1545.06</v>
      </c>
      <c r="F21" s="32">
        <v>1286.4943333333333</v>
      </c>
      <c r="G21" s="89">
        <f>(F21-E21)/E21</f>
        <v>-0.16734991952847569</v>
      </c>
      <c r="H21" s="32">
        <v>1242.7665999999999</v>
      </c>
      <c r="I21" s="89">
        <f>(F21-H21)/H21</f>
        <v>3.5185797022009919E-2</v>
      </c>
    </row>
    <row r="22" spans="1:9" ht="16.5">
      <c r="A22" s="25"/>
      <c r="B22" s="22" t="s">
        <v>134</v>
      </c>
      <c r="C22" s="13" t="s">
        <v>135</v>
      </c>
      <c r="D22" s="11" t="s">
        <v>136</v>
      </c>
      <c r="E22" s="32">
        <v>445.96960000000001</v>
      </c>
      <c r="F22" s="32">
        <v>413.35</v>
      </c>
      <c r="G22" s="89">
        <f>(F22-E22)/E22</f>
        <v>-7.3143102130728166E-2</v>
      </c>
      <c r="H22" s="32">
        <v>399.3</v>
      </c>
      <c r="I22" s="89">
        <f>(F22-H22)/H22</f>
        <v>3.5186576508890587E-2</v>
      </c>
    </row>
    <row r="23" spans="1:9" ht="16.5">
      <c r="A23" s="25"/>
      <c r="B23" s="22" t="s">
        <v>139</v>
      </c>
      <c r="C23" s="13" t="s">
        <v>140</v>
      </c>
      <c r="D23" s="11" t="s">
        <v>136</v>
      </c>
      <c r="E23" s="32">
        <v>546.81659999999999</v>
      </c>
      <c r="F23" s="32">
        <v>499.91666666666663</v>
      </c>
      <c r="G23" s="89">
        <f>(F23-E23)/E23</f>
        <v>-8.576903724819869E-2</v>
      </c>
      <c r="H23" s="32">
        <v>482.33339999999998</v>
      </c>
      <c r="I23" s="89">
        <f>(F23-H23)/H23</f>
        <v>3.6454590676628748E-2</v>
      </c>
    </row>
    <row r="24" spans="1:9" ht="16.5">
      <c r="A24" s="25"/>
      <c r="B24" s="22" t="s">
        <v>153</v>
      </c>
      <c r="C24" s="13" t="s">
        <v>154</v>
      </c>
      <c r="D24" s="11" t="s">
        <v>113</v>
      </c>
      <c r="E24" s="32">
        <v>1207.4099999999999</v>
      </c>
      <c r="F24" s="32">
        <v>1157.761</v>
      </c>
      <c r="G24" s="89">
        <f>(F24-E24)/E24</f>
        <v>-4.1120249128299327E-2</v>
      </c>
      <c r="H24" s="32">
        <v>1110.2934</v>
      </c>
      <c r="I24" s="89">
        <f>(F24-H24)/H24</f>
        <v>4.2752303129965419E-2</v>
      </c>
    </row>
    <row r="25" spans="1:9" ht="16.5">
      <c r="A25" s="25"/>
      <c r="B25" s="22" t="s">
        <v>122</v>
      </c>
      <c r="C25" s="13" t="s">
        <v>123</v>
      </c>
      <c r="D25" s="11" t="s">
        <v>113</v>
      </c>
      <c r="E25" s="32">
        <v>1475.72</v>
      </c>
      <c r="F25" s="32">
        <v>1460.7443333333335</v>
      </c>
      <c r="G25" s="89">
        <f>(F25-E25)/E25</f>
        <v>-1.0148040730400404E-2</v>
      </c>
      <c r="H25" s="32">
        <v>1399.7045111111111</v>
      </c>
      <c r="I25" s="89">
        <f>(F25-H25)/H25</f>
        <v>4.3609077300013808E-2</v>
      </c>
    </row>
    <row r="26" spans="1:9" ht="16.5">
      <c r="A26" s="25"/>
      <c r="B26" s="22" t="s">
        <v>137</v>
      </c>
      <c r="C26" s="13" t="s">
        <v>138</v>
      </c>
      <c r="D26" s="11" t="s">
        <v>136</v>
      </c>
      <c r="E26" s="32">
        <v>544.06659999999999</v>
      </c>
      <c r="F26" s="32">
        <v>516.48333333333335</v>
      </c>
      <c r="G26" s="89">
        <f>(F26-E26)/E26</f>
        <v>-5.069832749642534E-2</v>
      </c>
      <c r="H26" s="32">
        <v>492.14</v>
      </c>
      <c r="I26" s="89">
        <f>(F26-H26)/H26</f>
        <v>4.9464244591647423E-2</v>
      </c>
    </row>
    <row r="27" spans="1:9" ht="16.5">
      <c r="A27" s="25"/>
      <c r="B27" s="22" t="s">
        <v>124</v>
      </c>
      <c r="C27" s="13" t="s">
        <v>125</v>
      </c>
      <c r="D27" s="11" t="s">
        <v>113</v>
      </c>
      <c r="E27" s="32">
        <v>1258.5699999999997</v>
      </c>
      <c r="F27" s="32">
        <v>1410.6109999999999</v>
      </c>
      <c r="G27" s="89">
        <f>(F27-E27)/E27</f>
        <v>0.12080456390983434</v>
      </c>
      <c r="H27" s="32">
        <v>1315.39356</v>
      </c>
      <c r="I27" s="89">
        <f>(F27-H27)/H27</f>
        <v>7.2387035253540316E-2</v>
      </c>
    </row>
    <row r="28" spans="1:9" ht="16.5">
      <c r="A28" s="25"/>
      <c r="B28" s="22" t="s">
        <v>150</v>
      </c>
      <c r="C28" s="13" t="s">
        <v>151</v>
      </c>
      <c r="D28" s="9" t="s">
        <v>152</v>
      </c>
      <c r="E28" s="32">
        <v>1284.9733333333334</v>
      </c>
      <c r="F28" s="32">
        <v>1520.899074074074</v>
      </c>
      <c r="G28" s="89">
        <f>(F28-E28)/E28</f>
        <v>0.18360360843343618</v>
      </c>
      <c r="H28" s="32">
        <v>1400.3027777777777</v>
      </c>
      <c r="I28" s="89">
        <f>(F28-H28)/H28</f>
        <v>8.6121586138447545E-2</v>
      </c>
    </row>
    <row r="29" spans="1:9" ht="16.5">
      <c r="A29" s="25"/>
      <c r="B29" s="22" t="s">
        <v>120</v>
      </c>
      <c r="C29" s="13" t="s">
        <v>121</v>
      </c>
      <c r="D29" s="11" t="s">
        <v>113</v>
      </c>
      <c r="E29" s="32">
        <v>1724.8200000000002</v>
      </c>
      <c r="F29" s="32">
        <v>1332.0223333333333</v>
      </c>
      <c r="G29" s="89">
        <f>(F29-E29)/E29</f>
        <v>-0.22773255566764461</v>
      </c>
      <c r="H29" s="32">
        <v>1184.58</v>
      </c>
      <c r="I29" s="89">
        <f>(F29-H29)/H29</f>
        <v>0.12446802523538589</v>
      </c>
    </row>
    <row r="30" spans="1:9" ht="17.25" thickBot="1">
      <c r="A30" s="26"/>
      <c r="B30" s="24" t="s">
        <v>126</v>
      </c>
      <c r="C30" s="14" t="s">
        <v>127</v>
      </c>
      <c r="D30" s="10" t="s">
        <v>113</v>
      </c>
      <c r="E30" s="35">
        <v>804.54</v>
      </c>
      <c r="F30" s="35">
        <v>869.69433333333336</v>
      </c>
      <c r="G30" s="90">
        <f>(F30-E30)/E30</f>
        <v>8.0983336233541398E-2</v>
      </c>
      <c r="H30" s="35">
        <v>730.52660000000003</v>
      </c>
      <c r="I30" s="90">
        <f>(F30-H30)/H30</f>
        <v>0.19050330724895345</v>
      </c>
    </row>
    <row r="31" spans="1:9" ht="15.75" customHeight="1" thickBot="1">
      <c r="A31" s="133" t="s">
        <v>196</v>
      </c>
      <c r="B31" s="134"/>
      <c r="C31" s="134"/>
      <c r="D31" s="135"/>
      <c r="E31" s="96">
        <f>SUM(E15:E30)</f>
        <v>17656.556711111112</v>
      </c>
      <c r="F31" s="97">
        <f>SUM(F15:F30)</f>
        <v>17711.618931216934</v>
      </c>
      <c r="G31" s="98">
        <f t="shared" ref="G31" si="0">(F31-E31)/E31</f>
        <v>3.1185140458995135E-3</v>
      </c>
      <c r="H31" s="97">
        <f>SUM(H15:H30)</f>
        <v>16997.732648888887</v>
      </c>
      <c r="I31" s="99">
        <f t="shared" ref="I31" si="1">(F31-H31)/H31</f>
        <v>4.1998912271085313E-2</v>
      </c>
    </row>
    <row r="32" spans="1:9" ht="17.25" customHeight="1" thickBot="1">
      <c r="A32" s="25" t="s">
        <v>155</v>
      </c>
      <c r="B32" s="86" t="s">
        <v>156</v>
      </c>
      <c r="C32" s="5"/>
      <c r="D32" s="6"/>
      <c r="E32" s="38"/>
      <c r="F32" s="38"/>
      <c r="G32" s="54"/>
      <c r="H32" s="38"/>
      <c r="I32" s="55"/>
    </row>
    <row r="33" spans="1:9" ht="16.5">
      <c r="A33" s="21"/>
      <c r="B33" s="27" t="s">
        <v>165</v>
      </c>
      <c r="C33" s="15" t="s">
        <v>166</v>
      </c>
      <c r="D33" s="16" t="s">
        <v>113</v>
      </c>
      <c r="E33" s="40">
        <v>1467.86</v>
      </c>
      <c r="F33" s="40">
        <v>1856.3223333333333</v>
      </c>
      <c r="G33" s="89">
        <f>(F33-E33)/E33</f>
        <v>0.2646453567324768</v>
      </c>
      <c r="H33" s="40">
        <v>2008.7716</v>
      </c>
      <c r="I33" s="89">
        <f>(F33-H33)/H33</f>
        <v>-7.5891787133324035E-2</v>
      </c>
    </row>
    <row r="34" spans="1:9" ht="16.5">
      <c r="A34" s="25"/>
      <c r="B34" s="22" t="s">
        <v>161</v>
      </c>
      <c r="C34" s="13" t="s">
        <v>162</v>
      </c>
      <c r="D34" s="9" t="s">
        <v>113</v>
      </c>
      <c r="E34" s="32">
        <v>1524.3899999999999</v>
      </c>
      <c r="F34" s="32">
        <v>1677.0166666666667</v>
      </c>
      <c r="G34" s="89">
        <f>(F34-E34)/E34</f>
        <v>0.10012310935303091</v>
      </c>
      <c r="H34" s="32">
        <v>1782.845</v>
      </c>
      <c r="I34" s="89">
        <f>(F34-H34)/H34</f>
        <v>-5.9359245101696094E-2</v>
      </c>
    </row>
    <row r="35" spans="1:9" ht="16.5">
      <c r="A35" s="25"/>
      <c r="B35" s="27" t="s">
        <v>159</v>
      </c>
      <c r="C35" s="13" t="s">
        <v>160</v>
      </c>
      <c r="D35" s="9" t="s">
        <v>113</v>
      </c>
      <c r="E35" s="32">
        <v>2016.1399999999999</v>
      </c>
      <c r="F35" s="32">
        <v>2055.333333333333</v>
      </c>
      <c r="G35" s="89">
        <f>(F35-E35)/E35</f>
        <v>1.9439787580888806E-2</v>
      </c>
      <c r="H35" s="32">
        <v>1959.4834000000001</v>
      </c>
      <c r="I35" s="89">
        <f>(F35-H35)/H35</f>
        <v>4.8915920049811573E-2</v>
      </c>
    </row>
    <row r="36" spans="1:9" ht="16.5">
      <c r="A36" s="25"/>
      <c r="B36" s="22" t="s">
        <v>157</v>
      </c>
      <c r="C36" s="13" t="s">
        <v>158</v>
      </c>
      <c r="D36" s="9" t="s">
        <v>113</v>
      </c>
      <c r="E36" s="32">
        <v>2173.21</v>
      </c>
      <c r="F36" s="32">
        <v>2224.1708333333336</v>
      </c>
      <c r="G36" s="89">
        <f>(F36-E36)/E36</f>
        <v>2.3449566923276415E-2</v>
      </c>
      <c r="H36" s="32">
        <v>2084.9034000000001</v>
      </c>
      <c r="I36" s="89">
        <f>(F36-H36)/H36</f>
        <v>6.6798026869414384E-2</v>
      </c>
    </row>
    <row r="37" spans="1:9" ht="17.25" thickBot="1">
      <c r="A37" s="26"/>
      <c r="B37" s="27" t="s">
        <v>163</v>
      </c>
      <c r="C37" s="13" t="s">
        <v>164</v>
      </c>
      <c r="D37" s="17" t="s">
        <v>113</v>
      </c>
      <c r="E37" s="35">
        <v>1494.62</v>
      </c>
      <c r="F37" s="35">
        <v>1745.0027777777777</v>
      </c>
      <c r="G37" s="90">
        <f>(F37-E37)/E37</f>
        <v>0.16752269993562099</v>
      </c>
      <c r="H37" s="35">
        <v>1609.5166666666664</v>
      </c>
      <c r="I37" s="90">
        <f>(F37-H37)/H37</f>
        <v>8.4178134912827662E-2</v>
      </c>
    </row>
    <row r="38" spans="1:9" ht="15.75" customHeight="1" thickBot="1">
      <c r="A38" s="133" t="s">
        <v>197</v>
      </c>
      <c r="B38" s="134"/>
      <c r="C38" s="134"/>
      <c r="D38" s="135"/>
      <c r="E38" s="84">
        <f>SUM(E33:E37)</f>
        <v>8676.2199999999993</v>
      </c>
      <c r="F38" s="100">
        <f>SUM(F33:F37)</f>
        <v>9557.8459444444452</v>
      </c>
      <c r="G38" s="101">
        <f t="shared" ref="G38" si="2">(F38-E38)/E38</f>
        <v>0.10161406055222734</v>
      </c>
      <c r="H38" s="100">
        <f>SUM(H33:H37)</f>
        <v>9445.5200666666678</v>
      </c>
      <c r="I38" s="99">
        <f t="shared" ref="I38" si="3">(F38-H38)/H38</f>
        <v>1.189197386538582E-2</v>
      </c>
    </row>
    <row r="39" spans="1:9" ht="17.25" customHeight="1" thickBot="1">
      <c r="A39" s="25" t="s">
        <v>5</v>
      </c>
      <c r="B39" s="86" t="s">
        <v>26</v>
      </c>
      <c r="C39" s="5"/>
      <c r="D39" s="6"/>
      <c r="E39" s="38"/>
      <c r="F39" s="38"/>
      <c r="G39" s="54"/>
      <c r="H39" s="38"/>
      <c r="I39" s="55"/>
    </row>
    <row r="40" spans="1:9" ht="16.5">
      <c r="A40" s="21"/>
      <c r="B40" s="56" t="s">
        <v>9</v>
      </c>
      <c r="C40" s="13" t="s">
        <v>106</v>
      </c>
      <c r="D40" s="16" t="s">
        <v>113</v>
      </c>
      <c r="E40" s="32">
        <v>5848</v>
      </c>
      <c r="F40" s="32">
        <v>5244.344444444444</v>
      </c>
      <c r="G40" s="89">
        <f>(F40-E40)/E40</f>
        <v>-0.10322427420580643</v>
      </c>
      <c r="H40" s="32">
        <v>5544.9733333333334</v>
      </c>
      <c r="I40" s="89">
        <f>(F40-H40)/H40</f>
        <v>-5.4216471534979917E-2</v>
      </c>
    </row>
    <row r="41" spans="1:9" ht="16.5">
      <c r="A41" s="25"/>
      <c r="B41" s="22" t="s">
        <v>8</v>
      </c>
      <c r="C41" s="13" t="s">
        <v>58</v>
      </c>
      <c r="D41" s="9" t="s">
        <v>113</v>
      </c>
      <c r="E41" s="32">
        <v>10508.5</v>
      </c>
      <c r="F41" s="32">
        <v>11482.666666666666</v>
      </c>
      <c r="G41" s="89">
        <f>(F41-E41)/E41</f>
        <v>9.2702732708442315E-2</v>
      </c>
      <c r="H41" s="32">
        <v>11909.75</v>
      </c>
      <c r="I41" s="89">
        <f>(F41-H41)/H41</f>
        <v>-3.5859974670613061E-2</v>
      </c>
    </row>
    <row r="42" spans="1:9" ht="16.5">
      <c r="A42" s="25"/>
      <c r="B42" s="27" t="s">
        <v>7</v>
      </c>
      <c r="C42" s="13" t="s">
        <v>57</v>
      </c>
      <c r="D42" s="9" t="s">
        <v>113</v>
      </c>
      <c r="E42" s="42">
        <v>15167.466666666667</v>
      </c>
      <c r="F42" s="42">
        <v>15882.07777777778</v>
      </c>
      <c r="G42" s="89">
        <f>(F42-E42)/E42</f>
        <v>4.7114730944594993E-2</v>
      </c>
      <c r="H42" s="42">
        <v>15989.642222222221</v>
      </c>
      <c r="I42" s="89">
        <f>(F42-H42)/H42</f>
        <v>-6.7271326618521064E-3</v>
      </c>
    </row>
    <row r="43" spans="1:9" ht="16.5">
      <c r="A43" s="25"/>
      <c r="B43" s="22" t="s">
        <v>11</v>
      </c>
      <c r="C43" s="13" t="s">
        <v>105</v>
      </c>
      <c r="D43" s="9" t="s">
        <v>113</v>
      </c>
      <c r="E43" s="33">
        <v>12832</v>
      </c>
      <c r="F43" s="33">
        <v>12680</v>
      </c>
      <c r="G43" s="89">
        <f>(F43-E43)/E43</f>
        <v>-1.1845386533665835E-2</v>
      </c>
      <c r="H43" s="33">
        <v>12686.333333333332</v>
      </c>
      <c r="I43" s="89">
        <f>(F43-H43)/H43</f>
        <v>-4.9922488767430476E-4</v>
      </c>
    </row>
    <row r="44" spans="1:9" ht="16.5">
      <c r="A44" s="25"/>
      <c r="B44" s="22" t="s">
        <v>6</v>
      </c>
      <c r="C44" s="13" t="s">
        <v>56</v>
      </c>
      <c r="D44" s="9" t="s">
        <v>113</v>
      </c>
      <c r="E44" s="33">
        <v>27078.3</v>
      </c>
      <c r="F44" s="33">
        <v>27209.814814814818</v>
      </c>
      <c r="G44" s="89">
        <f>(F44-E44)/E44</f>
        <v>4.8568342478965904E-3</v>
      </c>
      <c r="H44" s="33">
        <v>26790.342222222222</v>
      </c>
      <c r="I44" s="89">
        <f>(F44-H44)/H44</f>
        <v>1.5657604860480248E-2</v>
      </c>
    </row>
    <row r="45" spans="1:9" ht="16.5" customHeight="1" thickBot="1">
      <c r="A45" s="26"/>
      <c r="B45" s="22" t="s">
        <v>10</v>
      </c>
      <c r="C45" s="13" t="s">
        <v>104</v>
      </c>
      <c r="D45" s="17" t="s">
        <v>113</v>
      </c>
      <c r="E45" s="36">
        <v>9968.4285714285725</v>
      </c>
      <c r="F45" s="36">
        <v>10168.833333333334</v>
      </c>
      <c r="G45" s="89">
        <f>(F45-E45)/E45</f>
        <v>2.0103947223854314E-2</v>
      </c>
      <c r="H45" s="36">
        <v>10011.933333333332</v>
      </c>
      <c r="I45" s="91">
        <f>(F45-H45)/H45</f>
        <v>1.5671298916626306E-2</v>
      </c>
    </row>
    <row r="46" spans="1:9" ht="15.75" customHeight="1" thickBot="1">
      <c r="A46" s="133" t="s">
        <v>198</v>
      </c>
      <c r="B46" s="134"/>
      <c r="C46" s="134"/>
      <c r="D46" s="135"/>
      <c r="E46" s="84">
        <f>SUM(E40:E45)</f>
        <v>81402.695238095243</v>
      </c>
      <c r="F46" s="84">
        <f>SUM(F40:F45)</f>
        <v>82667.737037037034</v>
      </c>
      <c r="G46" s="101">
        <f t="shared" ref="G46" si="4">(F46-E46)/E46</f>
        <v>1.5540539477736733E-2</v>
      </c>
      <c r="H46" s="100">
        <f>SUM(H40:H45)</f>
        <v>82932.974444444451</v>
      </c>
      <c r="I46" s="99">
        <f t="shared" ref="I46" si="5">(F46-H46)/H46</f>
        <v>-3.1982140901638144E-3</v>
      </c>
    </row>
    <row r="47" spans="1:9" ht="17.25" customHeight="1" thickBot="1">
      <c r="A47" s="25" t="s">
        <v>12</v>
      </c>
      <c r="B47" s="86" t="s">
        <v>27</v>
      </c>
      <c r="C47" s="5"/>
      <c r="D47" s="6"/>
      <c r="E47" s="38"/>
      <c r="F47" s="38"/>
      <c r="G47" s="54"/>
      <c r="H47" s="54"/>
      <c r="I47" s="55"/>
    </row>
    <row r="48" spans="1:9" ht="16.5">
      <c r="A48" s="21"/>
      <c r="B48" s="22" t="s">
        <v>23</v>
      </c>
      <c r="C48" s="13" t="s">
        <v>109</v>
      </c>
      <c r="D48" s="16" t="s">
        <v>65</v>
      </c>
      <c r="E48" s="29">
        <v>18816.34888888889</v>
      </c>
      <c r="F48" s="29">
        <v>17787.736833333336</v>
      </c>
      <c r="G48" s="89">
        <f>(F48-E48)/E48</f>
        <v>-5.4665868582132425E-2</v>
      </c>
      <c r="H48" s="29">
        <v>18004.323216666668</v>
      </c>
      <c r="I48" s="89">
        <f>(F48-H48)/H48</f>
        <v>-1.2029687577083524E-2</v>
      </c>
    </row>
    <row r="49" spans="1:9" ht="16.5">
      <c r="A49" s="25"/>
      <c r="B49" s="22" t="s">
        <v>21</v>
      </c>
      <c r="C49" s="13" t="s">
        <v>62</v>
      </c>
      <c r="D49" s="11" t="s">
        <v>61</v>
      </c>
      <c r="E49" s="33">
        <v>6144.4444444444443</v>
      </c>
      <c r="F49" s="33">
        <v>6024.2222222222226</v>
      </c>
      <c r="G49" s="89">
        <f>(F49-E49)/E49</f>
        <v>-1.9566003616636445E-2</v>
      </c>
      <c r="H49" s="33">
        <v>6035.6</v>
      </c>
      <c r="I49" s="89">
        <f>(F49-H49)/H49</f>
        <v>-1.885111302567721E-3</v>
      </c>
    </row>
    <row r="50" spans="1:9" ht="16.5">
      <c r="A50" s="25"/>
      <c r="B50" s="22" t="s">
        <v>24</v>
      </c>
      <c r="C50" s="13" t="s">
        <v>110</v>
      </c>
      <c r="D50" s="9" t="s">
        <v>116</v>
      </c>
      <c r="E50" s="33">
        <v>2217.4999999999995</v>
      </c>
      <c r="F50" s="33">
        <v>2248.6507936507937</v>
      </c>
      <c r="G50" s="89">
        <f>(F50-E50)/E50</f>
        <v>1.404770852346976E-2</v>
      </c>
      <c r="H50" s="33">
        <v>2251.5333333333338</v>
      </c>
      <c r="I50" s="89">
        <f>(F50-H50)/H50</f>
        <v>-1.2802562768513429E-3</v>
      </c>
    </row>
    <row r="51" spans="1:9" ht="16.5">
      <c r="A51" s="25"/>
      <c r="B51" s="22" t="s">
        <v>22</v>
      </c>
      <c r="C51" s="13" t="s">
        <v>64</v>
      </c>
      <c r="D51" s="9" t="s">
        <v>65</v>
      </c>
      <c r="E51" s="33">
        <v>19273.75</v>
      </c>
      <c r="F51" s="33">
        <v>19083.333333333332</v>
      </c>
      <c r="G51" s="89">
        <f>(F51-E51)/E51</f>
        <v>-9.8795857924206688E-3</v>
      </c>
      <c r="H51" s="33">
        <v>19049.599999999999</v>
      </c>
      <c r="I51" s="89">
        <f>(F51-H51)/H51</f>
        <v>1.7708158351531569E-3</v>
      </c>
    </row>
    <row r="52" spans="1:9" ht="16.5">
      <c r="A52" s="25"/>
      <c r="B52" s="22" t="s">
        <v>25</v>
      </c>
      <c r="C52" s="13" t="s">
        <v>111</v>
      </c>
      <c r="D52" s="11" t="s">
        <v>63</v>
      </c>
      <c r="E52" s="33">
        <v>27101</v>
      </c>
      <c r="F52" s="33">
        <v>28009.333333333332</v>
      </c>
      <c r="G52" s="89">
        <f>(F52-E52)/E52</f>
        <v>3.3516598403502899E-2</v>
      </c>
      <c r="H52" s="33">
        <v>27866</v>
      </c>
      <c r="I52" s="89">
        <f>(F52-H52)/H52</f>
        <v>5.1436637240124929E-3</v>
      </c>
    </row>
    <row r="53" spans="1:9" ht="16.5" customHeight="1" thickBot="1">
      <c r="A53" s="26"/>
      <c r="B53" s="22" t="s">
        <v>20</v>
      </c>
      <c r="C53" s="13" t="s">
        <v>60</v>
      </c>
      <c r="D53" s="10" t="s">
        <v>59</v>
      </c>
      <c r="E53" s="36">
        <v>6332.2222222222217</v>
      </c>
      <c r="F53" s="36">
        <v>6220.7777777777774</v>
      </c>
      <c r="G53" s="89">
        <f>(F53-E53)/E53</f>
        <v>-1.7599578873486562E-2</v>
      </c>
      <c r="H53" s="36">
        <v>6075.7277777777772</v>
      </c>
      <c r="I53" s="91">
        <f>(F53-H53)/H53</f>
        <v>2.3873683171014754E-2</v>
      </c>
    </row>
    <row r="54" spans="1:9" ht="15.75" customHeight="1" thickBot="1">
      <c r="A54" s="133" t="s">
        <v>199</v>
      </c>
      <c r="B54" s="134"/>
      <c r="C54" s="134"/>
      <c r="D54" s="135"/>
      <c r="E54" s="84">
        <f>SUM(E48:E53)</f>
        <v>79885.265555555554</v>
      </c>
      <c r="F54" s="84">
        <f>SUM(F48:F53)</f>
        <v>79374.054293650799</v>
      </c>
      <c r="G54" s="101">
        <f t="shared" ref="G54" si="6">(F54-E54)/E54</f>
        <v>-6.3993185520455848E-3</v>
      </c>
      <c r="H54" s="84">
        <f>SUM(H48:H53)</f>
        <v>79282.784327777787</v>
      </c>
      <c r="I54" s="99">
        <f t="shared" ref="I54" si="7">(F54-H54)/H54</f>
        <v>1.1511952644810797E-3</v>
      </c>
    </row>
    <row r="55" spans="1:9" ht="17.25" customHeight="1" thickBot="1">
      <c r="A55" s="21" t="s">
        <v>19</v>
      </c>
      <c r="B55" s="102" t="s">
        <v>32</v>
      </c>
      <c r="C55" s="103"/>
      <c r="D55" s="95"/>
      <c r="E55" s="104"/>
      <c r="F55" s="104"/>
      <c r="G55" s="105"/>
      <c r="H55" s="104"/>
      <c r="I55" s="106"/>
    </row>
    <row r="56" spans="1:9" ht="16.5">
      <c r="A56" s="107"/>
      <c r="B56" s="108" t="s">
        <v>15</v>
      </c>
      <c r="C56" s="57" t="s">
        <v>68</v>
      </c>
      <c r="D56" s="16" t="s">
        <v>65</v>
      </c>
      <c r="E56" s="29">
        <v>2031.6666666666667</v>
      </c>
      <c r="F56" s="29">
        <v>2807.8333333333335</v>
      </c>
      <c r="G56" s="88">
        <f>(F56-E56)/E56</f>
        <v>0.3820344544708778</v>
      </c>
      <c r="H56" s="29">
        <v>2927.95</v>
      </c>
      <c r="I56" s="88">
        <f>(F56-H56)/H56</f>
        <v>-4.1024152279467319E-2</v>
      </c>
    </row>
    <row r="57" spans="1:9" ht="16.5">
      <c r="A57" s="109"/>
      <c r="B57" s="110" t="s">
        <v>31</v>
      </c>
      <c r="C57" s="13" t="s">
        <v>74</v>
      </c>
      <c r="D57" s="9" t="s">
        <v>71</v>
      </c>
      <c r="E57" s="33">
        <v>21480</v>
      </c>
      <c r="F57" s="33">
        <v>21172.857142857141</v>
      </c>
      <c r="G57" s="89">
        <f>(F57-E57)/E57</f>
        <v>-1.4299015695663813E-2</v>
      </c>
      <c r="H57" s="33">
        <v>20991.428571428572</v>
      </c>
      <c r="I57" s="89">
        <f>(F57-H57)/H57</f>
        <v>8.6429835306926755E-3</v>
      </c>
    </row>
    <row r="58" spans="1:9" ht="16.5">
      <c r="A58" s="109"/>
      <c r="B58" s="110" t="s">
        <v>14</v>
      </c>
      <c r="C58" s="13" t="s">
        <v>67</v>
      </c>
      <c r="D58" s="9" t="s">
        <v>65</v>
      </c>
      <c r="E58" s="33">
        <v>3338.4285714285716</v>
      </c>
      <c r="F58" s="33">
        <v>3513.5833333333335</v>
      </c>
      <c r="G58" s="89">
        <f>(F58-E58)/E58</f>
        <v>5.2466230190993772E-2</v>
      </c>
      <c r="H58" s="33">
        <v>3455.5</v>
      </c>
      <c r="I58" s="89">
        <f>(F58-H58)/H58</f>
        <v>1.6808951912410212E-2</v>
      </c>
    </row>
    <row r="59" spans="1:9" ht="16.5">
      <c r="A59" s="109"/>
      <c r="B59" s="110" t="s">
        <v>29</v>
      </c>
      <c r="C59" s="13" t="s">
        <v>72</v>
      </c>
      <c r="D59" s="9" t="s">
        <v>71</v>
      </c>
      <c r="E59" s="33">
        <v>5132.5</v>
      </c>
      <c r="F59" s="33">
        <v>4791.25</v>
      </c>
      <c r="G59" s="89">
        <f>(F59-E59)/E59</f>
        <v>-6.6488066244520208E-2</v>
      </c>
      <c r="H59" s="33">
        <v>4689</v>
      </c>
      <c r="I59" s="89">
        <f>(F59-H59)/H59</f>
        <v>2.180635529963745E-2</v>
      </c>
    </row>
    <row r="60" spans="1:9" ht="16.5">
      <c r="A60" s="109"/>
      <c r="B60" s="110" t="s">
        <v>13</v>
      </c>
      <c r="C60" s="13" t="s">
        <v>66</v>
      </c>
      <c r="D60" s="9" t="s">
        <v>65</v>
      </c>
      <c r="E60" s="33">
        <v>3750</v>
      </c>
      <c r="F60" s="33">
        <v>3833</v>
      </c>
      <c r="G60" s="89">
        <f>(F60-E60)/E60</f>
        <v>2.2133333333333335E-2</v>
      </c>
      <c r="H60" s="33">
        <v>3750</v>
      </c>
      <c r="I60" s="89">
        <f>(F60-H60)/H60</f>
        <v>2.2133333333333335E-2</v>
      </c>
    </row>
    <row r="61" spans="1:9" ht="16.5">
      <c r="A61" s="109"/>
      <c r="B61" s="110" t="s">
        <v>18</v>
      </c>
      <c r="C61" s="13" t="s">
        <v>70</v>
      </c>
      <c r="D61" s="9" t="s">
        <v>65</v>
      </c>
      <c r="E61" s="33">
        <v>4761.0000000000009</v>
      </c>
      <c r="F61" s="33">
        <v>4668.4814814814818</v>
      </c>
      <c r="G61" s="89">
        <f>(F61-E61)/E61</f>
        <v>-1.9432581079294086E-2</v>
      </c>
      <c r="H61" s="33">
        <v>4524.5377777777776</v>
      </c>
      <c r="I61" s="89">
        <f>(F61-H61)/H61</f>
        <v>3.1814013004970859E-2</v>
      </c>
    </row>
    <row r="62" spans="1:9" ht="16.5">
      <c r="A62" s="109"/>
      <c r="B62" s="110" t="s">
        <v>16</v>
      </c>
      <c r="C62" s="13" t="s">
        <v>69</v>
      </c>
      <c r="D62" s="9" t="s">
        <v>65</v>
      </c>
      <c r="E62" s="33">
        <v>4507.5</v>
      </c>
      <c r="F62" s="33">
        <v>4950</v>
      </c>
      <c r="G62" s="89">
        <f>(F62-E62)/E62</f>
        <v>9.8169717138103157E-2</v>
      </c>
      <c r="H62" s="33">
        <v>4786.5</v>
      </c>
      <c r="I62" s="89">
        <f>(F62-H62)/H62</f>
        <v>3.4158570980883735E-2</v>
      </c>
    </row>
    <row r="63" spans="1:9" ht="16.5">
      <c r="A63" s="109"/>
      <c r="B63" s="110" t="s">
        <v>30</v>
      </c>
      <c r="C63" s="13" t="s">
        <v>73</v>
      </c>
      <c r="D63" s="11" t="s">
        <v>71</v>
      </c>
      <c r="E63" s="33">
        <v>5039.5</v>
      </c>
      <c r="F63" s="33">
        <v>5008.333333333333</v>
      </c>
      <c r="G63" s="89">
        <f>(F63-E63)/E63</f>
        <v>-6.1844759731455442E-3</v>
      </c>
      <c r="H63" s="33">
        <v>4825.8999999999996</v>
      </c>
      <c r="I63" s="89">
        <f>(F63-H63)/H63</f>
        <v>3.7802965940722646E-2</v>
      </c>
    </row>
    <row r="64" spans="1:9" ht="16.5" customHeight="1" thickBot="1">
      <c r="A64" s="112"/>
      <c r="B64" s="111" t="s">
        <v>17</v>
      </c>
      <c r="C64" s="14" t="s">
        <v>115</v>
      </c>
      <c r="D64" s="10" t="s">
        <v>65</v>
      </c>
      <c r="E64" s="36">
        <v>2089.8333333333335</v>
      </c>
      <c r="F64" s="36">
        <v>2142.2222222222222</v>
      </c>
      <c r="G64" s="90">
        <f>(F64-E64)/E64</f>
        <v>2.5068453093016356E-2</v>
      </c>
      <c r="H64" s="36">
        <v>2028.1333333333337</v>
      </c>
      <c r="I64" s="92">
        <f>(F64-H64)/H64</f>
        <v>5.6253150132579297E-2</v>
      </c>
    </row>
    <row r="65" spans="1:9" ht="15.75" customHeight="1" thickBot="1">
      <c r="A65" s="133" t="s">
        <v>200</v>
      </c>
      <c r="B65" s="142"/>
      <c r="C65" s="142"/>
      <c r="D65" s="143"/>
      <c r="E65" s="96">
        <f>SUM(E56:E64)</f>
        <v>52130.428571428572</v>
      </c>
      <c r="F65" s="96">
        <f>SUM(F56:F64)</f>
        <v>52887.560846560838</v>
      </c>
      <c r="G65" s="98">
        <f t="shared" ref="G65" si="8">(F65-E65)/E65</f>
        <v>1.4523806841427577E-2</v>
      </c>
      <c r="H65" s="96">
        <f>SUM(H56:H64)</f>
        <v>51978.949682539685</v>
      </c>
      <c r="I65" s="99">
        <f t="shared" ref="I65" si="9">(F65-H65)/H65</f>
        <v>1.7480367909903451E-2</v>
      </c>
    </row>
    <row r="66" spans="1:9" ht="17.25" customHeight="1" thickBot="1">
      <c r="A66" s="25" t="s">
        <v>28</v>
      </c>
      <c r="B66" s="86" t="s">
        <v>33</v>
      </c>
      <c r="C66" s="5"/>
      <c r="D66" s="6"/>
      <c r="E66" s="38"/>
      <c r="F66" s="38"/>
      <c r="G66" s="54"/>
      <c r="H66" s="38"/>
      <c r="I66" s="55"/>
    </row>
    <row r="67" spans="1:9" ht="16.5">
      <c r="A67" s="21"/>
      <c r="B67" s="22" t="s">
        <v>36</v>
      </c>
      <c r="C67" s="13" t="s">
        <v>82</v>
      </c>
      <c r="D67" s="16" t="s">
        <v>117</v>
      </c>
      <c r="E67" s="29">
        <v>10826.75</v>
      </c>
      <c r="F67" s="29">
        <v>10926.422619047618</v>
      </c>
      <c r="G67" s="89">
        <f>(F67-E67)/E67</f>
        <v>9.2061439534133847E-3</v>
      </c>
      <c r="H67" s="29">
        <v>11092.864285714284</v>
      </c>
      <c r="I67" s="89">
        <f>(F67-H67)/H67</f>
        <v>-1.5004390424303141E-2</v>
      </c>
    </row>
    <row r="68" spans="1:9" ht="16.5">
      <c r="A68" s="25"/>
      <c r="B68" s="22" t="s">
        <v>39</v>
      </c>
      <c r="C68" s="13" t="s">
        <v>85</v>
      </c>
      <c r="D68" s="11" t="s">
        <v>79</v>
      </c>
      <c r="E68" s="33">
        <v>3666.6904761904761</v>
      </c>
      <c r="F68" s="33">
        <v>3227.9166666666665</v>
      </c>
      <c r="G68" s="89">
        <f>(F68-E68)/E68</f>
        <v>-0.11966480737138073</v>
      </c>
      <c r="H68" s="33">
        <v>3243.5</v>
      </c>
      <c r="I68" s="89">
        <f>(F68-H68)/H68</f>
        <v>-4.8044807563846111E-3</v>
      </c>
    </row>
    <row r="69" spans="1:9" ht="16.5">
      <c r="A69" s="25"/>
      <c r="B69" s="22" t="s">
        <v>37</v>
      </c>
      <c r="C69" s="13" t="s">
        <v>83</v>
      </c>
      <c r="D69" s="11" t="s">
        <v>77</v>
      </c>
      <c r="E69" s="33">
        <v>7837.42</v>
      </c>
      <c r="F69" s="33">
        <v>7451.1111111111104</v>
      </c>
      <c r="G69" s="89">
        <f>(F69-E69)/E69</f>
        <v>-4.9290313507364625E-2</v>
      </c>
      <c r="H69" s="33">
        <v>7367.3111111111111</v>
      </c>
      <c r="I69" s="89">
        <f>(F69-H69)/H69</f>
        <v>1.1374570550389158E-2</v>
      </c>
    </row>
    <row r="70" spans="1:9" ht="16.5">
      <c r="A70" s="25"/>
      <c r="B70" s="22" t="s">
        <v>35</v>
      </c>
      <c r="C70" s="13" t="s">
        <v>81</v>
      </c>
      <c r="D70" s="11" t="s">
        <v>76</v>
      </c>
      <c r="E70" s="33">
        <v>47046.625</v>
      </c>
      <c r="F70" s="33">
        <v>47317.333333333336</v>
      </c>
      <c r="G70" s="89">
        <f>(F70-E70)/E70</f>
        <v>5.7540436393330183E-3</v>
      </c>
      <c r="H70" s="33">
        <v>46523.909523809525</v>
      </c>
      <c r="I70" s="89">
        <f>(F70-H70)/H70</f>
        <v>1.705410868615331E-2</v>
      </c>
    </row>
    <row r="71" spans="1:9" ht="16.5">
      <c r="A71" s="25"/>
      <c r="B71" s="22" t="s">
        <v>34</v>
      </c>
      <c r="C71" s="13" t="s">
        <v>80</v>
      </c>
      <c r="D71" s="11" t="s">
        <v>75</v>
      </c>
      <c r="E71" s="33">
        <v>6435.5</v>
      </c>
      <c r="F71" s="33">
        <v>6498.5</v>
      </c>
      <c r="G71" s="89">
        <f>(F71-E71)/E71</f>
        <v>9.7894491492502532E-3</v>
      </c>
      <c r="H71" s="33">
        <v>6377.8</v>
      </c>
      <c r="I71" s="89">
        <f>(F71-H71)/H71</f>
        <v>1.8925021167173605E-2</v>
      </c>
    </row>
    <row r="72" spans="1:9" ht="16.5" customHeight="1" thickBot="1">
      <c r="A72" s="26"/>
      <c r="B72" s="22" t="s">
        <v>38</v>
      </c>
      <c r="C72" s="13" t="s">
        <v>84</v>
      </c>
      <c r="D72" s="10" t="s">
        <v>78</v>
      </c>
      <c r="E72" s="36">
        <v>3896.686666666667</v>
      </c>
      <c r="F72" s="36">
        <v>3990.3703703703704</v>
      </c>
      <c r="G72" s="89">
        <f>(F72-E72)/E72</f>
        <v>2.4041887818463756E-2</v>
      </c>
      <c r="H72" s="36">
        <v>3834.9603174603171</v>
      </c>
      <c r="I72" s="91">
        <f>(F72-H72)/H72</f>
        <v>4.0524553070987922E-2</v>
      </c>
    </row>
    <row r="73" spans="1:9" ht="15.75" customHeight="1" thickBot="1">
      <c r="A73" s="133" t="s">
        <v>207</v>
      </c>
      <c r="B73" s="134"/>
      <c r="C73" s="134"/>
      <c r="D73" s="135"/>
      <c r="E73" s="84">
        <f>SUM(E67:E72)</f>
        <v>79709.672142857147</v>
      </c>
      <c r="F73" s="84">
        <f>SUM(F67:F72)</f>
        <v>79411.654100529093</v>
      </c>
      <c r="G73" s="101">
        <f t="shared" ref="G73" si="10">(F73-E73)/E73</f>
        <v>-3.7387939796558315E-3</v>
      </c>
      <c r="H73" s="84">
        <f>SUM(H67:H72)</f>
        <v>78440.345238095237</v>
      </c>
      <c r="I73" s="99">
        <f t="shared" ref="I73" si="11">(F73-H73)/H73</f>
        <v>1.2382771384873145E-2</v>
      </c>
    </row>
    <row r="74" spans="1:9" ht="17.25" customHeight="1" thickBot="1">
      <c r="A74" s="25" t="s">
        <v>40</v>
      </c>
      <c r="B74" s="86" t="s">
        <v>41</v>
      </c>
      <c r="C74" s="5"/>
      <c r="D74" s="6"/>
      <c r="E74" s="38"/>
      <c r="F74" s="38"/>
      <c r="G74" s="54"/>
      <c r="H74" s="38"/>
      <c r="I74" s="55"/>
    </row>
    <row r="75" spans="1:9" ht="13.5" customHeight="1">
      <c r="A75" s="21"/>
      <c r="B75" s="22" t="s">
        <v>46</v>
      </c>
      <c r="C75" s="15" t="s">
        <v>112</v>
      </c>
      <c r="D75" s="16" t="s">
        <v>86</v>
      </c>
      <c r="E75" s="29">
        <v>1645.5</v>
      </c>
      <c r="F75" s="29">
        <v>1667.4166666666667</v>
      </c>
      <c r="G75" s="88">
        <f>(F75-E75)/E75</f>
        <v>1.3319153246227129E-2</v>
      </c>
      <c r="H75" s="29">
        <v>1657.4666666666665</v>
      </c>
      <c r="I75" s="117">
        <f>(F75-H75)/H75</f>
        <v>6.0031373179954993E-3</v>
      </c>
    </row>
    <row r="76" spans="1:9" ht="16.5">
      <c r="A76" s="25"/>
      <c r="B76" s="22" t="s">
        <v>44</v>
      </c>
      <c r="C76" s="13" t="s">
        <v>92</v>
      </c>
      <c r="D76" s="11" t="s">
        <v>88</v>
      </c>
      <c r="E76" s="33">
        <v>1326.9972222222223</v>
      </c>
      <c r="F76" s="33">
        <v>1325.1851851851852</v>
      </c>
      <c r="G76" s="89">
        <f>(F76-E76)/E76</f>
        <v>-1.3655168275352994E-3</v>
      </c>
      <c r="H76" s="33">
        <v>1315.1388888888887</v>
      </c>
      <c r="I76" s="117">
        <f>(F76-H76)/H76</f>
        <v>7.6389622276201337E-3</v>
      </c>
    </row>
    <row r="77" spans="1:9" ht="16.5">
      <c r="A77" s="25"/>
      <c r="B77" s="22" t="s">
        <v>42</v>
      </c>
      <c r="C77" s="13" t="s">
        <v>91</v>
      </c>
      <c r="D77" s="11" t="s">
        <v>87</v>
      </c>
      <c r="E77" s="33">
        <v>2780.3333333333335</v>
      </c>
      <c r="F77" s="33">
        <v>2842.4583333333335</v>
      </c>
      <c r="G77" s="89">
        <f>(F77-E77)/E77</f>
        <v>2.2344443112336649E-2</v>
      </c>
      <c r="H77" s="33">
        <v>2796.375</v>
      </c>
      <c r="I77" s="117">
        <f>(F77-H77)/H77</f>
        <v>1.6479668618598536E-2</v>
      </c>
    </row>
    <row r="78" spans="1:9" ht="16.5">
      <c r="A78" s="25"/>
      <c r="B78" s="22" t="s">
        <v>45</v>
      </c>
      <c r="C78" s="13" t="s">
        <v>93</v>
      </c>
      <c r="D78" s="11" t="s">
        <v>89</v>
      </c>
      <c r="E78" s="33">
        <v>2218.3000000000002</v>
      </c>
      <c r="F78" s="33">
        <v>2323.4920634920636</v>
      </c>
      <c r="G78" s="89">
        <f>(F78-E78)/E78</f>
        <v>4.7420125092216298E-2</v>
      </c>
      <c r="H78" s="33">
        <v>2254.7142857142858</v>
      </c>
      <c r="I78" s="117">
        <f>(F78-H78)/H78</f>
        <v>3.0503988116609312E-2</v>
      </c>
    </row>
    <row r="79" spans="1:9" ht="16.5" customHeight="1" thickBot="1">
      <c r="A79" s="26"/>
      <c r="B79" s="22" t="s">
        <v>43</v>
      </c>
      <c r="C79" s="13" t="s">
        <v>90</v>
      </c>
      <c r="D79" s="10" t="s">
        <v>86</v>
      </c>
      <c r="E79" s="36">
        <v>3725.8</v>
      </c>
      <c r="F79" s="36">
        <v>3987.2453703703704</v>
      </c>
      <c r="G79" s="89">
        <f>(F79-E79)/E79</f>
        <v>7.0171606197426115E-2</v>
      </c>
      <c r="H79" s="36">
        <v>3850.1111111111109</v>
      </c>
      <c r="I79" s="118">
        <f>(F79-H79)/H79</f>
        <v>3.5618260175271602E-2</v>
      </c>
    </row>
    <row r="80" spans="1:9" ht="15.75" customHeight="1" thickBot="1">
      <c r="A80" s="133" t="s">
        <v>201</v>
      </c>
      <c r="B80" s="134"/>
      <c r="C80" s="134"/>
      <c r="D80" s="135"/>
      <c r="E80" s="84">
        <f>SUM(E75:E79)</f>
        <v>11696.930555555557</v>
      </c>
      <c r="F80" s="84">
        <f>SUM(F75:F79)</f>
        <v>12145.79761904762</v>
      </c>
      <c r="G80" s="101">
        <f t="shared" ref="G80" si="12">(F80-E80)/E80</f>
        <v>3.837477373744605E-2</v>
      </c>
      <c r="H80" s="84">
        <f>SUM(H75:H79)</f>
        <v>11873.805952380952</v>
      </c>
      <c r="I80" s="99">
        <f t="shared" ref="I80" si="13">(F80-H80)/H80</f>
        <v>2.2906864720332445E-2</v>
      </c>
    </row>
    <row r="81" spans="1:10" ht="17.25" customHeight="1" thickBot="1">
      <c r="A81" s="21" t="s">
        <v>47</v>
      </c>
      <c r="B81" s="86" t="s">
        <v>48</v>
      </c>
      <c r="C81" s="5"/>
      <c r="D81" s="6"/>
      <c r="E81" s="38"/>
      <c r="F81" s="38"/>
      <c r="G81" s="54"/>
      <c r="H81" s="38"/>
      <c r="I81" s="55"/>
    </row>
    <row r="82" spans="1:10" ht="16.5">
      <c r="A82" s="21"/>
      <c r="B82" s="22" t="s">
        <v>54</v>
      </c>
      <c r="C82" s="13" t="s">
        <v>107</v>
      </c>
      <c r="D82" s="16" t="s">
        <v>108</v>
      </c>
      <c r="E82" s="29">
        <v>8830</v>
      </c>
      <c r="F82" s="29">
        <v>8899.3333333333339</v>
      </c>
      <c r="G82" s="89">
        <f>(F82-E82)/E82</f>
        <v>7.8520196300491431E-3</v>
      </c>
      <c r="H82" s="29">
        <v>8899.3333333333339</v>
      </c>
      <c r="I82" s="88">
        <f>(F82-H82)/H82</f>
        <v>0</v>
      </c>
    </row>
    <row r="83" spans="1:10" ht="16.5">
      <c r="A83" s="25"/>
      <c r="B83" s="22" t="s">
        <v>49</v>
      </c>
      <c r="C83" s="13" t="s">
        <v>96</v>
      </c>
      <c r="D83" s="9" t="s">
        <v>94</v>
      </c>
      <c r="E83" s="33">
        <v>1466.4285714285713</v>
      </c>
      <c r="F83" s="33">
        <v>1460.8333333333333</v>
      </c>
      <c r="G83" s="89">
        <f>(F83-E83)/E83</f>
        <v>-3.8155544731287403E-3</v>
      </c>
      <c r="H83" s="33">
        <v>1458</v>
      </c>
      <c r="I83" s="89">
        <f>(F83-H83)/H83</f>
        <v>1.9433013260173235E-3</v>
      </c>
    </row>
    <row r="84" spans="1:10" ht="16.5">
      <c r="A84" s="25"/>
      <c r="B84" s="22" t="s">
        <v>51</v>
      </c>
      <c r="C84" s="13" t="s">
        <v>95</v>
      </c>
      <c r="D84" s="11" t="s">
        <v>113</v>
      </c>
      <c r="E84" s="33">
        <v>1267.5555555555557</v>
      </c>
      <c r="F84" s="33">
        <v>1201.4814814814815</v>
      </c>
      <c r="G84" s="89">
        <f>(F84-E84)/E84</f>
        <v>-5.2127162225338988E-2</v>
      </c>
      <c r="H84" s="33">
        <v>1192.4444444444446</v>
      </c>
      <c r="I84" s="89">
        <f>(F84-H84)/H84</f>
        <v>7.5785811902098921E-3</v>
      </c>
    </row>
    <row r="85" spans="1:10" ht="16.5">
      <c r="A85" s="25"/>
      <c r="B85" s="22" t="s">
        <v>50</v>
      </c>
      <c r="C85" s="13" t="s">
        <v>100</v>
      </c>
      <c r="D85" s="11" t="s">
        <v>97</v>
      </c>
      <c r="E85" s="33">
        <v>806.56666666666661</v>
      </c>
      <c r="F85" s="33">
        <v>933.13095238095229</v>
      </c>
      <c r="G85" s="89">
        <f>(F85-E85)/E85</f>
        <v>0.15691732741366993</v>
      </c>
      <c r="H85" s="33">
        <v>922.61785714285725</v>
      </c>
      <c r="I85" s="89">
        <f>(F85-H85)/H85</f>
        <v>1.1394853412713873E-2</v>
      </c>
    </row>
    <row r="86" spans="1:10" ht="16.5">
      <c r="A86" s="25"/>
      <c r="B86" s="22" t="s">
        <v>52</v>
      </c>
      <c r="C86" s="13" t="s">
        <v>98</v>
      </c>
      <c r="D86" s="18" t="s">
        <v>114</v>
      </c>
      <c r="E86" s="46">
        <v>1531.3</v>
      </c>
      <c r="F86" s="46">
        <v>1528.961111111111</v>
      </c>
      <c r="G86" s="89">
        <f>(F86-E86)/E86</f>
        <v>-1.5273877678371056E-3</v>
      </c>
      <c r="H86" s="46">
        <v>1510.72</v>
      </c>
      <c r="I86" s="89">
        <f>(F86-H86)/H86</f>
        <v>1.2074448680834944E-2</v>
      </c>
    </row>
    <row r="87" spans="1:10" ht="16.5">
      <c r="A87" s="25"/>
      <c r="B87" s="22" t="s">
        <v>55</v>
      </c>
      <c r="C87" s="13" t="s">
        <v>103</v>
      </c>
      <c r="D87" s="18" t="s">
        <v>102</v>
      </c>
      <c r="E87" s="46">
        <v>3988.8</v>
      </c>
      <c r="F87" s="46">
        <v>4069.9148148148147</v>
      </c>
      <c r="G87" s="89">
        <f>(F87-E87)/E87</f>
        <v>2.0335643505519078E-2</v>
      </c>
      <c r="H87" s="46">
        <v>3901.1</v>
      </c>
      <c r="I87" s="89">
        <f>(F87-H87)/H87</f>
        <v>4.3273644565587854E-2</v>
      </c>
    </row>
    <row r="88" spans="1:10" ht="16.5" customHeight="1" thickBot="1">
      <c r="A88" s="23"/>
      <c r="B88" s="24" t="s">
        <v>53</v>
      </c>
      <c r="C88" s="14" t="s">
        <v>101</v>
      </c>
      <c r="D88" s="10" t="s">
        <v>99</v>
      </c>
      <c r="E88" s="36">
        <v>1934.6</v>
      </c>
      <c r="F88" s="36">
        <v>2015.9666666666665</v>
      </c>
      <c r="G88" s="92">
        <f>(F88-E88)/E88</f>
        <v>4.2058651228505411E-2</v>
      </c>
      <c r="H88" s="36">
        <v>1922.6</v>
      </c>
      <c r="I88" s="90">
        <f>(F88-H88)/H88</f>
        <v>4.8562710218800875E-2</v>
      </c>
    </row>
    <row r="89" spans="1:10" ht="15.75" customHeight="1" thickBot="1">
      <c r="A89" s="133" t="s">
        <v>202</v>
      </c>
      <c r="B89" s="134"/>
      <c r="C89" s="134"/>
      <c r="D89" s="135"/>
      <c r="E89" s="84">
        <f>SUM(E82:E88)</f>
        <v>19825.25079365079</v>
      </c>
      <c r="F89" s="84">
        <f>SUM(F82:F88)</f>
        <v>20109.621693121695</v>
      </c>
      <c r="G89" s="113">
        <f t="shared" ref="G89" si="14">(F89-E89)/E89</f>
        <v>1.4343874003449039E-2</v>
      </c>
      <c r="H89" s="84">
        <f>SUM(H82:H88)</f>
        <v>19806.815634920633</v>
      </c>
      <c r="I89" s="99">
        <f t="shared" ref="I89" si="15">(F89-H89)/H89</f>
        <v>1.5287972775754848E-2</v>
      </c>
    </row>
    <row r="90" spans="1:10" ht="15.75" customHeight="1" thickBot="1">
      <c r="A90" s="133" t="s">
        <v>192</v>
      </c>
      <c r="B90" s="134"/>
      <c r="C90" s="134"/>
      <c r="D90" s="135"/>
      <c r="E90" s="96">
        <f>SUM(E31,E38,E46,E54,E65,E73,E80,E89)</f>
        <v>350983.01956825401</v>
      </c>
      <c r="F90" s="96">
        <f>SUM(F31,F38,F46,F54,F65,F73,F80,F89)</f>
        <v>353865.89046560845</v>
      </c>
      <c r="G90" s="116">
        <f>(F90-E90)/E90</f>
        <v>8.2137047567163671E-3</v>
      </c>
      <c r="H90" s="96">
        <f>SUM(H31,H38,H46,H54,H65,H73,H80,H89)</f>
        <v>350758.9279957143</v>
      </c>
      <c r="I90" s="114">
        <f>(F90-H90)/H90</f>
        <v>8.857828616502415E-3</v>
      </c>
      <c r="J90" s="115"/>
    </row>
  </sheetData>
  <sortState ref="B82:I88">
    <sortCondition ref="I82:I88"/>
  </sortState>
  <mergeCells count="18">
    <mergeCell ref="A80:D80"/>
    <mergeCell ref="A89:D89"/>
    <mergeCell ref="A90:D90"/>
    <mergeCell ref="G12:G13"/>
    <mergeCell ref="H12:H13"/>
    <mergeCell ref="A54:D54"/>
    <mergeCell ref="A65:D65"/>
    <mergeCell ref="A73:D73"/>
    <mergeCell ref="I12:I13"/>
    <mergeCell ref="A31:D31"/>
    <mergeCell ref="A38:D38"/>
    <mergeCell ref="A46:D46"/>
    <mergeCell ref="A12:A13"/>
    <mergeCell ref="B12:B13"/>
    <mergeCell ref="C12:C13"/>
    <mergeCell ref="D12:D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rowBreaks count="2" manualBreakCount="2">
    <brk id="54" max="16383" man="1"/>
    <brk id="8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Supermarkets (ِall)</vt:lpstr>
      <vt:lpstr>Stores</vt:lpstr>
      <vt:lpstr>Comp</vt:lpstr>
      <vt:lpstr>Oct2019</vt:lpstr>
      <vt:lpstr>Oct 2019 by Order</vt:lpstr>
      <vt:lpstr>Comp!Print_Titles</vt:lpstr>
      <vt:lpstr>'Oct 2019 by Order'!Print_Titles</vt:lpstr>
      <vt:lpstr>'Oct2019'!Print_Titles</vt:lpstr>
      <vt:lpstr>Stores!Print_Titles</vt:lpstr>
      <vt:lpstr>'Supermarkets (ِall)'!Print_Titles</vt:lpstr>
    </vt:vector>
  </TitlesOfParts>
  <Company>moet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rawad</cp:lastModifiedBy>
  <cp:lastPrinted>2019-11-07T08:55:01Z</cp:lastPrinted>
  <dcterms:created xsi:type="dcterms:W3CDTF">2010-10-20T06:23:14Z</dcterms:created>
  <dcterms:modified xsi:type="dcterms:W3CDTF">2019-11-07T12:00:34Z</dcterms:modified>
</cp:coreProperties>
</file>