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2-11-2019" sheetId="9" r:id="rId4"/>
    <sheet name="By Order" sheetId="11" r:id="rId5"/>
    <sheet name="All Stores" sheetId="12" r:id="rId6"/>
  </sheets>
  <definedNames>
    <definedName name="_xlnm.Print_Titles" localSheetId="3">'12-11-2019'!$12:$14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3" i="11" l="1"/>
  <c r="G83" i="11"/>
  <c r="I86" i="11"/>
  <c r="G86" i="11"/>
  <c r="I84" i="11"/>
  <c r="G84" i="11"/>
  <c r="I85" i="11"/>
  <c r="G85" i="11"/>
  <c r="I87" i="11"/>
  <c r="G87" i="11"/>
  <c r="I89" i="11"/>
  <c r="G89" i="11"/>
  <c r="I88" i="11"/>
  <c r="G88" i="11"/>
  <c r="I78" i="11"/>
  <c r="G78" i="11"/>
  <c r="I79" i="11"/>
  <c r="G79" i="11"/>
  <c r="I77" i="11"/>
  <c r="G77" i="11"/>
  <c r="I76" i="11"/>
  <c r="G76" i="11"/>
  <c r="I80" i="11"/>
  <c r="G80" i="11"/>
  <c r="I73" i="11"/>
  <c r="G73" i="11"/>
  <c r="I68" i="11"/>
  <c r="G68" i="11"/>
  <c r="I70" i="11"/>
  <c r="G70" i="11"/>
  <c r="I71" i="11"/>
  <c r="G71" i="11"/>
  <c r="I69" i="11"/>
  <c r="G69" i="11"/>
  <c r="I72" i="11"/>
  <c r="G72" i="11"/>
  <c r="I62" i="11"/>
  <c r="G62" i="11"/>
  <c r="I59" i="11"/>
  <c r="G59" i="11"/>
  <c r="I60" i="11"/>
  <c r="G60" i="11"/>
  <c r="I64" i="11"/>
  <c r="G64" i="11"/>
  <c r="I63" i="11"/>
  <c r="G63" i="11"/>
  <c r="I58" i="11"/>
  <c r="G58" i="11"/>
  <c r="I61" i="11"/>
  <c r="G61" i="11"/>
  <c r="I65" i="11"/>
  <c r="G65" i="11"/>
  <c r="I57" i="11"/>
  <c r="G57" i="11"/>
  <c r="I52" i="11"/>
  <c r="G52" i="11"/>
  <c r="I53" i="11"/>
  <c r="G53" i="11"/>
  <c r="I54" i="11"/>
  <c r="G54" i="11"/>
  <c r="I51" i="11"/>
  <c r="G51" i="11"/>
  <c r="I50" i="11"/>
  <c r="G50" i="11"/>
  <c r="I49" i="11"/>
  <c r="G49" i="11"/>
  <c r="I42" i="11"/>
  <c r="G42" i="11"/>
  <c r="I45" i="11"/>
  <c r="G45" i="11"/>
  <c r="I46" i="11"/>
  <c r="G46" i="11"/>
  <c r="I41" i="11"/>
  <c r="G41" i="11"/>
  <c r="I44" i="11"/>
  <c r="G44" i="11"/>
  <c r="I43" i="11"/>
  <c r="G43" i="11"/>
  <c r="I36" i="11"/>
  <c r="G36" i="11"/>
  <c r="I34" i="11"/>
  <c r="G34" i="11"/>
  <c r="I35" i="11"/>
  <c r="G35" i="11"/>
  <c r="I37" i="11"/>
  <c r="G37" i="11"/>
  <c r="I38" i="11"/>
  <c r="G38" i="11"/>
  <c r="I24" i="11"/>
  <c r="G24" i="11"/>
  <c r="I30" i="11"/>
  <c r="G30" i="11"/>
  <c r="I25" i="11"/>
  <c r="G25" i="11"/>
  <c r="I29" i="11"/>
  <c r="G29" i="11"/>
  <c r="I20" i="11"/>
  <c r="G20" i="11"/>
  <c r="I22" i="11"/>
  <c r="G22" i="11"/>
  <c r="I21" i="11"/>
  <c r="G21" i="11"/>
  <c r="I23" i="11"/>
  <c r="G23" i="11"/>
  <c r="I19" i="11"/>
  <c r="G19" i="11"/>
  <c r="I27" i="11"/>
  <c r="G27" i="11"/>
  <c r="I16" i="11"/>
  <c r="G16" i="11"/>
  <c r="I26" i="11"/>
  <c r="G26" i="11"/>
  <c r="I17" i="11"/>
  <c r="G17" i="11"/>
  <c r="I28" i="11"/>
  <c r="G28" i="11"/>
  <c r="I18" i="11"/>
  <c r="G18" i="11"/>
  <c r="I31" i="11"/>
  <c r="G31" i="11"/>
  <c r="E40" i="8"/>
  <c r="D40" i="8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<sst xmlns="http://schemas.openxmlformats.org/spreadsheetml/2006/main" count="848" uniqueCount="225">
  <si>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</si>
  <si>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</si>
  <si>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</si>
  <si>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</si>
  <si>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</si>
  <si>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</si>
  <si>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</si>
  <si>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</si>
  <si>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</si>
  <si>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</si>
  <si>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</si>
  <si>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</si>
  <si>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</si>
  <si>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</si>
  <si>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</si>
  <si>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</si>
  <si>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</si>
  <si>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</si>
  <si>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</si>
  <si>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</si>
  <si>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</si>
  <si>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</si>
  <si>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</si>
  <si>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</si>
  <si>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</si>
  <si>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</si>
  <si>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</si>
  <si>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</si>
  <si>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</si>
  <si>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</si>
  <si>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</si>
  <si>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</si>
  <si>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</si>
  <si>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</si>
  <si>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</si>
  <si>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</si>
  <si>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</si>
  <si>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</si>
  <si>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</si>
  <si>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</si>
  <si>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</si>
  <si>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</si>
  <si>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</si>
  <si>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</si>
  <si>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</si>
  <si>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</si>
  <si>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</si>
  <si>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</si>
  <si>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</si>
  <si>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</si>
  <si>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</si>
  <si>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</si>
  <si>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</si>
  <si>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</si>
  <si>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</si>
  <si>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</si>
  <si>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</si>
  <si>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</si>
  <si>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</si>
  <si>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</si>
  <si>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</si>
  <si>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</si>
  <si>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</si>
  <si>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</si>
  <si>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</si>
  <si>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</si>
  <si>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</si>
  <si>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</si>
  <si>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</si>
  <si>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</si>
  <si>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</si>
  <si>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</si>
  <si>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</si>
  <si>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</si>
  <si>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</si>
  <si>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</si>
  <si>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</si>
  <si>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</si>
  <si>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</si>
  <si>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</si>
  <si>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</si>
  <si>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</si>
  <si>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</si>
  <si>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</si>
  <si>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</si>
  <si>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</si>
  <si>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</si>
  <si>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</si>
  <si>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</si>
  <si>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</si>
  <si>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</si>
  <si>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</si>
  <si>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</si>
  <si>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</si>
  <si>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</si>
  <si>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</si>
  <si>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</si>
  <si>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</si>
  <si>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</si>
  <si>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</si>
  <si>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</si>
  <si>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</si>
  <si>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</si>
  <si>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</si>
  <si>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</si>
  <si>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</si>
  <si>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</si>
  <si>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</si>
  <si>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</si>
  <si>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</si>
  <si>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</si>
  <si>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</si>
  <si>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</si>
  <si>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</si>
  <si>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</si>
  <si>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</si>
  <si>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</si>
  <si>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</si>
  <si>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</si>
  <si>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</si>
  <si>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</si>
  <si>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</si>
  <si>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</si>
  <si>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</si>
  <si>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</si>
  <si>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</si>
  <si>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</si>
  <si>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</si>
  <si>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</si>
  <si>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</si>
  <si>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</si>
  <si>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</si>
  <si>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</si>
  <si>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</si>
  <si>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</si>
  <si>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</si>
  <si>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</si>
  <si>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</si>
  <si>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</si>
  <si>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</si>
  <si>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</si>
  <si>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</si>
  <si>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</si>
  <si>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</si>
  <si>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</si>
  <si>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</si>
  <si>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</si>
  <si>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</si>
  <si>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</si>
  <si>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</si>
  <si>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</si>
  <si>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</si>
  <si>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</si>
  <si>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</si>
  <si>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</si>
  <si>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</si>
  <si>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</si>
  <si>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</si>
  <si>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</si>
  <si>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</si>
  <si>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</si>
  <si>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</si>
  <si>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</si>
  <si>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</si>
  <si>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</si>
  <si>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</si>
  <si>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</si>
  <si>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</si>
  <si>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</si>
  <si>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</si>
  <si>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</si>
  <si>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</si>
  <si>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</si>
  <si>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</si>
  <si>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</si>
  <si>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</si>
  <si>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</si>
  <si>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</si>
  <si>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</si>
  <si>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</si>
  <si>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</si>
  <si>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</si>
  <si>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</si>
  <si>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</si>
  <si>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</si>
  <si>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</si>
  <si>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</si>
  <si>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</si>
  <si>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</si>
  <si>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</si>
  <si>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</si>
  <si>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</si>
  <si>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</si>
  <si>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</si>
  <si>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</si>
  <si>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</si>
  <si>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</si>
  <si>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</si>
  <si>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</si>
  <si>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</si>
  <si>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</si>
  <si>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</si>
  <si>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</si>
  <si>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</si>
  <si>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</si>
  <si>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</si>
  <si>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</si>
  <si>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</si>
  <si>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</si>
  <si>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</si>
  <si>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</si>
  <si>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</si>
  <si>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</si>
  <si>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</si>
  <si>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</si>
  <si>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</si>
  <si>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</si>
  <si>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04-11-2019 (ل.ل.)</t>
  </si>
  <si>
    <t>معدل الأسعار في تشرين الثاني 2018 (ل.ل.)</t>
  </si>
  <si>
    <t>معدل أسعار المحلات والملاحم في 04-11-2019 (ل.ل.)</t>
  </si>
  <si>
    <t>المعدل العام للأسعار في 04-11-2019  (ل.ل.)</t>
  </si>
  <si>
    <t>معدل أسعار  السوبرماركات في 12-11-2019 (ل.ل.)</t>
  </si>
  <si>
    <t xml:space="preserve"> التاريخ 12 تشرين الثاني 2019</t>
  </si>
  <si>
    <t>معدل أسعار المحلات والملاحم في 12-11-2019 (ل.ل.)</t>
  </si>
  <si>
    <t>المعدل العام للأسعار في 12-11-2019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</si>
</sst>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218</v>
      </c>
      <c r="F12" s="149" t="s">
        <v>221</v>
      </c>
      <c r="G12" s="149" t="s">
        <v>197</v>
      </c>
      <c r="H12" s="149" t="s">
        <v>217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1720.2249999999999</v>
      </c>
      <c r="F15" s="43">
        <v>1563.8</v>
      </c>
      <c r="G15" s="45">
        <f t="shared" ref="G15:G30" si="0">(F15-E15)/E15</f>
        <v>-9.093287215335201E-2</v>
      </c>
      <c r="H15" s="43">
        <v>1488.8</v>
      </c>
      <c r="I15" s="45">
        <f>(F15-H15)/H15</f>
        <v>5.0376141859215476E-2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2499.5</v>
      </c>
      <c r="F16" s="47">
        <v>1516.3333333333333</v>
      </c>
      <c r="G16" s="48">
        <f t="shared" si="0"/>
        <v>-0.39334533573381347</v>
      </c>
      <c r="H16" s="47">
        <v>1433</v>
      </c>
      <c r="I16" s="44">
        <f t="shared" ref="I16:I30" si="1">(F16-H16)/H16</f>
        <v>5.8153058850895507E-2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1602.94175</v>
      </c>
      <c r="F17" s="47">
        <v>1418.7</v>
      </c>
      <c r="G17" s="48">
        <f t="shared" si="0"/>
        <v>-0.11493976621421204</v>
      </c>
      <c r="H17" s="47">
        <v>1343.7</v>
      </c>
      <c r="I17" s="44">
        <f>(F17-H17)/H17</f>
        <v>5.5816030363920514E-2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778.01675</v>
      </c>
      <c r="F18" s="47">
        <v>809.8</v>
      </c>
      <c r="G18" s="48">
        <f t="shared" si="0"/>
        <v>4.0851626909060704E-2</v>
      </c>
      <c r="H18" s="47">
        <v>884.8</v>
      </c>
      <c r="I18" s="44">
        <f t="shared" si="1"/>
        <v>-8.4764918625678129E-2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2918.7723055555552</v>
      </c>
      <c r="F19" s="47">
        <v>2736.25</v>
      </c>
      <c r="G19" s="48">
        <f>(F19-E19)/E19</f>
        <v>-6.2533930861322945E-2</v>
      </c>
      <c r="H19" s="47">
        <v>2590</v>
      </c>
      <c r="I19" s="44">
        <f>(F19-H19)/H19</f>
        <v>5.6467181467181465E-2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1733.9917500000001</v>
      </c>
      <c r="F20" s="47">
        <v>1467.3</v>
      </c>
      <c r="G20" s="48">
        <f t="shared" si="0"/>
        <v>-0.15380220234611852</v>
      </c>
      <c r="H20" s="47">
        <v>1643.8</v>
      </c>
      <c r="I20" s="44">
        <f t="shared" si="1"/>
        <v>-0.10737315975179462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1415.3332500000001</v>
      </c>
      <c r="F21" s="47">
        <v>1527.8</v>
      </c>
      <c r="G21" s="48">
        <f t="shared" si="0"/>
        <v>7.9463087580257025E-2</v>
      </c>
      <c r="H21" s="47">
        <v>1482.8</v>
      </c>
      <c r="I21" s="44">
        <f t="shared" si="1"/>
        <v>3.0347990288643108E-2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418.3125</v>
      </c>
      <c r="F22" s="47">
        <v>389.5</v>
      </c>
      <c r="G22" s="48">
        <f t="shared" si="0"/>
        <v>-6.8877932167936654E-2</v>
      </c>
      <c r="H22" s="47">
        <v>439.3</v>
      </c>
      <c r="I22" s="44">
        <f t="shared" si="1"/>
        <v>-0.1133621670839973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542.55624999999998</v>
      </c>
      <c r="F23" s="47">
        <v>539.5</v>
      </c>
      <c r="G23" s="48">
        <f t="shared" si="0"/>
        <v>-5.6330564803188194E-3</v>
      </c>
      <c r="H23" s="47">
        <v>549.29999999999995</v>
      </c>
      <c r="I23" s="44">
        <f t="shared" si="1"/>
        <v>-1.7840888403422458E-2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531.87924999999996</v>
      </c>
      <c r="F24" s="47">
        <v>539.5</v>
      </c>
      <c r="G24" s="48">
        <f t="shared" si="0"/>
        <v>1.4327970117277641E-2</v>
      </c>
      <c r="H24" s="47">
        <v>539.5</v>
      </c>
      <c r="I24" s="44">
        <f t="shared" si="1"/>
        <v>0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545.52499999999998</v>
      </c>
      <c r="F25" s="47">
        <v>554.5</v>
      </c>
      <c r="G25" s="48">
        <f t="shared" si="0"/>
        <v>1.6452041611291917E-2</v>
      </c>
      <c r="H25" s="47">
        <v>549.29999999999995</v>
      </c>
      <c r="I25" s="44">
        <f t="shared" si="1"/>
        <v>9.4665938467140831E-3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2042.35</v>
      </c>
      <c r="F26" s="47">
        <v>1399.8</v>
      </c>
      <c r="G26" s="48">
        <f t="shared" si="0"/>
        <v>-0.31461306827918817</v>
      </c>
      <c r="H26" s="47">
        <v>1459.8</v>
      </c>
      <c r="I26" s="44">
        <f t="shared" si="1"/>
        <v>-4.1101520756267981E-2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534.27499999999998</v>
      </c>
      <c r="F27" s="47">
        <v>532</v>
      </c>
      <c r="G27" s="48">
        <f t="shared" si="0"/>
        <v>-4.2581067802161384E-3</v>
      </c>
      <c r="H27" s="47">
        <v>532</v>
      </c>
      <c r="I27" s="44">
        <f t="shared" si="1"/>
        <v>0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1096.5437499999998</v>
      </c>
      <c r="F28" s="47">
        <v>1004.8</v>
      </c>
      <c r="G28" s="48">
        <f t="shared" si="0"/>
        <v>-8.3666292384594665E-2</v>
      </c>
      <c r="H28" s="47">
        <v>1023.8</v>
      </c>
      <c r="I28" s="44">
        <f t="shared" si="1"/>
        <v>-1.8558312170345773E-2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1254.375</v>
      </c>
      <c r="F29" s="47">
        <v>1842.2222222222222</v>
      </c>
      <c r="G29" s="48">
        <f t="shared" si="0"/>
        <v>0.46863754636549848</v>
      </c>
      <c r="H29" s="47">
        <v>1731.1111111111111</v>
      </c>
      <c r="I29" s="44">
        <f t="shared" si="1"/>
        <v>6.4184852374839521E-2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1232.0707499999999</v>
      </c>
      <c r="F30" s="50">
        <v>1148.9000000000001</v>
      </c>
      <c r="G30" s="51">
        <f t="shared" si="0"/>
        <v>-6.750484905189072E-2</v>
      </c>
      <c r="H30" s="50">
        <v>1138.9000000000001</v>
      </c>
      <c r="I30" s="56">
        <f t="shared" si="1"/>
        <v>8.7804021424181221E-3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2200.6875</v>
      </c>
      <c r="F32" s="43">
        <v>2436.25</v>
      </c>
      <c r="G32" s="45">
        <f>(F32-E32)/E32</f>
        <v>0.10704041350714265</v>
      </c>
      <c r="H32" s="43">
        <v>2387.5</v>
      </c>
      <c r="I32" s="44">
        <f>(F32-H32)/H32</f>
        <v>2.0418848167539267E-2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2016.27925</v>
      </c>
      <c r="F33" s="47">
        <v>2183.8000000000002</v>
      </c>
      <c r="G33" s="48">
        <f>(F33-E33)/E33</f>
        <v>8.3084101569760302E-2</v>
      </c>
      <c r="H33" s="47">
        <v>2194.8000000000002</v>
      </c>
      <c r="I33" s="44">
        <f>(F33-H33)/H33</f>
        <v>-5.011846181884454E-3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1210.8125</v>
      </c>
      <c r="F34" s="47">
        <v>1567.5</v>
      </c>
      <c r="G34" s="48">
        <f>(F34-E34)/E34</f>
        <v>0.29458524750942033</v>
      </c>
      <c r="H34" s="47">
        <v>1686.25</v>
      </c>
      <c r="I34" s="44">
        <f>(F34-H34)/H34</f>
        <v>-7.0422535211267609E-2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1441.6166666666668</v>
      </c>
      <c r="F35" s="47">
        <v>1705</v>
      </c>
      <c r="G35" s="48">
        <f>(F35-E35)/E35</f>
        <v>0.18269997803392016</v>
      </c>
      <c r="H35" s="47">
        <v>1749.8333333333333</v>
      </c>
      <c r="I35" s="44">
        <f>(F35-H35)/H35</f>
        <v>-2.5621487760739074E-2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1289.875</v>
      </c>
      <c r="F36" s="50">
        <v>1868.8</v>
      </c>
      <c r="G36" s="51">
        <f>(F36-E36)/E36</f>
        <v>0.44882256032561291</v>
      </c>
      <c r="H36" s="50">
        <v>1863.8</v>
      </c>
      <c r="I36" s="56">
        <f>(F36-H36)/H36</f>
        <v>2.682691275887971E-3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26551.770138888889</v>
      </c>
      <c r="F38" s="43">
        <v>29645.555555555555</v>
      </c>
      <c r="G38" s="45">
        <f t="shared" ref="G38:G43" si="2">(F38-E38)/E38</f>
        <v>0.11651898914774694</v>
      </c>
      <c r="H38" s="43">
        <v>29312.222222222223</v>
      </c>
      <c r="I38" s="44">
        <f t="shared" ref="I38:I43" si="3">(F38-H38)/H38</f>
        <v>1.1371820628482578E-2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15231.277777777777</v>
      </c>
      <c r="F39" s="57">
        <v>15836.444444444445</v>
      </c>
      <c r="G39" s="48">
        <f t="shared" si="2"/>
        <v>3.9731838358932542E-2</v>
      </c>
      <c r="H39" s="57">
        <v>15614.222222222223</v>
      </c>
      <c r="I39" s="44">
        <f>(F39-H39)/H39</f>
        <v>1.4232039166571812E-2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10761</v>
      </c>
      <c r="F40" s="57">
        <v>11171.625</v>
      </c>
      <c r="G40" s="48">
        <f t="shared" si="2"/>
        <v>3.8158628380262058E-2</v>
      </c>
      <c r="H40" s="57">
        <v>11641</v>
      </c>
      <c r="I40" s="44">
        <f t="shared" si="3"/>
        <v>-4.0320848724336396E-2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5952.4000000000005</v>
      </c>
      <c r="F41" s="47">
        <v>6208.25</v>
      </c>
      <c r="G41" s="48">
        <f t="shared" si="2"/>
        <v>4.2982662455480047E-2</v>
      </c>
      <c r="H41" s="47">
        <v>5597.5</v>
      </c>
      <c r="I41" s="44">
        <f t="shared" si="3"/>
        <v>0.10911121036176864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11100</v>
      </c>
      <c r="G42" s="48">
        <f t="shared" si="2"/>
        <v>0.11351286797635389</v>
      </c>
      <c r="H42" s="47">
        <v>10411.666666666666</v>
      </c>
      <c r="I42" s="44">
        <f t="shared" si="3"/>
        <v>6.6111733632143496E-2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12890</v>
      </c>
      <c r="F43" s="50">
        <v>12490</v>
      </c>
      <c r="G43" s="51">
        <f t="shared" si="2"/>
        <v>-3.1031807602792862E-2</v>
      </c>
      <c r="H43" s="50">
        <v>12680</v>
      </c>
      <c r="I43" s="59">
        <f t="shared" si="3"/>
        <v>-1.498422712933754E-2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6311.5277777777783</v>
      </c>
      <c r="F45" s="43">
        <v>6372.7777777777774</v>
      </c>
      <c r="G45" s="45">
        <f t="shared" ref="G45:G50" si="4">(F45-E45)/E45</f>
        <v>9.7044649340931148E-3</v>
      </c>
      <c r="H45" s="43">
        <v>6389.4444444444443</v>
      </c>
      <c r="I45" s="44">
        <f t="shared" ref="I45:I50" si="5">(F45-H45)/H45</f>
        <v>-2.6084688287975433E-3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6155.1111111111113</v>
      </c>
      <c r="F46" s="47">
        <v>6024.2222222222226</v>
      </c>
      <c r="G46" s="48">
        <f t="shared" si="4"/>
        <v>-2.1265073290490256E-2</v>
      </c>
      <c r="H46" s="47">
        <v>6024.2222222222226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19047.5</v>
      </c>
      <c r="G47" s="48">
        <f t="shared" si="4"/>
        <v>-1.1738763862766717E-2</v>
      </c>
      <c r="H47" s="47">
        <v>19047.5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18585.088958333334</v>
      </c>
      <c r="F48" s="47">
        <v>19516.160499999998</v>
      </c>
      <c r="G48" s="48">
        <f t="shared" si="4"/>
        <v>5.0097771592811396E-2</v>
      </c>
      <c r="H48" s="47">
        <v>18087.587500000001</v>
      </c>
      <c r="I48" s="87">
        <f t="shared" si="5"/>
        <v>7.8980848053948408E-2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2291.9642857142858</v>
      </c>
      <c r="F49" s="47">
        <v>2399.1666666666665</v>
      </c>
      <c r="G49" s="48">
        <f t="shared" si="4"/>
        <v>4.6773146344630472E-2</v>
      </c>
      <c r="H49" s="47">
        <v>2274.2857142857142</v>
      </c>
      <c r="I49" s="44">
        <f t="shared" si="5"/>
        <v>5.4909966499162445E-2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27101</v>
      </c>
      <c r="F50" s="50">
        <v>28187</v>
      </c>
      <c r="G50" s="56">
        <f t="shared" si="4"/>
        <v>4.007232205453673E-2</v>
      </c>
      <c r="H50" s="50">
        <v>28187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3350</v>
      </c>
      <c r="G52" s="45">
        <f t="shared" ref="G52:G60" si="6">(F52-E52)/E52</f>
        <v>-0.10666666666666667</v>
      </c>
      <c r="H52" s="66">
        <v>3999</v>
      </c>
      <c r="I52" s="125">
        <f t="shared" ref="I52:I60" si="7">(F52-H52)/H52</f>
        <v>-0.1622905726431608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3253.3482142857142</v>
      </c>
      <c r="F53" s="70">
        <v>4152.5</v>
      </c>
      <c r="G53" s="48">
        <f t="shared" si="6"/>
        <v>0.27637735849056605</v>
      </c>
      <c r="H53" s="70">
        <v>3382.5</v>
      </c>
      <c r="I53" s="87">
        <f t="shared" si="7"/>
        <v>0.22764227642276422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2029.5833333333335</v>
      </c>
      <c r="F54" s="70">
        <v>2974.5</v>
      </c>
      <c r="G54" s="48">
        <f t="shared" si="6"/>
        <v>0.46557175118045563</v>
      </c>
      <c r="H54" s="70">
        <v>2939.5</v>
      </c>
      <c r="I54" s="87">
        <f t="shared" si="7"/>
        <v>1.1906786868515054E-2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4509.375</v>
      </c>
      <c r="F55" s="70">
        <v>4950</v>
      </c>
      <c r="G55" s="48">
        <f t="shared" si="6"/>
        <v>9.7713097713097719E-2</v>
      </c>
      <c r="H55" s="70">
        <v>4950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2073.3333333333335</v>
      </c>
      <c r="F56" s="105">
        <v>2439.6666666666665</v>
      </c>
      <c r="G56" s="55">
        <f t="shared" si="6"/>
        <v>0.1766881028938905</v>
      </c>
      <c r="H56" s="105">
        <v>2273.3333333333335</v>
      </c>
      <c r="I56" s="88">
        <f t="shared" si="7"/>
        <v>7.3167155425219801E-2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4406.4305555555557</v>
      </c>
      <c r="F57" s="50">
        <v>5217.7777777777774</v>
      </c>
      <c r="G57" s="51">
        <f t="shared" si="6"/>
        <v>0.18412799475513994</v>
      </c>
      <c r="H57" s="50">
        <v>4827.2222222222226</v>
      </c>
      <c r="I57" s="126">
        <f t="shared" si="7"/>
        <v>8.0906893773736735E-2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5168.4375</v>
      </c>
      <c r="F58" s="68">
        <v>4901.875</v>
      </c>
      <c r="G58" s="44">
        <f t="shared" si="6"/>
        <v>-5.1575064997883793E-2</v>
      </c>
      <c r="H58" s="68">
        <v>4895</v>
      </c>
      <c r="I58" s="44">
        <f t="shared" si="7"/>
        <v>1.4044943820224719E-3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5032.125</v>
      </c>
      <c r="F59" s="70">
        <v>5223</v>
      </c>
      <c r="G59" s="48">
        <f t="shared" si="6"/>
        <v>3.7931291452418213E-2</v>
      </c>
      <c r="H59" s="70">
        <v>5223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21423.75</v>
      </c>
      <c r="F60" s="73">
        <v>21905</v>
      </c>
      <c r="G60" s="51">
        <f t="shared" si="6"/>
        <v>2.2463387595542332E-2</v>
      </c>
      <c r="H60" s="73">
        <v>21398.571428571428</v>
      </c>
      <c r="I60" s="51">
        <f t="shared" si="7"/>
        <v>2.3666466386274166E-2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6430.5</v>
      </c>
      <c r="F62" s="54">
        <v>6919</v>
      </c>
      <c r="G62" s="45">
        <f t="shared" ref="G62:G67" si="8">(F62-E62)/E62</f>
        <v>7.5966099059171135E-2</v>
      </c>
      <c r="H62" s="54">
        <v>6605.5</v>
      </c>
      <c r="I62" s="44">
        <f t="shared" ref="I62:I67" si="9">(F62-H62)/H62</f>
        <v>4.7460449625312241E-2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48298.285714285717</v>
      </c>
      <c r="G63" s="48">
        <f t="shared" si="8"/>
        <v>2.6604686612179247E-2</v>
      </c>
      <c r="H63" s="46">
        <v>48298.285714285717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10658.75</v>
      </c>
      <c r="F64" s="46">
        <v>11262.571428571429</v>
      </c>
      <c r="G64" s="48">
        <f t="shared" si="8"/>
        <v>5.6650304076128005E-2</v>
      </c>
      <c r="H64" s="46">
        <v>11244.125</v>
      </c>
      <c r="I64" s="87">
        <f t="shared" si="9"/>
        <v>1.6405392657436084E-3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7871.5</v>
      </c>
      <c r="F65" s="46">
        <v>7463.333333333333</v>
      </c>
      <c r="G65" s="48">
        <f t="shared" si="8"/>
        <v>-5.1853733934658829E-2</v>
      </c>
      <c r="H65" s="46">
        <v>7463.333333333333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3816.1138888888891</v>
      </c>
      <c r="F66" s="46">
        <v>4093.75</v>
      </c>
      <c r="G66" s="48">
        <f t="shared" si="8"/>
        <v>7.2753622977418081E-2</v>
      </c>
      <c r="H66" s="46">
        <v>4151.1111111111113</v>
      </c>
      <c r="I66" s="87">
        <f t="shared" si="9"/>
        <v>-1.3818254817987201E-2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3649.583333333333</v>
      </c>
      <c r="F67" s="58">
        <v>3417</v>
      </c>
      <c r="G67" s="51">
        <f t="shared" si="8"/>
        <v>-6.3728736157095484E-2</v>
      </c>
      <c r="H67" s="58">
        <v>3223.75</v>
      </c>
      <c r="I67" s="88">
        <f t="shared" si="9"/>
        <v>5.9945715393563394E-2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3725.8</v>
      </c>
      <c r="F69" s="43">
        <v>4290.5555555555557</v>
      </c>
      <c r="G69" s="45">
        <f>(F69-E69)/E69</f>
        <v>0.15157967565504199</v>
      </c>
      <c r="H69" s="43">
        <v>4120.625</v>
      </c>
      <c r="I69" s="44">
        <f>(F69-H69)/H69</f>
        <v>4.1239024554662378E-2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2780.3333333333335</v>
      </c>
      <c r="F70" s="47">
        <v>2844.75</v>
      </c>
      <c r="G70" s="48">
        <f>(F70-E70)/E70</f>
        <v>2.3168684809974766E-2</v>
      </c>
      <c r="H70" s="47">
        <v>2899.75</v>
      </c>
      <c r="I70" s="44">
        <f>(F70-H70)/H70</f>
        <v>-1.8967152340719027E-2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1323.7777777777778</v>
      </c>
      <c r="F71" s="47">
        <v>1341.25</v>
      </c>
      <c r="G71" s="48">
        <f>(F71-E71)/E71</f>
        <v>1.3198757763975116E-2</v>
      </c>
      <c r="H71" s="47">
        <v>1346.6666666666667</v>
      </c>
      <c r="I71" s="44">
        <f>(F71-H71)/H71</f>
        <v>-4.0222772277228288E-3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2218.3000000000002</v>
      </c>
      <c r="F72" s="47">
        <v>2491.6666666666665</v>
      </c>
      <c r="G72" s="48">
        <f>(F72-E72)/E72</f>
        <v>0.12323250537198138</v>
      </c>
      <c r="H72" s="47">
        <v>2408.3333333333335</v>
      </c>
      <c r="I72" s="44">
        <f>(F72-H72)/H72</f>
        <v>3.4602076124567345E-2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1590.9583333333335</v>
      </c>
      <c r="F73" s="50">
        <v>1838.5</v>
      </c>
      <c r="G73" s="48">
        <f>(F73-E73)/E73</f>
        <v>0.15559280307990456</v>
      </c>
      <c r="H73" s="50">
        <v>1813.5</v>
      </c>
      <c r="I73" s="59">
        <f>(F73-H73)/H73</f>
        <v>1.3785497656465398E-2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1494</v>
      </c>
      <c r="G75" s="44">
        <f t="shared" ref="G75:G81" si="10">(F75-E75)/E75</f>
        <v>1.8801753531417505E-2</v>
      </c>
      <c r="H75" s="43">
        <v>1465.8333333333333</v>
      </c>
      <c r="I75" s="45">
        <f t="shared" ref="I75:I81" si="11">(F75-H75)/H75</f>
        <v>1.9215463331438368E-2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1266.6666666666667</v>
      </c>
      <c r="F76" s="32">
        <v>1290.3333333333333</v>
      </c>
      <c r="G76" s="48">
        <f t="shared" si="10"/>
        <v>1.8684210526315668E-2</v>
      </c>
      <c r="H76" s="32">
        <v>1257.2222222222222</v>
      </c>
      <c r="I76" s="44">
        <f t="shared" si="11"/>
        <v>2.6336721166593E-2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819.75</v>
      </c>
      <c r="F77" s="47">
        <v>951.42857142857144</v>
      </c>
      <c r="G77" s="48">
        <f t="shared" si="10"/>
        <v>0.16063259704613778</v>
      </c>
      <c r="H77" s="47">
        <v>951.14285714285711</v>
      </c>
      <c r="I77" s="44">
        <f t="shared" si="11"/>
        <v>3.0039050766000918E-4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1531.3</v>
      </c>
      <c r="F78" s="47">
        <v>1560</v>
      </c>
      <c r="G78" s="48">
        <f t="shared" si="10"/>
        <v>1.8742245151178769E-2</v>
      </c>
      <c r="H78" s="47">
        <v>1567.25</v>
      </c>
      <c r="I78" s="44">
        <f t="shared" si="11"/>
        <v>-4.6259371510607751E-3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1932.8</v>
      </c>
      <c r="F79" s="61">
        <v>2037.3</v>
      </c>
      <c r="G79" s="48">
        <f t="shared" si="10"/>
        <v>5.4066639072847686E-2</v>
      </c>
      <c r="H79" s="61">
        <v>2074.8000000000002</v>
      </c>
      <c r="I79" s="44">
        <f t="shared" si="11"/>
        <v>-1.8074031231926076E-2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8899.3333333333339</v>
      </c>
      <c r="G80" s="48">
        <f t="shared" si="10"/>
        <v>7.8520196300491431E-3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3974.4472222222221</v>
      </c>
      <c r="F81" s="50">
        <v>4068.75</v>
      </c>
      <c r="G81" s="51">
        <f t="shared" si="10"/>
        <v>2.3727268851503495E-2</v>
      </c>
      <c r="H81" s="50">
        <v>4144.4444444444443</v>
      </c>
      <c r="I81" s="56">
        <f t="shared" si="11"/>
        <v>-1.8264075067024106E-2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20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218</v>
      </c>
      <c r="F12" s="157" t="s">
        <v>223</v>
      </c>
      <c r="G12" s="149" t="s">
        <v>197</v>
      </c>
      <c r="H12" s="157" t="s">
        <v>219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1720.2249999999999</v>
      </c>
      <c r="F15" s="83">
        <v>1783.2</v>
      </c>
      <c r="G15" s="44">
        <f>(F15-E15)/E15</f>
        <v>3.6608583179526012E-2</v>
      </c>
      <c r="H15" s="83">
        <v>1700</v>
      </c>
      <c r="I15" s="127">
        <f>(F15-H15)/H15</f>
        <v>4.8941176470588259E-2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2499.5</v>
      </c>
      <c r="F16" s="83">
        <v>1683.2</v>
      </c>
      <c r="G16" s="48">
        <f t="shared" ref="G16:G39" si="0">(F16-E16)/E16</f>
        <v>-0.32658531706341265</v>
      </c>
      <c r="H16" s="83">
        <v>1900</v>
      </c>
      <c r="I16" s="48">
        <f>(F16-H16)/H16</f>
        <v>-0.11410526315789471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1602.94175</v>
      </c>
      <c r="F17" s="83">
        <v>1800</v>
      </c>
      <c r="G17" s="48">
        <f t="shared" si="0"/>
        <v>0.12293537803229597</v>
      </c>
      <c r="H17" s="83">
        <v>1766.6</v>
      </c>
      <c r="I17" s="48">
        <f t="shared" ref="I17:I29" si="1">(F17-H17)/H17</f>
        <v>1.8906373825427428E-2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778.01675</v>
      </c>
      <c r="F18" s="83">
        <v>916.6</v>
      </c>
      <c r="G18" s="48">
        <f t="shared" si="0"/>
        <v>0.17812373576789964</v>
      </c>
      <c r="H18" s="83">
        <v>1000</v>
      </c>
      <c r="I18" s="48">
        <f t="shared" si="1"/>
        <v>-8.3399999999999974E-2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2918.7723055555552</v>
      </c>
      <c r="F19" s="83">
        <v>2250</v>
      </c>
      <c r="G19" s="48">
        <f t="shared" si="0"/>
        <v>-0.22912794680236698</v>
      </c>
      <c r="H19" s="83">
        <v>2250</v>
      </c>
      <c r="I19" s="48">
        <f t="shared" si="1"/>
        <v>0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1733.9917500000001</v>
      </c>
      <c r="F20" s="83">
        <v>1100</v>
      </c>
      <c r="G20" s="48">
        <f t="shared" si="0"/>
        <v>-0.36562558616556284</v>
      </c>
      <c r="H20" s="83">
        <v>1316.6</v>
      </c>
      <c r="I20" s="48">
        <f t="shared" si="1"/>
        <v>-0.16451465897007439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1415.3332500000001</v>
      </c>
      <c r="F21" s="83">
        <v>1366.6</v>
      </c>
      <c r="G21" s="48">
        <f t="shared" si="0"/>
        <v>-3.4432350119662787E-2</v>
      </c>
      <c r="H21" s="83">
        <v>1316.6</v>
      </c>
      <c r="I21" s="48">
        <f t="shared" si="1"/>
        <v>3.7976606410451162E-2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418.3125</v>
      </c>
      <c r="F22" s="83">
        <v>430</v>
      </c>
      <c r="G22" s="48">
        <f t="shared" si="0"/>
        <v>2.7939638428208576E-2</v>
      </c>
      <c r="H22" s="83">
        <v>413.3</v>
      </c>
      <c r="I22" s="48">
        <f t="shared" si="1"/>
        <v>4.0406484393902709E-2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542.55624999999998</v>
      </c>
      <c r="F23" s="83">
        <v>462.5</v>
      </c>
      <c r="G23" s="48">
        <f t="shared" si="0"/>
        <v>-0.14755382506422141</v>
      </c>
      <c r="H23" s="83">
        <v>462.5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531.87924999999996</v>
      </c>
      <c r="F24" s="83">
        <v>470</v>
      </c>
      <c r="G24" s="48">
        <f t="shared" si="0"/>
        <v>-0.11634078599606952</v>
      </c>
      <c r="H24" s="83">
        <v>495</v>
      </c>
      <c r="I24" s="48">
        <f t="shared" si="1"/>
        <v>-5.0505050505050504E-2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545.52499999999998</v>
      </c>
      <c r="F25" s="83">
        <v>500</v>
      </c>
      <c r="G25" s="48">
        <f t="shared" si="0"/>
        <v>-8.3451720819394129E-2</v>
      </c>
      <c r="H25" s="83">
        <v>525</v>
      </c>
      <c r="I25" s="48">
        <f t="shared" si="1"/>
        <v>-4.7619047619047616E-2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2042.35</v>
      </c>
      <c r="F26" s="83">
        <v>1275</v>
      </c>
      <c r="G26" s="48">
        <f t="shared" si="0"/>
        <v>-0.37571914706098364</v>
      </c>
      <c r="H26" s="83">
        <v>1316.6</v>
      </c>
      <c r="I26" s="48">
        <f t="shared" si="1"/>
        <v>-3.1596536533495298E-2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534.27499999999998</v>
      </c>
      <c r="F27" s="83">
        <v>550</v>
      </c>
      <c r="G27" s="48">
        <f t="shared" si="0"/>
        <v>2.9432408403911887E-2</v>
      </c>
      <c r="H27" s="83">
        <v>500</v>
      </c>
      <c r="I27" s="48">
        <f t="shared" si="1"/>
        <v>0.1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1096.5437499999998</v>
      </c>
      <c r="F28" s="83">
        <v>1229</v>
      </c>
      <c r="G28" s="48">
        <f t="shared" si="0"/>
        <v>0.12079431395236187</v>
      </c>
      <c r="H28" s="83">
        <v>1166.5</v>
      </c>
      <c r="I28" s="48">
        <f t="shared" si="1"/>
        <v>5.3579082726103726E-2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1254.375</v>
      </c>
      <c r="F29" s="83">
        <v>1479</v>
      </c>
      <c r="G29" s="48">
        <f t="shared" si="0"/>
        <v>0.17907324364723468</v>
      </c>
      <c r="H29" s="83">
        <v>1433.2</v>
      </c>
      <c r="I29" s="48">
        <f t="shared" si="1"/>
        <v>3.1956461066145657E-2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1232.0707499999999</v>
      </c>
      <c r="F30" s="95">
        <v>1225</v>
      </c>
      <c r="G30" s="51">
        <f t="shared" si="0"/>
        <v>-5.7389155614641953E-3</v>
      </c>
      <c r="H30" s="95">
        <v>1225</v>
      </c>
      <c r="I30" s="51">
        <f>(F30-H30)/H30</f>
        <v>0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2200.6875</v>
      </c>
      <c r="F32" s="83">
        <v>2466.6</v>
      </c>
      <c r="G32" s="44">
        <f t="shared" si="0"/>
        <v>0.12083155831984319</v>
      </c>
      <c r="H32" s="83">
        <v>2466.6</v>
      </c>
      <c r="I32" s="45">
        <f>(F32-H32)/H32</f>
        <v>0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2016.27925</v>
      </c>
      <c r="F33" s="83">
        <v>2366.6</v>
      </c>
      <c r="G33" s="48">
        <f t="shared" si="0"/>
        <v>0.17374614652211487</v>
      </c>
      <c r="H33" s="83">
        <v>2366.6</v>
      </c>
      <c r="I33" s="48">
        <f>(F33-H33)/H33</f>
        <v>0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1210.8125</v>
      </c>
      <c r="F34" s="83">
        <v>1433.2</v>
      </c>
      <c r="G34" s="48">
        <f>(F34-E34)/E34</f>
        <v>0.18366799153461005</v>
      </c>
      <c r="H34" s="83">
        <v>1408.2</v>
      </c>
      <c r="I34" s="48">
        <f>(F34-H34)/H34</f>
        <v>1.7753160062491124E-2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1441.6166666666668</v>
      </c>
      <c r="F35" s="83">
        <v>1400</v>
      </c>
      <c r="G35" s="48">
        <f t="shared" si="0"/>
        <v>-2.8868053227279641E-2</v>
      </c>
      <c r="H35" s="83">
        <v>1516.6</v>
      </c>
      <c r="I35" s="48">
        <f>(F35-H35)/H35</f>
        <v>-7.6882500329684772E-2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1289.875</v>
      </c>
      <c r="F36" s="83">
        <v>1600</v>
      </c>
      <c r="G36" s="55">
        <f t="shared" si="0"/>
        <v>0.24043027425138094</v>
      </c>
      <c r="H36" s="83">
        <v>1700</v>
      </c>
      <c r="I36" s="48">
        <f>(F36-H36)/H36</f>
        <v>-5.8823529411764705E-2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26551.770138888889</v>
      </c>
      <c r="F38" s="84">
        <v>28000</v>
      </c>
      <c r="G38" s="45">
        <f t="shared" si="0"/>
        <v>5.4543627544815551E-2</v>
      </c>
      <c r="H38" s="84">
        <v>26400</v>
      </c>
      <c r="I38" s="45">
        <f>(F38-H38)/H38</f>
        <v>6.0606060606060608E-2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15231.277777777777</v>
      </c>
      <c r="F39" s="85">
        <v>17733.2</v>
      </c>
      <c r="G39" s="51">
        <f t="shared" si="0"/>
        <v>0.16426213602856701</v>
      </c>
      <c r="H39" s="85">
        <v>16266.6</v>
      </c>
      <c r="I39" s="51">
        <f>(F39-H39)/H39</f>
        <v>9.0160205574613031E-2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221</v>
      </c>
      <c r="E12" s="157" t="s">
        <v>223</v>
      </c>
      <c r="F12" s="164" t="s">
        <v>186</v>
      </c>
      <c r="G12" s="149" t="s">
        <v>218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1563.8</v>
      </c>
      <c r="E15" s="83">
        <v>1783.2</v>
      </c>
      <c r="F15" s="67">
        <f t="shared" ref="F15:F30" si="0">D15-E15</f>
        <v>-219.40000000000009</v>
      </c>
      <c r="G15" s="42">
        <v>1720.2249999999999</v>
      </c>
      <c r="H15" s="66">
        <f>AVERAGE(D15:E15)</f>
        <v>1673.5</v>
      </c>
      <c r="I15" s="69">
        <f>(H15-G15)/G15</f>
        <v>-2.7162144486912999E-2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1516.3333333333333</v>
      </c>
      <c r="E16" s="83">
        <v>1683.2</v>
      </c>
      <c r="F16" s="71">
        <f t="shared" si="0"/>
        <v>-166.86666666666679</v>
      </c>
      <c r="G16" s="46">
        <v>2499.5</v>
      </c>
      <c r="H16" s="68">
        <f t="shared" ref="H16:H30" si="1">AVERAGE(D16:E16)</f>
        <v>1599.7666666666667</v>
      </c>
      <c r="I16" s="72">
        <f t="shared" ref="I16:I39" si="2">(H16-G16)/G16</f>
        <v>-0.35996532639861306</v>
      </c>
    </row>
    <row r="17" spans="1:9" ht="16.5" x14ac:dyDescent="0.3">
      <c r="A17" s="37"/>
      <c r="B17" s="34" t="s">
        <v>6</v>
      </c>
      <c r="C17" s="15" t="s">
        <v>165</v>
      </c>
      <c r="D17" s="47">
        <v>1418.7</v>
      </c>
      <c r="E17" s="83">
        <v>1800</v>
      </c>
      <c r="F17" s="71">
        <f t="shared" si="0"/>
        <v>-381.29999999999995</v>
      </c>
      <c r="G17" s="46">
        <v>1602.94175</v>
      </c>
      <c r="H17" s="68">
        <f t="shared" si="1"/>
        <v>1609.35</v>
      </c>
      <c r="I17" s="72">
        <f t="shared" si="2"/>
        <v>3.9978059090418931E-3</v>
      </c>
    </row>
    <row r="18" spans="1:9" ht="16.5" x14ac:dyDescent="0.3">
      <c r="A18" s="37"/>
      <c r="B18" s="34" t="s">
        <v>7</v>
      </c>
      <c r="C18" s="15" t="s">
        <v>166</v>
      </c>
      <c r="D18" s="47">
        <v>809.8</v>
      </c>
      <c r="E18" s="83">
        <v>916.6</v>
      </c>
      <c r="F18" s="71">
        <f t="shared" si="0"/>
        <v>-106.80000000000007</v>
      </c>
      <c r="G18" s="46">
        <v>778.01675</v>
      </c>
      <c r="H18" s="68">
        <f t="shared" si="1"/>
        <v>863.2</v>
      </c>
      <c r="I18" s="72">
        <f t="shared" si="2"/>
        <v>0.10948768133848023</v>
      </c>
    </row>
    <row r="19" spans="1:9" ht="16.5" x14ac:dyDescent="0.3">
      <c r="A19" s="37"/>
      <c r="B19" s="34" t="s">
        <v>8</v>
      </c>
      <c r="C19" s="15" t="s">
        <v>167</v>
      </c>
      <c r="D19" s="47">
        <v>2736.25</v>
      </c>
      <c r="E19" s="83">
        <v>2250</v>
      </c>
      <c r="F19" s="71">
        <f t="shared" si="0"/>
        <v>486.25</v>
      </c>
      <c r="G19" s="46">
        <v>2918.7723055555552</v>
      </c>
      <c r="H19" s="68">
        <f t="shared" si="1"/>
        <v>2493.125</v>
      </c>
      <c r="I19" s="72">
        <f t="shared" si="2"/>
        <v>-0.14583093883184495</v>
      </c>
    </row>
    <row r="20" spans="1:9" ht="16.5" x14ac:dyDescent="0.3">
      <c r="A20" s="37"/>
      <c r="B20" s="34" t="s">
        <v>9</v>
      </c>
      <c r="C20" s="15" t="s">
        <v>168</v>
      </c>
      <c r="D20" s="47">
        <v>1467.3</v>
      </c>
      <c r="E20" s="83">
        <v>1100</v>
      </c>
      <c r="F20" s="71">
        <f t="shared" si="0"/>
        <v>367.29999999999995</v>
      </c>
      <c r="G20" s="46">
        <v>1733.9917500000001</v>
      </c>
      <c r="H20" s="68">
        <f t="shared" si="1"/>
        <v>1283.6500000000001</v>
      </c>
      <c r="I20" s="72">
        <f t="shared" si="2"/>
        <v>-0.25971389425584063</v>
      </c>
    </row>
    <row r="21" spans="1:9" ht="16.5" x14ac:dyDescent="0.3">
      <c r="A21" s="37"/>
      <c r="B21" s="34" t="s">
        <v>10</v>
      </c>
      <c r="C21" s="15" t="s">
        <v>169</v>
      </c>
      <c r="D21" s="47">
        <v>1527.8</v>
      </c>
      <c r="E21" s="83">
        <v>1366.6</v>
      </c>
      <c r="F21" s="71">
        <f t="shared" si="0"/>
        <v>161.20000000000005</v>
      </c>
      <c r="G21" s="46">
        <v>1415.3332500000001</v>
      </c>
      <c r="H21" s="68">
        <f t="shared" si="1"/>
        <v>1447.1999999999998</v>
      </c>
      <c r="I21" s="72">
        <f t="shared" si="2"/>
        <v>2.2515368730297039E-2</v>
      </c>
    </row>
    <row r="22" spans="1:9" ht="16.5" x14ac:dyDescent="0.3">
      <c r="A22" s="37"/>
      <c r="B22" s="34" t="s">
        <v>11</v>
      </c>
      <c r="C22" s="15" t="s">
        <v>170</v>
      </c>
      <c r="D22" s="47">
        <v>389.5</v>
      </c>
      <c r="E22" s="83">
        <v>430</v>
      </c>
      <c r="F22" s="71">
        <f t="shared" si="0"/>
        <v>-40.5</v>
      </c>
      <c r="G22" s="46">
        <v>418.3125</v>
      </c>
      <c r="H22" s="68">
        <f t="shared" si="1"/>
        <v>409.75</v>
      </c>
      <c r="I22" s="72">
        <f t="shared" si="2"/>
        <v>-2.0469146869864036E-2</v>
      </c>
    </row>
    <row r="23" spans="1:9" ht="16.5" x14ac:dyDescent="0.3">
      <c r="A23" s="37"/>
      <c r="B23" s="34" t="s">
        <v>12</v>
      </c>
      <c r="C23" s="15" t="s">
        <v>171</v>
      </c>
      <c r="D23" s="47">
        <v>539.5</v>
      </c>
      <c r="E23" s="83">
        <v>462.5</v>
      </c>
      <c r="F23" s="71">
        <f t="shared" si="0"/>
        <v>77</v>
      </c>
      <c r="G23" s="46">
        <v>542.55624999999998</v>
      </c>
      <c r="H23" s="68">
        <f t="shared" si="1"/>
        <v>501</v>
      </c>
      <c r="I23" s="72">
        <f t="shared" si="2"/>
        <v>-7.6593440772270122E-2</v>
      </c>
    </row>
    <row r="24" spans="1:9" ht="16.5" x14ac:dyDescent="0.3">
      <c r="A24" s="37"/>
      <c r="B24" s="34" t="s">
        <v>13</v>
      </c>
      <c r="C24" s="15" t="s">
        <v>172</v>
      </c>
      <c r="D24" s="47">
        <v>539.5</v>
      </c>
      <c r="E24" s="83">
        <v>470</v>
      </c>
      <c r="F24" s="71">
        <f t="shared" si="0"/>
        <v>69.5</v>
      </c>
      <c r="G24" s="46">
        <v>531.87924999999996</v>
      </c>
      <c r="H24" s="68">
        <f t="shared" si="1"/>
        <v>504.75</v>
      </c>
      <c r="I24" s="72">
        <f t="shared" si="2"/>
        <v>-5.100640793939594E-2</v>
      </c>
    </row>
    <row r="25" spans="1:9" ht="16.5" x14ac:dyDescent="0.3">
      <c r="A25" s="37"/>
      <c r="B25" s="34" t="s">
        <v>14</v>
      </c>
      <c r="C25" s="15" t="s">
        <v>173</v>
      </c>
      <c r="D25" s="47">
        <v>554.5</v>
      </c>
      <c r="E25" s="83">
        <v>500</v>
      </c>
      <c r="F25" s="71">
        <f t="shared" si="0"/>
        <v>54.5</v>
      </c>
      <c r="G25" s="46">
        <v>545.52499999999998</v>
      </c>
      <c r="H25" s="68">
        <f t="shared" si="1"/>
        <v>527.25</v>
      </c>
      <c r="I25" s="72">
        <f t="shared" si="2"/>
        <v>-3.3499839604051104E-2</v>
      </c>
    </row>
    <row r="26" spans="1:9" ht="16.5" x14ac:dyDescent="0.3">
      <c r="A26" s="37"/>
      <c r="B26" s="34" t="s">
        <v>15</v>
      </c>
      <c r="C26" s="15" t="s">
        <v>174</v>
      </c>
      <c r="D26" s="47">
        <v>1399.8</v>
      </c>
      <c r="E26" s="83">
        <v>1275</v>
      </c>
      <c r="F26" s="71">
        <f t="shared" si="0"/>
        <v>124.79999999999995</v>
      </c>
      <c r="G26" s="46">
        <v>2042.35</v>
      </c>
      <c r="H26" s="68">
        <f t="shared" si="1"/>
        <v>1337.4</v>
      </c>
      <c r="I26" s="72">
        <f t="shared" si="2"/>
        <v>-0.34516610767008588</v>
      </c>
    </row>
    <row r="27" spans="1:9" ht="16.5" x14ac:dyDescent="0.3">
      <c r="A27" s="37"/>
      <c r="B27" s="34" t="s">
        <v>16</v>
      </c>
      <c r="C27" s="15" t="s">
        <v>175</v>
      </c>
      <c r="D27" s="47">
        <v>532</v>
      </c>
      <c r="E27" s="83">
        <v>550</v>
      </c>
      <c r="F27" s="71">
        <f t="shared" si="0"/>
        <v>-18</v>
      </c>
      <c r="G27" s="46">
        <v>534.27499999999998</v>
      </c>
      <c r="H27" s="68">
        <f t="shared" si="1"/>
        <v>541</v>
      </c>
      <c r="I27" s="72">
        <f t="shared" si="2"/>
        <v>1.2587150811847874E-2</v>
      </c>
    </row>
    <row r="28" spans="1:9" ht="16.5" x14ac:dyDescent="0.3">
      <c r="A28" s="37"/>
      <c r="B28" s="34" t="s">
        <v>17</v>
      </c>
      <c r="C28" s="15" t="s">
        <v>176</v>
      </c>
      <c r="D28" s="47">
        <v>1004.8</v>
      </c>
      <c r="E28" s="83">
        <v>1229</v>
      </c>
      <c r="F28" s="71">
        <f t="shared" si="0"/>
        <v>-224.20000000000005</v>
      </c>
      <c r="G28" s="46">
        <v>1096.5437499999998</v>
      </c>
      <c r="H28" s="68">
        <f t="shared" si="1"/>
        <v>1116.9000000000001</v>
      </c>
      <c r="I28" s="72">
        <f t="shared" si="2"/>
        <v>1.8564010783883703E-2</v>
      </c>
    </row>
    <row r="29" spans="1:9" ht="16.5" x14ac:dyDescent="0.3">
      <c r="A29" s="37"/>
      <c r="B29" s="34" t="s">
        <v>18</v>
      </c>
      <c r="C29" s="15" t="s">
        <v>177</v>
      </c>
      <c r="D29" s="47">
        <v>1842.2222222222222</v>
      </c>
      <c r="E29" s="83">
        <v>1479</v>
      </c>
      <c r="F29" s="71">
        <f t="shared" si="0"/>
        <v>363.22222222222217</v>
      </c>
      <c r="G29" s="46">
        <v>1254.375</v>
      </c>
      <c r="H29" s="68">
        <f t="shared" si="1"/>
        <v>1660.6111111111111</v>
      </c>
      <c r="I29" s="72">
        <f t="shared" si="2"/>
        <v>0.32385539500636656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1148.9000000000001</v>
      </c>
      <c r="E30" s="95">
        <v>1225</v>
      </c>
      <c r="F30" s="74">
        <f t="shared" si="0"/>
        <v>-76.099999999999909</v>
      </c>
      <c r="G30" s="49">
        <v>1232.0707499999999</v>
      </c>
      <c r="H30" s="107">
        <f t="shared" si="1"/>
        <v>1186.95</v>
      </c>
      <c r="I30" s="75">
        <f t="shared" si="2"/>
        <v>-3.6621882306677456E-2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2436.25</v>
      </c>
      <c r="E32" s="83">
        <v>2466.6</v>
      </c>
      <c r="F32" s="67">
        <f>D32-E32</f>
        <v>-30.349999999999909</v>
      </c>
      <c r="G32" s="54">
        <v>2200.6875</v>
      </c>
      <c r="H32" s="68">
        <f>AVERAGE(D32:E32)</f>
        <v>2451.4250000000002</v>
      </c>
      <c r="I32" s="78">
        <f t="shared" si="2"/>
        <v>0.11393598591349302</v>
      </c>
    </row>
    <row r="33" spans="1:9" ht="16.5" x14ac:dyDescent="0.3">
      <c r="A33" s="37"/>
      <c r="B33" s="34" t="s">
        <v>27</v>
      </c>
      <c r="C33" s="15" t="s">
        <v>180</v>
      </c>
      <c r="D33" s="47">
        <v>2183.8000000000002</v>
      </c>
      <c r="E33" s="83">
        <v>2366.6</v>
      </c>
      <c r="F33" s="79">
        <f>D33-E33</f>
        <v>-182.79999999999973</v>
      </c>
      <c r="G33" s="46">
        <v>2016.27925</v>
      </c>
      <c r="H33" s="68">
        <f>AVERAGE(D33:E33)</f>
        <v>2275.1999999999998</v>
      </c>
      <c r="I33" s="72">
        <f t="shared" si="2"/>
        <v>0.12841512404593747</v>
      </c>
    </row>
    <row r="34" spans="1:9" ht="16.5" x14ac:dyDescent="0.3">
      <c r="A34" s="37"/>
      <c r="B34" s="39" t="s">
        <v>28</v>
      </c>
      <c r="C34" s="15" t="s">
        <v>181</v>
      </c>
      <c r="D34" s="47">
        <v>1567.5</v>
      </c>
      <c r="E34" s="83">
        <v>1433.2</v>
      </c>
      <c r="F34" s="71">
        <f>D34-E34</f>
        <v>134.29999999999995</v>
      </c>
      <c r="G34" s="46">
        <v>1210.8125</v>
      </c>
      <c r="H34" s="68">
        <f>AVERAGE(D34:E34)</f>
        <v>1500.35</v>
      </c>
      <c r="I34" s="72">
        <f t="shared" si="2"/>
        <v>0.23912661952201511</v>
      </c>
    </row>
    <row r="35" spans="1:9" ht="16.5" x14ac:dyDescent="0.3">
      <c r="A35" s="37"/>
      <c r="B35" s="34" t="s">
        <v>29</v>
      </c>
      <c r="C35" s="15" t="s">
        <v>182</v>
      </c>
      <c r="D35" s="47">
        <v>1705</v>
      </c>
      <c r="E35" s="83">
        <v>1400</v>
      </c>
      <c r="F35" s="79">
        <f>D35-E35</f>
        <v>305</v>
      </c>
      <c r="G35" s="46">
        <v>1441.6166666666668</v>
      </c>
      <c r="H35" s="68">
        <f>AVERAGE(D35:E35)</f>
        <v>1552.5</v>
      </c>
      <c r="I35" s="72">
        <f t="shared" si="2"/>
        <v>7.6915962403320257E-2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1868.8</v>
      </c>
      <c r="E36" s="83">
        <v>1600</v>
      </c>
      <c r="F36" s="71">
        <f>D36-E36</f>
        <v>268.79999999999995</v>
      </c>
      <c r="G36" s="49">
        <v>1289.875</v>
      </c>
      <c r="H36" s="68">
        <f>AVERAGE(D36:E36)</f>
        <v>1734.4</v>
      </c>
      <c r="I36" s="80">
        <f t="shared" si="2"/>
        <v>0.34462641728849702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29645.555555555555</v>
      </c>
      <c r="E38" s="84">
        <v>28000</v>
      </c>
      <c r="F38" s="67">
        <f>D38-E38</f>
        <v>1645.5555555555547</v>
      </c>
      <c r="G38" s="46">
        <v>26551.770138888889</v>
      </c>
      <c r="H38" s="67">
        <f>AVERAGE(D38:E38)</f>
        <v>28822.777777777777</v>
      </c>
      <c r="I38" s="78">
        <f t="shared" si="2"/>
        <v>8.553130834628124E-2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15836.444444444445</v>
      </c>
      <c r="E39" s="85">
        <v>17733.2</v>
      </c>
      <c r="F39" s="74">
        <f>D39-E39</f>
        <v>-1896.7555555555555</v>
      </c>
      <c r="G39" s="46">
        <v>15231.277777777777</v>
      </c>
      <c r="H39" s="81">
        <f>AVERAGE(D39:E39)</f>
        <v>16784.822222222225</v>
      </c>
      <c r="I39" s="75">
        <f t="shared" si="2"/>
        <v>0.1019969871937499</v>
      </c>
    </row>
    <row r="40" spans="1:9" ht="15.75" customHeight="1" thickBot="1" x14ac:dyDescent="0.25">
      <c r="A40" s="159"/>
      <c r="B40" s="160"/>
      <c r="C40" s="161"/>
      <c r="D40" s="86">
        <f>SUM(D15:D39)</f>
        <v>74234.055555555562</v>
      </c>
      <c r="E40" s="86">
        <f>SUM(E15:E39)</f>
        <v>73519.7</v>
      </c>
      <c r="F40" s="86">
        <f>SUM(F15:F39)</f>
        <v>714.35555555555493</v>
      </c>
      <c r="G40" s="86">
        <f>SUM(G15:G39)</f>
        <v>70808.987138888886</v>
      </c>
      <c r="H40" s="86">
        <f>AVERAGE(D40:E40)</f>
        <v>73876.877777777787</v>
      </c>
      <c r="I40" s="75">
        <f>(H40-G40)/G40</f>
        <v>4.3326288976162884E-2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218</v>
      </c>
      <c r="F13" s="166" t="s">
        <v>224</v>
      </c>
      <c r="G13" s="149" t="s">
        <v>197</v>
      </c>
      <c r="H13" s="166" t="s">
        <v>220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1720.2249999999999</v>
      </c>
      <c r="F16" s="42">
        <v>1673.5</v>
      </c>
      <c r="G16" s="21">
        <f>(F16-E16)/E16</f>
        <v>-2.7162144486912999E-2</v>
      </c>
      <c r="H16" s="42">
        <v>1594.4</v>
      </c>
      <c r="I16" s="21">
        <f>(F16-H16)/H16</f>
        <v>4.9611138986452523E-2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2499.5</v>
      </c>
      <c r="F17" s="46">
        <v>1599.7666666666667</v>
      </c>
      <c r="G17" s="21">
        <f t="shared" ref="G17:G80" si="0">(F17-E17)/E17</f>
        <v>-0.35996532639861306</v>
      </c>
      <c r="H17" s="46">
        <v>1666.5</v>
      </c>
      <c r="I17" s="21">
        <f t="shared" ref="I17:I31" si="1">(F17-H17)/H17</f>
        <v>-4.004400440044005E-2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1602.94175</v>
      </c>
      <c r="F18" s="46">
        <v>1609.35</v>
      </c>
      <c r="G18" s="21">
        <f t="shared" si="0"/>
        <v>3.9978059090418931E-3</v>
      </c>
      <c r="H18" s="46">
        <v>1555.15</v>
      </c>
      <c r="I18" s="21">
        <f t="shared" si="1"/>
        <v>3.4851943542423443E-2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778.01675</v>
      </c>
      <c r="F19" s="46">
        <v>863.2</v>
      </c>
      <c r="G19" s="21">
        <f t="shared" si="0"/>
        <v>0.10948768133848023</v>
      </c>
      <c r="H19" s="46">
        <v>942.4</v>
      </c>
      <c r="I19" s="21">
        <f t="shared" si="1"/>
        <v>-8.4040747028862411E-2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2918.7723055555552</v>
      </c>
      <c r="F20" s="46">
        <v>2493.125</v>
      </c>
      <c r="G20" s="21">
        <f>(F20-E20)/E20</f>
        <v>-0.14583093883184495</v>
      </c>
      <c r="H20" s="46">
        <v>2420</v>
      </c>
      <c r="I20" s="21">
        <f t="shared" si="1"/>
        <v>3.0216942148760331E-2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1733.9917500000001</v>
      </c>
      <c r="F21" s="46">
        <v>1283.6500000000001</v>
      </c>
      <c r="G21" s="21">
        <f t="shared" si="0"/>
        <v>-0.25971389425584063</v>
      </c>
      <c r="H21" s="46">
        <v>1480.1999999999998</v>
      </c>
      <c r="I21" s="21">
        <f t="shared" si="1"/>
        <v>-0.13278610998513699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1415.3332500000001</v>
      </c>
      <c r="F22" s="46">
        <v>1447.1999999999998</v>
      </c>
      <c r="G22" s="21">
        <f t="shared" si="0"/>
        <v>2.2515368730297039E-2</v>
      </c>
      <c r="H22" s="46">
        <v>1399.6999999999998</v>
      </c>
      <c r="I22" s="21">
        <f t="shared" si="1"/>
        <v>3.3935843395013224E-2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418.3125</v>
      </c>
      <c r="F23" s="46">
        <v>409.75</v>
      </c>
      <c r="G23" s="21">
        <f t="shared" si="0"/>
        <v>-2.0469146869864036E-2</v>
      </c>
      <c r="H23" s="46">
        <v>426.3</v>
      </c>
      <c r="I23" s="21">
        <f t="shared" si="1"/>
        <v>-3.8822425521932935E-2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542.55624999999998</v>
      </c>
      <c r="F24" s="46">
        <v>501</v>
      </c>
      <c r="G24" s="21">
        <f t="shared" si="0"/>
        <v>-7.6593440772270122E-2</v>
      </c>
      <c r="H24" s="46">
        <v>505.9</v>
      </c>
      <c r="I24" s="21">
        <f t="shared" si="1"/>
        <v>-9.6857086380707207E-3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531.87924999999996</v>
      </c>
      <c r="F25" s="46">
        <v>504.75</v>
      </c>
      <c r="G25" s="21">
        <f t="shared" si="0"/>
        <v>-5.100640793939594E-2</v>
      </c>
      <c r="H25" s="46">
        <v>517.25</v>
      </c>
      <c r="I25" s="21">
        <f t="shared" si="1"/>
        <v>-2.4166263895601739E-2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545.52499999999998</v>
      </c>
      <c r="F26" s="46">
        <v>527.25</v>
      </c>
      <c r="G26" s="21">
        <f t="shared" si="0"/>
        <v>-3.3499839604051104E-2</v>
      </c>
      <c r="H26" s="46">
        <v>537.15</v>
      </c>
      <c r="I26" s="21">
        <f t="shared" si="1"/>
        <v>-1.843060597598432E-2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2042.35</v>
      </c>
      <c r="F27" s="46">
        <v>1337.4</v>
      </c>
      <c r="G27" s="21">
        <f t="shared" si="0"/>
        <v>-0.34516610767008588</v>
      </c>
      <c r="H27" s="46">
        <v>1388.1999999999998</v>
      </c>
      <c r="I27" s="21">
        <f t="shared" si="1"/>
        <v>-3.6594150698746386E-2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534.27499999999998</v>
      </c>
      <c r="F28" s="46">
        <v>541</v>
      </c>
      <c r="G28" s="21">
        <f t="shared" si="0"/>
        <v>1.2587150811847874E-2</v>
      </c>
      <c r="H28" s="46">
        <v>516</v>
      </c>
      <c r="I28" s="21">
        <f t="shared" si="1"/>
        <v>4.8449612403100778E-2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1096.5437499999998</v>
      </c>
      <c r="F29" s="46">
        <v>1116.9000000000001</v>
      </c>
      <c r="G29" s="21">
        <f t="shared" si="0"/>
        <v>1.8564010783883703E-2</v>
      </c>
      <c r="H29" s="46">
        <v>1095.1500000000001</v>
      </c>
      <c r="I29" s="21">
        <f t="shared" si="1"/>
        <v>1.9860293110532803E-2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1254.375</v>
      </c>
      <c r="F30" s="46">
        <v>1660.6111111111111</v>
      </c>
      <c r="G30" s="21">
        <f t="shared" si="0"/>
        <v>0.32385539500636656</v>
      </c>
      <c r="H30" s="46">
        <v>1582.1555555555556</v>
      </c>
      <c r="I30" s="21">
        <f t="shared" si="1"/>
        <v>4.9587763529362172E-2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1232.0707499999999</v>
      </c>
      <c r="F31" s="49">
        <v>1186.95</v>
      </c>
      <c r="G31" s="23">
        <f t="shared" si="0"/>
        <v>-3.6621882306677456E-2</v>
      </c>
      <c r="H31" s="49">
        <v>1181.95</v>
      </c>
      <c r="I31" s="23">
        <f t="shared" si="1"/>
        <v>4.2302973899065099E-3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2200.6875</v>
      </c>
      <c r="F33" s="54">
        <v>2451.4250000000002</v>
      </c>
      <c r="G33" s="21">
        <f t="shared" si="0"/>
        <v>0.11393598591349302</v>
      </c>
      <c r="H33" s="54">
        <v>2427.0500000000002</v>
      </c>
      <c r="I33" s="21">
        <f>(F33-H33)/H33</f>
        <v>1.0043056385323747E-2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2016.27925</v>
      </c>
      <c r="F34" s="46">
        <v>2275.1999999999998</v>
      </c>
      <c r="G34" s="21">
        <f t="shared" si="0"/>
        <v>0.12841512404593747</v>
      </c>
      <c r="H34" s="46">
        <v>2280.6999999999998</v>
      </c>
      <c r="I34" s="21">
        <f>(F34-H34)/H34</f>
        <v>-2.4115403165694744E-3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1210.8125</v>
      </c>
      <c r="F35" s="46">
        <v>1500.35</v>
      </c>
      <c r="G35" s="21">
        <f t="shared" si="0"/>
        <v>0.23912661952201511</v>
      </c>
      <c r="H35" s="46">
        <v>1547.2249999999999</v>
      </c>
      <c r="I35" s="21">
        <f>(F35-H35)/H35</f>
        <v>-3.029617541081614E-2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1441.6166666666668</v>
      </c>
      <c r="F36" s="46">
        <v>1552.5</v>
      </c>
      <c r="G36" s="21">
        <f t="shared" si="0"/>
        <v>7.6915962403320257E-2</v>
      </c>
      <c r="H36" s="46">
        <v>1633.2166666666667</v>
      </c>
      <c r="I36" s="21">
        <f>(F36-H36)/H36</f>
        <v>-4.9421897482473255E-2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1289.875</v>
      </c>
      <c r="F37" s="49">
        <v>1734.4</v>
      </c>
      <c r="G37" s="23">
        <f t="shared" si="0"/>
        <v>0.34462641728849702</v>
      </c>
      <c r="H37" s="49">
        <v>1781.9</v>
      </c>
      <c r="I37" s="23">
        <f>(F37-H37)/H37</f>
        <v>-2.6656939222178572E-2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26551.770138888889</v>
      </c>
      <c r="F39" s="46">
        <v>28822.777777777777</v>
      </c>
      <c r="G39" s="21">
        <f t="shared" si="0"/>
        <v>8.553130834628124E-2</v>
      </c>
      <c r="H39" s="46">
        <v>27856.111111111109</v>
      </c>
      <c r="I39" s="21">
        <f t="shared" ref="I39:I44" si="2">(F39-H39)/H39</f>
        <v>3.4702139965297904E-2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15231.277777777777</v>
      </c>
      <c r="F40" s="46">
        <v>16784.822222222225</v>
      </c>
      <c r="G40" s="21">
        <f t="shared" si="0"/>
        <v>0.1019969871937499</v>
      </c>
      <c r="H40" s="46">
        <v>15940.411111111112</v>
      </c>
      <c r="I40" s="21">
        <f t="shared" si="2"/>
        <v>5.2972982015659788E-2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10761</v>
      </c>
      <c r="F41" s="57">
        <v>11171.625</v>
      </c>
      <c r="G41" s="21">
        <f t="shared" si="0"/>
        <v>3.8158628380262058E-2</v>
      </c>
      <c r="H41" s="57">
        <v>11641</v>
      </c>
      <c r="I41" s="21">
        <f t="shared" si="2"/>
        <v>-4.0320848724336396E-2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5952.4000000000005</v>
      </c>
      <c r="F42" s="47">
        <v>6208.25</v>
      </c>
      <c r="G42" s="21">
        <f t="shared" si="0"/>
        <v>4.2982662455480047E-2</v>
      </c>
      <c r="H42" s="47">
        <v>5597.5</v>
      </c>
      <c r="I42" s="21">
        <f t="shared" si="2"/>
        <v>0.10911121036176864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11100</v>
      </c>
      <c r="G43" s="21">
        <f t="shared" si="0"/>
        <v>0.11351286797635389</v>
      </c>
      <c r="H43" s="47">
        <v>10411.666666666666</v>
      </c>
      <c r="I43" s="21">
        <f t="shared" si="2"/>
        <v>6.6111733632143496E-2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12890</v>
      </c>
      <c r="F44" s="50">
        <v>12490</v>
      </c>
      <c r="G44" s="31">
        <f t="shared" si="0"/>
        <v>-3.1031807602792862E-2</v>
      </c>
      <c r="H44" s="50">
        <v>12680</v>
      </c>
      <c r="I44" s="31">
        <f t="shared" si="2"/>
        <v>-1.498422712933754E-2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6311.5277777777783</v>
      </c>
      <c r="F46" s="43">
        <v>6372.7777777777774</v>
      </c>
      <c r="G46" s="21">
        <f t="shared" si="0"/>
        <v>9.7044649340931148E-3</v>
      </c>
      <c r="H46" s="43">
        <v>6389.4444444444443</v>
      </c>
      <c r="I46" s="21">
        <f t="shared" ref="I46:I51" si="3">(F46-H46)/H46</f>
        <v>-2.6084688287975433E-3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6155.1111111111113</v>
      </c>
      <c r="F47" s="47">
        <v>6024.2222222222226</v>
      </c>
      <c r="G47" s="21">
        <f t="shared" si="0"/>
        <v>-2.1265073290490256E-2</v>
      </c>
      <c r="H47" s="47">
        <v>6024.2222222222226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19047.5</v>
      </c>
      <c r="G48" s="21">
        <f t="shared" si="0"/>
        <v>-1.1738763862766717E-2</v>
      </c>
      <c r="H48" s="47">
        <v>19047.5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18585.088958333334</v>
      </c>
      <c r="F49" s="47">
        <v>19516.160499999998</v>
      </c>
      <c r="G49" s="21">
        <f t="shared" si="0"/>
        <v>5.0097771592811396E-2</v>
      </c>
      <c r="H49" s="47">
        <v>18087.587500000001</v>
      </c>
      <c r="I49" s="21">
        <f t="shared" si="3"/>
        <v>7.8980848053948408E-2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2291.9642857142858</v>
      </c>
      <c r="F50" s="47">
        <v>2399.1666666666665</v>
      </c>
      <c r="G50" s="21">
        <f t="shared" si="0"/>
        <v>4.6773146344630472E-2</v>
      </c>
      <c r="H50" s="47">
        <v>2274.2857142857142</v>
      </c>
      <c r="I50" s="21">
        <f t="shared" si="3"/>
        <v>5.4909966499162445E-2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27101</v>
      </c>
      <c r="F51" s="50">
        <v>28187</v>
      </c>
      <c r="G51" s="31">
        <f t="shared" si="0"/>
        <v>4.007232205453673E-2</v>
      </c>
      <c r="H51" s="50">
        <v>28187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3350</v>
      </c>
      <c r="G53" s="22">
        <f t="shared" si="0"/>
        <v>-0.10666666666666667</v>
      </c>
      <c r="H53" s="66">
        <v>3999</v>
      </c>
      <c r="I53" s="22">
        <f t="shared" ref="I53:I61" si="4">(F53-H53)/H53</f>
        <v>-0.1622905726431608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3253.3482142857142</v>
      </c>
      <c r="F54" s="70">
        <v>4152.5</v>
      </c>
      <c r="G54" s="21">
        <f t="shared" si="0"/>
        <v>0.27637735849056605</v>
      </c>
      <c r="H54" s="70">
        <v>3382.5</v>
      </c>
      <c r="I54" s="21">
        <f t="shared" si="4"/>
        <v>0.22764227642276422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2029.5833333333335</v>
      </c>
      <c r="F55" s="70">
        <v>2974.5</v>
      </c>
      <c r="G55" s="21">
        <f t="shared" si="0"/>
        <v>0.46557175118045563</v>
      </c>
      <c r="H55" s="70">
        <v>2939.5</v>
      </c>
      <c r="I55" s="21">
        <f t="shared" si="4"/>
        <v>1.1906786868515054E-2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4509.375</v>
      </c>
      <c r="F56" s="70">
        <v>4950</v>
      </c>
      <c r="G56" s="21">
        <f t="shared" si="0"/>
        <v>9.7713097713097719E-2</v>
      </c>
      <c r="H56" s="70">
        <v>4950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2073.3333333333335</v>
      </c>
      <c r="F57" s="105">
        <v>2439.6666666666665</v>
      </c>
      <c r="G57" s="21">
        <f t="shared" si="0"/>
        <v>0.1766881028938905</v>
      </c>
      <c r="H57" s="105">
        <v>2273.3333333333335</v>
      </c>
      <c r="I57" s="21">
        <f t="shared" si="4"/>
        <v>7.3167155425219801E-2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4406.4305555555557</v>
      </c>
      <c r="F58" s="50">
        <v>5217.7777777777774</v>
      </c>
      <c r="G58" s="29">
        <f t="shared" si="0"/>
        <v>0.18412799475513994</v>
      </c>
      <c r="H58" s="50">
        <v>4827.2222222222226</v>
      </c>
      <c r="I58" s="29">
        <f t="shared" si="4"/>
        <v>8.0906893773736735E-2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5168.4375</v>
      </c>
      <c r="F59" s="68">
        <v>4901.875</v>
      </c>
      <c r="G59" s="21">
        <f t="shared" si="0"/>
        <v>-5.1575064997883793E-2</v>
      </c>
      <c r="H59" s="68">
        <v>4895</v>
      </c>
      <c r="I59" s="21">
        <f t="shared" si="4"/>
        <v>1.4044943820224719E-3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5032.125</v>
      </c>
      <c r="F60" s="70">
        <v>5223</v>
      </c>
      <c r="G60" s="21">
        <f t="shared" si="0"/>
        <v>3.7931291452418213E-2</v>
      </c>
      <c r="H60" s="70">
        <v>5223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21423.75</v>
      </c>
      <c r="F61" s="73">
        <v>21905</v>
      </c>
      <c r="G61" s="29">
        <f t="shared" si="0"/>
        <v>2.2463387595542332E-2</v>
      </c>
      <c r="H61" s="73">
        <v>21398.571428571428</v>
      </c>
      <c r="I61" s="29">
        <f t="shared" si="4"/>
        <v>2.3666466386274166E-2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6430.5</v>
      </c>
      <c r="F63" s="54">
        <v>6919</v>
      </c>
      <c r="G63" s="21">
        <f t="shared" si="0"/>
        <v>7.5966099059171135E-2</v>
      </c>
      <c r="H63" s="54">
        <v>6605.5</v>
      </c>
      <c r="I63" s="21">
        <f t="shared" ref="I63:I74" si="5">(F63-H63)/H63</f>
        <v>4.7460449625312241E-2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48298.285714285717</v>
      </c>
      <c r="G64" s="21">
        <f t="shared" si="0"/>
        <v>2.6604686612179247E-2</v>
      </c>
      <c r="H64" s="46">
        <v>48298.285714285717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10658.75</v>
      </c>
      <c r="F65" s="46">
        <v>11262.571428571429</v>
      </c>
      <c r="G65" s="21">
        <f t="shared" si="0"/>
        <v>5.6650304076128005E-2</v>
      </c>
      <c r="H65" s="46">
        <v>11244.125</v>
      </c>
      <c r="I65" s="21">
        <f t="shared" si="5"/>
        <v>1.6405392657436084E-3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7871.5</v>
      </c>
      <c r="F66" s="46">
        <v>7463.333333333333</v>
      </c>
      <c r="G66" s="21">
        <f t="shared" si="0"/>
        <v>-5.1853733934658829E-2</v>
      </c>
      <c r="H66" s="46">
        <v>7463.333333333333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3816.1138888888891</v>
      </c>
      <c r="F67" s="46">
        <v>4093.75</v>
      </c>
      <c r="G67" s="21">
        <f t="shared" si="0"/>
        <v>7.2753622977418081E-2</v>
      </c>
      <c r="H67" s="46">
        <v>4151.1111111111113</v>
      </c>
      <c r="I67" s="21">
        <f t="shared" si="5"/>
        <v>-1.3818254817987201E-2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3649.583333333333</v>
      </c>
      <c r="F68" s="58">
        <v>3417</v>
      </c>
      <c r="G68" s="31">
        <f t="shared" si="0"/>
        <v>-6.3728736157095484E-2</v>
      </c>
      <c r="H68" s="58">
        <v>3223.75</v>
      </c>
      <c r="I68" s="31">
        <f t="shared" si="5"/>
        <v>5.9945715393563394E-2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3725.8</v>
      </c>
      <c r="F70" s="43">
        <v>4290.5555555555557</v>
      </c>
      <c r="G70" s="21">
        <f t="shared" si="0"/>
        <v>0.15157967565504199</v>
      </c>
      <c r="H70" s="43">
        <v>4120.625</v>
      </c>
      <c r="I70" s="21">
        <f t="shared" si="5"/>
        <v>4.1239024554662378E-2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2780.3333333333335</v>
      </c>
      <c r="F71" s="47">
        <v>2844.75</v>
      </c>
      <c r="G71" s="21">
        <f t="shared" si="0"/>
        <v>2.3168684809974766E-2</v>
      </c>
      <c r="H71" s="47">
        <v>2899.75</v>
      </c>
      <c r="I71" s="21">
        <f t="shared" si="5"/>
        <v>-1.8967152340719027E-2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1323.7777777777778</v>
      </c>
      <c r="F72" s="47">
        <v>1341.25</v>
      </c>
      <c r="G72" s="21">
        <f t="shared" si="0"/>
        <v>1.3198757763975116E-2</v>
      </c>
      <c r="H72" s="47">
        <v>1346.6666666666667</v>
      </c>
      <c r="I72" s="21">
        <f t="shared" si="5"/>
        <v>-4.0222772277228288E-3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2218.3000000000002</v>
      </c>
      <c r="F73" s="47">
        <v>2491.6666666666665</v>
      </c>
      <c r="G73" s="21">
        <f t="shared" si="0"/>
        <v>0.12323250537198138</v>
      </c>
      <c r="H73" s="47">
        <v>2408.3333333333335</v>
      </c>
      <c r="I73" s="21">
        <f t="shared" si="5"/>
        <v>3.4602076124567345E-2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1590.9583333333335</v>
      </c>
      <c r="F74" s="50">
        <v>1838.5</v>
      </c>
      <c r="G74" s="21">
        <f t="shared" si="0"/>
        <v>0.15559280307990456</v>
      </c>
      <c r="H74" s="50">
        <v>1813.5</v>
      </c>
      <c r="I74" s="21">
        <f t="shared" si="5"/>
        <v>1.3785497656465398E-2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1494</v>
      </c>
      <c r="G76" s="22">
        <f t="shared" si="0"/>
        <v>1.8801753531417505E-2</v>
      </c>
      <c r="H76" s="43">
        <v>1465.8333333333333</v>
      </c>
      <c r="I76" s="22">
        <f t="shared" ref="I76:I82" si="6">(F76-H76)/H76</f>
        <v>1.9215463331438368E-2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1266.6666666666667</v>
      </c>
      <c r="F77" s="32">
        <v>1290.3333333333333</v>
      </c>
      <c r="G77" s="21">
        <f t="shared" si="0"/>
        <v>1.8684210526315668E-2</v>
      </c>
      <c r="H77" s="32">
        <v>1257.2222222222222</v>
      </c>
      <c r="I77" s="21">
        <f t="shared" si="6"/>
        <v>2.6336721166593E-2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819.75</v>
      </c>
      <c r="F78" s="47">
        <v>951.42857142857144</v>
      </c>
      <c r="G78" s="21">
        <f t="shared" si="0"/>
        <v>0.16063259704613778</v>
      </c>
      <c r="H78" s="47">
        <v>951.14285714285711</v>
      </c>
      <c r="I78" s="21">
        <f t="shared" si="6"/>
        <v>3.0039050766000918E-4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1531.3</v>
      </c>
      <c r="F79" s="47">
        <v>1560</v>
      </c>
      <c r="G79" s="21">
        <f t="shared" si="0"/>
        <v>1.8742245151178769E-2</v>
      </c>
      <c r="H79" s="47">
        <v>1567.25</v>
      </c>
      <c r="I79" s="21">
        <f t="shared" si="6"/>
        <v>-4.6259371510607751E-3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1932.8</v>
      </c>
      <c r="F80" s="61">
        <v>2037.3</v>
      </c>
      <c r="G80" s="21">
        <f t="shared" si="0"/>
        <v>5.4066639072847686E-2</v>
      </c>
      <c r="H80" s="61">
        <v>2074.8000000000002</v>
      </c>
      <c r="I80" s="21">
        <f t="shared" si="6"/>
        <v>-1.8074031231926076E-2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8899.3333333333339</v>
      </c>
      <c r="G81" s="21">
        <f>(F81-E81)/E81</f>
        <v>7.8520196300491431E-3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3974.4472222222221</v>
      </c>
      <c r="F82" s="50">
        <v>4068.75</v>
      </c>
      <c r="G82" s="23">
        <f>(F82-E82)/E82</f>
        <v>2.3727268851503495E-2</v>
      </c>
      <c r="H82" s="50">
        <v>4144.4444444444443</v>
      </c>
      <c r="I82" s="23">
        <f t="shared" si="6"/>
        <v>-1.8264075067024106E-2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74" zoomScaleNormal="100" workbookViewId="0">
      <selection activeCell="E91" sqref="E9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9.5" customWidth="1"/>
    <col min="4" max="4" width="14" customWidth="1"/>
    <col min="5" max="5" width="11.1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0" t="s">
        <v>0</v>
      </c>
      <c r="D13" s="172" t="s">
        <v>23</v>
      </c>
      <c r="E13" s="149" t="s">
        <v>218</v>
      </c>
      <c r="F13" s="166" t="s">
        <v>224</v>
      </c>
      <c r="G13" s="149" t="s">
        <v>197</v>
      </c>
      <c r="H13" s="166" t="s">
        <v>220</v>
      </c>
      <c r="I13" s="149" t="s">
        <v>187</v>
      </c>
    </row>
    <row r="14" spans="1:9" ht="38.25" customHeight="1" thickBot="1" x14ac:dyDescent="0.25">
      <c r="A14" s="148"/>
      <c r="B14" s="154"/>
      <c r="C14" s="171"/>
      <c r="D14" s="173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9</v>
      </c>
      <c r="C16" s="14" t="s">
        <v>88</v>
      </c>
      <c r="D16" s="11" t="s">
        <v>161</v>
      </c>
      <c r="E16" s="42">
        <v>1733.9917500000001</v>
      </c>
      <c r="F16" s="42">
        <v>1283.6500000000001</v>
      </c>
      <c r="G16" s="21">
        <f t="shared" ref="G16:G31" si="0">(F16-E16)/E16</f>
        <v>-0.25971389425584063</v>
      </c>
      <c r="H16" s="42">
        <v>1480.1999999999998</v>
      </c>
      <c r="I16" s="21">
        <f t="shared" ref="I16:I31" si="1">(F16-H16)/H16</f>
        <v>-0.13278610998513699</v>
      </c>
    </row>
    <row r="17" spans="1:9" ht="16.5" x14ac:dyDescent="0.3">
      <c r="A17" s="37"/>
      <c r="B17" s="34" t="s">
        <v>7</v>
      </c>
      <c r="C17" s="15" t="s">
        <v>87</v>
      </c>
      <c r="D17" s="11" t="s">
        <v>161</v>
      </c>
      <c r="E17" s="46">
        <v>778.01675</v>
      </c>
      <c r="F17" s="46">
        <v>863.2</v>
      </c>
      <c r="G17" s="21">
        <f t="shared" si="0"/>
        <v>0.10948768133848023</v>
      </c>
      <c r="H17" s="46">
        <v>942.4</v>
      </c>
      <c r="I17" s="21">
        <f t="shared" si="1"/>
        <v>-8.4040747028862411E-2</v>
      </c>
    </row>
    <row r="18" spans="1:9" ht="16.5" x14ac:dyDescent="0.3">
      <c r="A18" s="37"/>
      <c r="B18" s="34" t="s">
        <v>5</v>
      </c>
      <c r="C18" s="15" t="s">
        <v>85</v>
      </c>
      <c r="D18" s="11" t="s">
        <v>161</v>
      </c>
      <c r="E18" s="46">
        <v>2499.5</v>
      </c>
      <c r="F18" s="46">
        <v>1599.7666666666667</v>
      </c>
      <c r="G18" s="21">
        <f t="shared" si="0"/>
        <v>-0.35996532639861306</v>
      </c>
      <c r="H18" s="46">
        <v>1666.5</v>
      </c>
      <c r="I18" s="21">
        <f t="shared" si="1"/>
        <v>-4.004400440044005E-2</v>
      </c>
    </row>
    <row r="19" spans="1:9" ht="16.5" x14ac:dyDescent="0.3">
      <c r="A19" s="37"/>
      <c r="B19" s="34" t="s">
        <v>11</v>
      </c>
      <c r="C19" s="15" t="s">
        <v>91</v>
      </c>
      <c r="D19" s="11" t="s">
        <v>81</v>
      </c>
      <c r="E19" s="46">
        <v>418.3125</v>
      </c>
      <c r="F19" s="46">
        <v>409.75</v>
      </c>
      <c r="G19" s="21">
        <f t="shared" si="0"/>
        <v>-2.0469146869864036E-2</v>
      </c>
      <c r="H19" s="46">
        <v>426.3</v>
      </c>
      <c r="I19" s="21">
        <f t="shared" si="1"/>
        <v>-3.8822425521932935E-2</v>
      </c>
    </row>
    <row r="20" spans="1:9" ht="16.5" x14ac:dyDescent="0.3">
      <c r="A20" s="37"/>
      <c r="B20" s="34" t="s">
        <v>15</v>
      </c>
      <c r="C20" s="15" t="s">
        <v>95</v>
      </c>
      <c r="D20" s="11" t="s">
        <v>82</v>
      </c>
      <c r="E20" s="46">
        <v>2042.35</v>
      </c>
      <c r="F20" s="46">
        <v>1337.4</v>
      </c>
      <c r="G20" s="21">
        <f t="shared" si="0"/>
        <v>-0.34516610767008588</v>
      </c>
      <c r="H20" s="46">
        <v>1388.1999999999998</v>
      </c>
      <c r="I20" s="21">
        <f t="shared" si="1"/>
        <v>-3.6594150698746386E-2</v>
      </c>
    </row>
    <row r="21" spans="1:9" ht="16.5" x14ac:dyDescent="0.3">
      <c r="A21" s="37"/>
      <c r="B21" s="34" t="s">
        <v>13</v>
      </c>
      <c r="C21" s="15" t="s">
        <v>93</v>
      </c>
      <c r="D21" s="11" t="s">
        <v>81</v>
      </c>
      <c r="E21" s="46">
        <v>531.87924999999996</v>
      </c>
      <c r="F21" s="46">
        <v>504.75</v>
      </c>
      <c r="G21" s="21">
        <f t="shared" si="0"/>
        <v>-5.100640793939594E-2</v>
      </c>
      <c r="H21" s="46">
        <v>517.25</v>
      </c>
      <c r="I21" s="21">
        <f t="shared" si="1"/>
        <v>-2.4166263895601739E-2</v>
      </c>
    </row>
    <row r="22" spans="1:9" ht="16.5" x14ac:dyDescent="0.3">
      <c r="A22" s="37"/>
      <c r="B22" s="34" t="s">
        <v>14</v>
      </c>
      <c r="C22" s="15" t="s">
        <v>94</v>
      </c>
      <c r="D22" s="11" t="s">
        <v>81</v>
      </c>
      <c r="E22" s="46">
        <v>545.52499999999998</v>
      </c>
      <c r="F22" s="46">
        <v>527.25</v>
      </c>
      <c r="G22" s="21">
        <f t="shared" si="0"/>
        <v>-3.3499839604051104E-2</v>
      </c>
      <c r="H22" s="46">
        <v>537.15</v>
      </c>
      <c r="I22" s="21">
        <f t="shared" si="1"/>
        <v>-1.843060597598432E-2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542.55624999999998</v>
      </c>
      <c r="F23" s="46">
        <v>501</v>
      </c>
      <c r="G23" s="21">
        <f t="shared" si="0"/>
        <v>-7.6593440772270122E-2</v>
      </c>
      <c r="H23" s="46">
        <v>505.9</v>
      </c>
      <c r="I23" s="21">
        <f t="shared" si="1"/>
        <v>-9.6857086380707207E-3</v>
      </c>
    </row>
    <row r="24" spans="1:9" ht="16.5" x14ac:dyDescent="0.3">
      <c r="A24" s="37"/>
      <c r="B24" s="34" t="s">
        <v>19</v>
      </c>
      <c r="C24" s="15" t="s">
        <v>99</v>
      </c>
      <c r="D24" s="13" t="s">
        <v>161</v>
      </c>
      <c r="E24" s="46">
        <v>1232.0707499999999</v>
      </c>
      <c r="F24" s="46">
        <v>1186.95</v>
      </c>
      <c r="G24" s="21">
        <f t="shared" si="0"/>
        <v>-3.6621882306677456E-2</v>
      </c>
      <c r="H24" s="46">
        <v>1181.95</v>
      </c>
      <c r="I24" s="21">
        <f t="shared" si="1"/>
        <v>4.2302973899065099E-3</v>
      </c>
    </row>
    <row r="25" spans="1:9" ht="16.5" x14ac:dyDescent="0.3">
      <c r="A25" s="37"/>
      <c r="B25" s="34" t="s">
        <v>17</v>
      </c>
      <c r="C25" s="15" t="s">
        <v>97</v>
      </c>
      <c r="D25" s="13" t="s">
        <v>161</v>
      </c>
      <c r="E25" s="46">
        <v>1096.5437499999998</v>
      </c>
      <c r="F25" s="46">
        <v>1116.9000000000001</v>
      </c>
      <c r="G25" s="21">
        <f t="shared" si="0"/>
        <v>1.8564010783883703E-2</v>
      </c>
      <c r="H25" s="46">
        <v>1095.1500000000001</v>
      </c>
      <c r="I25" s="21">
        <f t="shared" si="1"/>
        <v>1.9860293110532803E-2</v>
      </c>
    </row>
    <row r="26" spans="1:9" ht="16.5" x14ac:dyDescent="0.3">
      <c r="A26" s="37"/>
      <c r="B26" s="34" t="s">
        <v>8</v>
      </c>
      <c r="C26" s="15" t="s">
        <v>89</v>
      </c>
      <c r="D26" s="13" t="s">
        <v>161</v>
      </c>
      <c r="E26" s="46">
        <v>2918.7723055555552</v>
      </c>
      <c r="F26" s="46">
        <v>2493.125</v>
      </c>
      <c r="G26" s="21">
        <f t="shared" si="0"/>
        <v>-0.14583093883184495</v>
      </c>
      <c r="H26" s="46">
        <v>2420</v>
      </c>
      <c r="I26" s="21">
        <f t="shared" si="1"/>
        <v>3.0216942148760331E-2</v>
      </c>
    </row>
    <row r="27" spans="1:9" ht="16.5" x14ac:dyDescent="0.3">
      <c r="A27" s="37"/>
      <c r="B27" s="34" t="s">
        <v>10</v>
      </c>
      <c r="C27" s="15" t="s">
        <v>90</v>
      </c>
      <c r="D27" s="13" t="s">
        <v>161</v>
      </c>
      <c r="E27" s="46">
        <v>1415.3332500000001</v>
      </c>
      <c r="F27" s="46">
        <v>1447.1999999999998</v>
      </c>
      <c r="G27" s="21">
        <f t="shared" si="0"/>
        <v>2.2515368730297039E-2</v>
      </c>
      <c r="H27" s="46">
        <v>1399.6999999999998</v>
      </c>
      <c r="I27" s="21">
        <f t="shared" si="1"/>
        <v>3.3935843395013224E-2</v>
      </c>
    </row>
    <row r="28" spans="1:9" ht="16.5" x14ac:dyDescent="0.3">
      <c r="A28" s="37"/>
      <c r="B28" s="34" t="s">
        <v>6</v>
      </c>
      <c r="C28" s="15" t="s">
        <v>86</v>
      </c>
      <c r="D28" s="13" t="s">
        <v>161</v>
      </c>
      <c r="E28" s="46">
        <v>1602.94175</v>
      </c>
      <c r="F28" s="46">
        <v>1609.35</v>
      </c>
      <c r="G28" s="21">
        <f t="shared" si="0"/>
        <v>3.9978059090418931E-3</v>
      </c>
      <c r="H28" s="46">
        <v>1555.15</v>
      </c>
      <c r="I28" s="21">
        <f t="shared" si="1"/>
        <v>3.4851943542423443E-2</v>
      </c>
    </row>
    <row r="29" spans="1:9" ht="17.25" thickBot="1" x14ac:dyDescent="0.35">
      <c r="A29" s="38"/>
      <c r="B29" s="34" t="s">
        <v>16</v>
      </c>
      <c r="C29" s="15" t="s">
        <v>96</v>
      </c>
      <c r="D29" s="13" t="s">
        <v>81</v>
      </c>
      <c r="E29" s="46">
        <v>534.27499999999998</v>
      </c>
      <c r="F29" s="46">
        <v>541</v>
      </c>
      <c r="G29" s="21">
        <f t="shared" si="0"/>
        <v>1.2587150811847874E-2</v>
      </c>
      <c r="H29" s="46">
        <v>516</v>
      </c>
      <c r="I29" s="21">
        <f t="shared" si="1"/>
        <v>4.8449612403100778E-2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1254.375</v>
      </c>
      <c r="F30" s="46">
        <v>1660.6111111111111</v>
      </c>
      <c r="G30" s="21">
        <f t="shared" si="0"/>
        <v>0.32385539500636656</v>
      </c>
      <c r="H30" s="46">
        <v>1582.1555555555556</v>
      </c>
      <c r="I30" s="21">
        <f t="shared" si="1"/>
        <v>4.9587763529362172E-2</v>
      </c>
    </row>
    <row r="31" spans="1:9" ht="17.25" thickBot="1" x14ac:dyDescent="0.35">
      <c r="A31" s="38"/>
      <c r="B31" s="36" t="s">
        <v>4</v>
      </c>
      <c r="C31" s="16" t="s">
        <v>84</v>
      </c>
      <c r="D31" s="12" t="s">
        <v>161</v>
      </c>
      <c r="E31" s="49">
        <v>1720.2249999999999</v>
      </c>
      <c r="F31" s="49">
        <v>1673.5</v>
      </c>
      <c r="G31" s="23">
        <f t="shared" si="0"/>
        <v>-2.7162144486912999E-2</v>
      </c>
      <c r="H31" s="49">
        <v>1594.4</v>
      </c>
      <c r="I31" s="23">
        <f t="shared" si="1"/>
        <v>4.9611138986452523E-2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20866.668305555555</v>
      </c>
      <c r="F32" s="107">
        <f>SUM(F16:F31)</f>
        <v>18755.402777777777</v>
      </c>
      <c r="G32" s="108">
        <f t="shared" ref="G32" si="2">(F32-E32)/E32</f>
        <v>-0.10117885121199117</v>
      </c>
      <c r="H32" s="107">
        <f>SUM(H16:H31)</f>
        <v>18808.405555555553</v>
      </c>
      <c r="I32" s="111">
        <f t="shared" ref="I32" si="3">(F32-H32)/H32</f>
        <v>-2.8180367347576769E-3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1441.6166666666668</v>
      </c>
      <c r="F34" s="54">
        <v>1552.5</v>
      </c>
      <c r="G34" s="21">
        <f>(F34-E34)/E34</f>
        <v>7.6915962403320257E-2</v>
      </c>
      <c r="H34" s="54">
        <v>1633.2166666666667</v>
      </c>
      <c r="I34" s="21">
        <f>(F34-H34)/H34</f>
        <v>-4.9421897482473255E-2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1210.8125</v>
      </c>
      <c r="F35" s="46">
        <v>1500.35</v>
      </c>
      <c r="G35" s="21">
        <f>(F35-E35)/E35</f>
        <v>0.23912661952201511</v>
      </c>
      <c r="H35" s="46">
        <v>1547.2249999999999</v>
      </c>
      <c r="I35" s="21">
        <f>(F35-H35)/H35</f>
        <v>-3.029617541081614E-2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1289.875</v>
      </c>
      <c r="F36" s="46">
        <v>1734.4</v>
      </c>
      <c r="G36" s="21">
        <f>(F36-E36)/E36</f>
        <v>0.34462641728849702</v>
      </c>
      <c r="H36" s="46">
        <v>1781.9</v>
      </c>
      <c r="I36" s="21">
        <f>(F36-H36)/H36</f>
        <v>-2.6656939222178572E-2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2016.27925</v>
      </c>
      <c r="F37" s="46">
        <v>2275.1999999999998</v>
      </c>
      <c r="G37" s="21">
        <f>(F37-E37)/E37</f>
        <v>0.12841512404593747</v>
      </c>
      <c r="H37" s="46">
        <v>2280.6999999999998</v>
      </c>
      <c r="I37" s="21">
        <f>(F37-H37)/H37</f>
        <v>-2.4115403165694744E-3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161</v>
      </c>
      <c r="E38" s="49">
        <v>2200.6875</v>
      </c>
      <c r="F38" s="49">
        <v>2451.4250000000002</v>
      </c>
      <c r="G38" s="23">
        <f>(F38-E38)/E38</f>
        <v>0.11393598591349302</v>
      </c>
      <c r="H38" s="49">
        <v>2427.0500000000002</v>
      </c>
      <c r="I38" s="23">
        <f>(F38-H38)/H38</f>
        <v>1.0043056385323747E-2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8159.2709166666664</v>
      </c>
      <c r="F39" s="109">
        <f>SUM(F34:F38)</f>
        <v>9513.875</v>
      </c>
      <c r="G39" s="110">
        <f t="shared" ref="G39" si="4">(F39-E39)/E39</f>
        <v>0.16602023601965829</v>
      </c>
      <c r="H39" s="109">
        <f>SUM(H34:H38)</f>
        <v>9670.0916666666672</v>
      </c>
      <c r="I39" s="111">
        <f t="shared" ref="I39" si="5">(F39-H39)/H39</f>
        <v>-1.6154621078221472E-2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10761</v>
      </c>
      <c r="F41" s="46">
        <v>11171.625</v>
      </c>
      <c r="G41" s="21">
        <f t="shared" ref="G41:G46" si="6">(F41-E41)/E41</f>
        <v>3.8158628380262058E-2</v>
      </c>
      <c r="H41" s="46">
        <v>11641</v>
      </c>
      <c r="I41" s="21">
        <f t="shared" ref="I41:I46" si="7">(F41-H41)/H41</f>
        <v>-4.0320848724336396E-2</v>
      </c>
    </row>
    <row r="42" spans="1:9" ht="16.5" x14ac:dyDescent="0.3">
      <c r="A42" s="37"/>
      <c r="B42" s="34" t="s">
        <v>36</v>
      </c>
      <c r="C42" s="15" t="s">
        <v>153</v>
      </c>
      <c r="D42" s="11" t="s">
        <v>161</v>
      </c>
      <c r="E42" s="46">
        <v>12890</v>
      </c>
      <c r="F42" s="46">
        <v>12490</v>
      </c>
      <c r="G42" s="21">
        <f t="shared" si="6"/>
        <v>-3.1031807602792862E-2</v>
      </c>
      <c r="H42" s="46">
        <v>12680</v>
      </c>
      <c r="I42" s="21">
        <f t="shared" si="7"/>
        <v>-1.498422712933754E-2</v>
      </c>
    </row>
    <row r="43" spans="1:9" ht="16.5" x14ac:dyDescent="0.3">
      <c r="A43" s="37"/>
      <c r="B43" s="39" t="s">
        <v>31</v>
      </c>
      <c r="C43" s="15" t="s">
        <v>105</v>
      </c>
      <c r="D43" s="11" t="s">
        <v>161</v>
      </c>
      <c r="E43" s="57">
        <v>26551.770138888889</v>
      </c>
      <c r="F43" s="57">
        <v>28822.777777777777</v>
      </c>
      <c r="G43" s="21">
        <f t="shared" si="6"/>
        <v>8.553130834628124E-2</v>
      </c>
      <c r="H43" s="57">
        <v>27856.111111111109</v>
      </c>
      <c r="I43" s="21">
        <f t="shared" si="7"/>
        <v>3.4702139965297904E-2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15231.277777777777</v>
      </c>
      <c r="F44" s="47">
        <v>16784.822222222225</v>
      </c>
      <c r="G44" s="21">
        <f t="shared" si="6"/>
        <v>0.1019969871937499</v>
      </c>
      <c r="H44" s="47">
        <v>15940.411111111112</v>
      </c>
      <c r="I44" s="21">
        <f t="shared" si="7"/>
        <v>5.2972982015659788E-2</v>
      </c>
    </row>
    <row r="45" spans="1:9" ht="16.5" x14ac:dyDescent="0.3">
      <c r="A45" s="37"/>
      <c r="B45" s="34" t="s">
        <v>35</v>
      </c>
      <c r="C45" s="15" t="s">
        <v>152</v>
      </c>
      <c r="D45" s="11" t="s">
        <v>161</v>
      </c>
      <c r="E45" s="47">
        <v>9968.4523809523816</v>
      </c>
      <c r="F45" s="47">
        <v>11100</v>
      </c>
      <c r="G45" s="21">
        <f t="shared" si="6"/>
        <v>0.11351286797635389</v>
      </c>
      <c r="H45" s="47">
        <v>10411.666666666666</v>
      </c>
      <c r="I45" s="21">
        <f t="shared" si="7"/>
        <v>6.6111733632143496E-2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5952.4000000000005</v>
      </c>
      <c r="F46" s="50">
        <v>6208.25</v>
      </c>
      <c r="G46" s="31">
        <f t="shared" si="6"/>
        <v>4.2982662455480047E-2</v>
      </c>
      <c r="H46" s="50">
        <v>5597.5</v>
      </c>
      <c r="I46" s="31">
        <f t="shared" si="7"/>
        <v>0.10911121036176864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81354.900297619039</v>
      </c>
      <c r="F47" s="86">
        <f>SUM(F41:F46)</f>
        <v>86577.475000000006</v>
      </c>
      <c r="G47" s="110">
        <f t="shared" ref="G47" si="8">(F47-E47)/E47</f>
        <v>6.4194961622168117E-2</v>
      </c>
      <c r="H47" s="109">
        <f>SUM(H41:H46)</f>
        <v>84126.688888888893</v>
      </c>
      <c r="I47" s="111">
        <f t="shared" ref="I47" si="9">(F47-H47)/H47</f>
        <v>2.913208808619594E-2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6311.5277777777783</v>
      </c>
      <c r="F49" s="43">
        <v>6372.7777777777774</v>
      </c>
      <c r="G49" s="21">
        <f t="shared" ref="G49:G54" si="10">(F49-E49)/E49</f>
        <v>9.7044649340931148E-3</v>
      </c>
      <c r="H49" s="43">
        <v>6389.4444444444443</v>
      </c>
      <c r="I49" s="21">
        <f t="shared" ref="I49:I54" si="11">(F49-H49)/H49</f>
        <v>-2.6084688287975433E-3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6155.1111111111113</v>
      </c>
      <c r="F50" s="47">
        <v>6024.2222222222226</v>
      </c>
      <c r="G50" s="21">
        <f t="shared" si="10"/>
        <v>-2.1265073290490256E-2</v>
      </c>
      <c r="H50" s="47">
        <v>6024.2222222222226</v>
      </c>
      <c r="I50" s="21">
        <f t="shared" si="11"/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19273.75</v>
      </c>
      <c r="F51" s="47">
        <v>19047.5</v>
      </c>
      <c r="G51" s="21">
        <f t="shared" si="10"/>
        <v>-1.1738763862766717E-2</v>
      </c>
      <c r="H51" s="47">
        <v>19047.5</v>
      </c>
      <c r="I51" s="21">
        <f t="shared" si="11"/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27101</v>
      </c>
      <c r="F52" s="47">
        <v>28187</v>
      </c>
      <c r="G52" s="21">
        <f t="shared" si="10"/>
        <v>4.007232205453673E-2</v>
      </c>
      <c r="H52" s="47">
        <v>28187</v>
      </c>
      <c r="I52" s="21">
        <f t="shared" si="11"/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2291.9642857142858</v>
      </c>
      <c r="F53" s="47">
        <v>2399.1666666666665</v>
      </c>
      <c r="G53" s="21">
        <f t="shared" si="10"/>
        <v>4.6773146344630472E-2</v>
      </c>
      <c r="H53" s="47">
        <v>2274.2857142857142</v>
      </c>
      <c r="I53" s="21">
        <f t="shared" si="11"/>
        <v>5.4909966499162445E-2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18585.088958333334</v>
      </c>
      <c r="F54" s="50">
        <v>19516.160499999998</v>
      </c>
      <c r="G54" s="31">
        <f t="shared" si="10"/>
        <v>5.0097771592811396E-2</v>
      </c>
      <c r="H54" s="50">
        <v>18087.587500000001</v>
      </c>
      <c r="I54" s="31">
        <f t="shared" si="11"/>
        <v>7.8980848053948408E-2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79718.4421329365</v>
      </c>
      <c r="F55" s="86">
        <f>SUM(F49:F54)</f>
        <v>81546.827166666655</v>
      </c>
      <c r="G55" s="110">
        <f t="shared" ref="G55" si="12">(F55-E55)/E55</f>
        <v>2.2935533921764124E-2</v>
      </c>
      <c r="H55" s="86">
        <f>SUM(H49:H54)</f>
        <v>80010.03988095239</v>
      </c>
      <c r="I55" s="111">
        <f t="shared" ref="I55" si="13">(F55-H55)/H55</f>
        <v>1.9207430567474575E-2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3350</v>
      </c>
      <c r="G57" s="22">
        <f t="shared" ref="G57:G65" si="14">(F57-E57)/E57</f>
        <v>-0.10666666666666667</v>
      </c>
      <c r="H57" s="66">
        <v>3999</v>
      </c>
      <c r="I57" s="22">
        <f t="shared" ref="I57:I65" si="15">(F57-H57)/H57</f>
        <v>-0.1622905726431608</v>
      </c>
    </row>
    <row r="58" spans="1:9" ht="16.5" x14ac:dyDescent="0.3">
      <c r="A58" s="118"/>
      <c r="B58" s="99" t="s">
        <v>41</v>
      </c>
      <c r="C58" s="15" t="s">
        <v>118</v>
      </c>
      <c r="D58" s="11" t="s">
        <v>114</v>
      </c>
      <c r="E58" s="47">
        <v>4509.375</v>
      </c>
      <c r="F58" s="70">
        <v>4950</v>
      </c>
      <c r="G58" s="21">
        <f t="shared" si="14"/>
        <v>9.7713097713097719E-2</v>
      </c>
      <c r="H58" s="70">
        <v>4950</v>
      </c>
      <c r="I58" s="21">
        <f t="shared" si="15"/>
        <v>0</v>
      </c>
    </row>
    <row r="59" spans="1:9" ht="16.5" x14ac:dyDescent="0.3">
      <c r="A59" s="118"/>
      <c r="B59" s="99" t="s">
        <v>55</v>
      </c>
      <c r="C59" s="15" t="s">
        <v>122</v>
      </c>
      <c r="D59" s="11" t="s">
        <v>120</v>
      </c>
      <c r="E59" s="47">
        <v>5032.125</v>
      </c>
      <c r="F59" s="70">
        <v>5223</v>
      </c>
      <c r="G59" s="21">
        <f t="shared" si="14"/>
        <v>3.7931291452418213E-2</v>
      </c>
      <c r="H59" s="70">
        <v>5223</v>
      </c>
      <c r="I59" s="21">
        <f t="shared" si="15"/>
        <v>0</v>
      </c>
    </row>
    <row r="60" spans="1:9" ht="16.5" x14ac:dyDescent="0.3">
      <c r="A60" s="118"/>
      <c r="B60" s="99" t="s">
        <v>54</v>
      </c>
      <c r="C60" s="15" t="s">
        <v>121</v>
      </c>
      <c r="D60" s="11" t="s">
        <v>120</v>
      </c>
      <c r="E60" s="47">
        <v>5168.4375</v>
      </c>
      <c r="F60" s="70">
        <v>4901.875</v>
      </c>
      <c r="G60" s="21">
        <f t="shared" si="14"/>
        <v>-5.1575064997883793E-2</v>
      </c>
      <c r="H60" s="70">
        <v>4895</v>
      </c>
      <c r="I60" s="21">
        <f t="shared" si="15"/>
        <v>1.4044943820224719E-3</v>
      </c>
    </row>
    <row r="61" spans="1:9" ht="16.5" x14ac:dyDescent="0.3">
      <c r="A61" s="118"/>
      <c r="B61" s="99" t="s">
        <v>40</v>
      </c>
      <c r="C61" s="15" t="s">
        <v>117</v>
      </c>
      <c r="D61" s="11" t="s">
        <v>114</v>
      </c>
      <c r="E61" s="47">
        <v>2029.5833333333335</v>
      </c>
      <c r="F61" s="105">
        <v>2974.5</v>
      </c>
      <c r="G61" s="21">
        <f t="shared" si="14"/>
        <v>0.46557175118045563</v>
      </c>
      <c r="H61" s="105">
        <v>2939.5</v>
      </c>
      <c r="I61" s="21">
        <f t="shared" si="15"/>
        <v>1.1906786868515054E-2</v>
      </c>
    </row>
    <row r="62" spans="1:9" ht="17.25" thickBot="1" x14ac:dyDescent="0.35">
      <c r="A62" s="118"/>
      <c r="B62" s="100" t="s">
        <v>56</v>
      </c>
      <c r="C62" s="16" t="s">
        <v>123</v>
      </c>
      <c r="D62" s="12" t="s">
        <v>120</v>
      </c>
      <c r="E62" s="50">
        <v>21423.75</v>
      </c>
      <c r="F62" s="73">
        <v>21905</v>
      </c>
      <c r="G62" s="29">
        <f t="shared" si="14"/>
        <v>2.2463387595542332E-2</v>
      </c>
      <c r="H62" s="73">
        <v>21398.571428571428</v>
      </c>
      <c r="I62" s="29">
        <f t="shared" si="15"/>
        <v>2.3666466386274166E-2</v>
      </c>
    </row>
    <row r="63" spans="1:9" ht="16.5" x14ac:dyDescent="0.3">
      <c r="A63" s="118"/>
      <c r="B63" s="101" t="s">
        <v>42</v>
      </c>
      <c r="C63" s="14" t="s">
        <v>198</v>
      </c>
      <c r="D63" s="11" t="s">
        <v>114</v>
      </c>
      <c r="E63" s="43">
        <v>2073.3333333333335</v>
      </c>
      <c r="F63" s="68">
        <v>2439.6666666666665</v>
      </c>
      <c r="G63" s="21">
        <f t="shared" si="14"/>
        <v>0.1766881028938905</v>
      </c>
      <c r="H63" s="68">
        <v>2273.3333333333335</v>
      </c>
      <c r="I63" s="21">
        <f t="shared" si="15"/>
        <v>7.3167155425219801E-2</v>
      </c>
    </row>
    <row r="64" spans="1:9" ht="16.5" x14ac:dyDescent="0.3">
      <c r="A64" s="118"/>
      <c r="B64" s="99" t="s">
        <v>43</v>
      </c>
      <c r="C64" s="15" t="s">
        <v>119</v>
      </c>
      <c r="D64" s="13" t="s">
        <v>114</v>
      </c>
      <c r="E64" s="47">
        <v>4406.4305555555557</v>
      </c>
      <c r="F64" s="47">
        <v>5217.7777777777774</v>
      </c>
      <c r="G64" s="21">
        <f t="shared" si="14"/>
        <v>0.18412799475513994</v>
      </c>
      <c r="H64" s="47">
        <v>4827.2222222222226</v>
      </c>
      <c r="I64" s="21">
        <f t="shared" si="15"/>
        <v>8.0906893773736735E-2</v>
      </c>
    </row>
    <row r="65" spans="1:9" ht="16.5" customHeight="1" thickBot="1" x14ac:dyDescent="0.35">
      <c r="A65" s="119"/>
      <c r="B65" s="100" t="s">
        <v>39</v>
      </c>
      <c r="C65" s="16" t="s">
        <v>116</v>
      </c>
      <c r="D65" s="12" t="s">
        <v>114</v>
      </c>
      <c r="E65" s="50">
        <v>3253.3482142857142</v>
      </c>
      <c r="F65" s="73">
        <v>4152.5</v>
      </c>
      <c r="G65" s="29">
        <f t="shared" si="14"/>
        <v>0.27637735849056605</v>
      </c>
      <c r="H65" s="73">
        <v>3382.5</v>
      </c>
      <c r="I65" s="29">
        <f t="shared" si="15"/>
        <v>0.22764227642276422</v>
      </c>
    </row>
    <row r="66" spans="1:9" ht="15.75" customHeight="1" thickBot="1" x14ac:dyDescent="0.25">
      <c r="A66" s="159" t="s">
        <v>192</v>
      </c>
      <c r="B66" s="174"/>
      <c r="C66" s="174"/>
      <c r="D66" s="175"/>
      <c r="E66" s="106">
        <f>SUM(E57:E65)</f>
        <v>51646.382936507936</v>
      </c>
      <c r="F66" s="106">
        <f>SUM(F57:F65)</f>
        <v>55114.319444444438</v>
      </c>
      <c r="G66" s="108">
        <f t="shared" ref="G66" si="16">(F66-E66)/E66</f>
        <v>6.7147713174799645E-2</v>
      </c>
      <c r="H66" s="106">
        <f>SUM(H57:H65)</f>
        <v>53888.126984126982</v>
      </c>
      <c r="I66" s="111">
        <f t="shared" ref="I66" si="17">(F66-H66)/H66</f>
        <v>2.2754408604304187E-2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3816.1138888888891</v>
      </c>
      <c r="F68" s="54">
        <v>4093.75</v>
      </c>
      <c r="G68" s="21">
        <f t="shared" ref="G68:G73" si="18">(F68-E68)/E68</f>
        <v>7.2753622977418081E-2</v>
      </c>
      <c r="H68" s="54">
        <v>4151.1111111111113</v>
      </c>
      <c r="I68" s="21">
        <f t="shared" ref="I68:I73" si="19">(F68-H68)/H68</f>
        <v>-1.3818254817987201E-2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48298.285714285717</v>
      </c>
      <c r="G69" s="21">
        <f t="shared" si="18"/>
        <v>2.6604686612179247E-2</v>
      </c>
      <c r="H69" s="46">
        <v>48298.285714285717</v>
      </c>
      <c r="I69" s="21">
        <f t="shared" si="19"/>
        <v>0</v>
      </c>
    </row>
    <row r="70" spans="1:9" ht="16.5" x14ac:dyDescent="0.3">
      <c r="A70" s="37"/>
      <c r="B70" s="34" t="s">
        <v>62</v>
      </c>
      <c r="C70" s="15" t="s">
        <v>131</v>
      </c>
      <c r="D70" s="13" t="s">
        <v>125</v>
      </c>
      <c r="E70" s="47">
        <v>7871.5</v>
      </c>
      <c r="F70" s="46">
        <v>7463.333333333333</v>
      </c>
      <c r="G70" s="21">
        <f t="shared" si="18"/>
        <v>-5.1853733934658829E-2</v>
      </c>
      <c r="H70" s="46">
        <v>7463.333333333333</v>
      </c>
      <c r="I70" s="21">
        <f t="shared" si="19"/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10658.75</v>
      </c>
      <c r="F71" s="46">
        <v>11262.571428571429</v>
      </c>
      <c r="G71" s="21">
        <f t="shared" si="18"/>
        <v>5.6650304076128005E-2</v>
      </c>
      <c r="H71" s="46">
        <v>11244.125</v>
      </c>
      <c r="I71" s="21">
        <f t="shared" si="19"/>
        <v>1.6405392657436084E-3</v>
      </c>
    </row>
    <row r="72" spans="1:9" ht="16.5" x14ac:dyDescent="0.3">
      <c r="A72" s="37"/>
      <c r="B72" s="34" t="s">
        <v>59</v>
      </c>
      <c r="C72" s="15" t="s">
        <v>128</v>
      </c>
      <c r="D72" s="13" t="s">
        <v>124</v>
      </c>
      <c r="E72" s="47">
        <v>6430.5</v>
      </c>
      <c r="F72" s="46">
        <v>6919</v>
      </c>
      <c r="G72" s="21">
        <f t="shared" si="18"/>
        <v>7.5966099059171135E-2</v>
      </c>
      <c r="H72" s="46">
        <v>6605.5</v>
      </c>
      <c r="I72" s="21">
        <f t="shared" si="19"/>
        <v>4.7460449625312241E-2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3649.583333333333</v>
      </c>
      <c r="F73" s="58">
        <v>3417</v>
      </c>
      <c r="G73" s="31">
        <f t="shared" si="18"/>
        <v>-6.3728736157095484E-2</v>
      </c>
      <c r="H73" s="58">
        <v>3223.75</v>
      </c>
      <c r="I73" s="31">
        <f t="shared" si="19"/>
        <v>5.9945715393563394E-2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79473.07222222221</v>
      </c>
      <c r="F74" s="86">
        <f>SUM(F68:F73)</f>
        <v>81453.940476190488</v>
      </c>
      <c r="G74" s="110">
        <f t="shared" ref="G74" si="20">(F74-E74)/E74</f>
        <v>2.4925024270225565E-2</v>
      </c>
      <c r="H74" s="86">
        <f>SUM(H68:H73)</f>
        <v>80986.105158730163</v>
      </c>
      <c r="I74" s="111">
        <f t="shared" ref="I74" si="21">(F74-H74)/H74</f>
        <v>5.7767356084526241E-3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67</v>
      </c>
      <c r="C76" s="18" t="s">
        <v>139</v>
      </c>
      <c r="D76" s="20" t="s">
        <v>135</v>
      </c>
      <c r="E76" s="43">
        <v>2780.3333333333335</v>
      </c>
      <c r="F76" s="43">
        <v>2844.75</v>
      </c>
      <c r="G76" s="21">
        <f>(F76-E76)/E76</f>
        <v>2.3168684809974766E-2</v>
      </c>
      <c r="H76" s="43">
        <v>2899.75</v>
      </c>
      <c r="I76" s="21">
        <f>(F76-H76)/H76</f>
        <v>-1.8967152340719027E-2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1323.7777777777778</v>
      </c>
      <c r="F77" s="47">
        <v>1341.25</v>
      </c>
      <c r="G77" s="21">
        <f>(F77-E77)/E77</f>
        <v>1.3198757763975116E-2</v>
      </c>
      <c r="H77" s="47">
        <v>1346.6666666666667</v>
      </c>
      <c r="I77" s="21">
        <f>(F77-H77)/H77</f>
        <v>-4.0222772277228288E-3</v>
      </c>
    </row>
    <row r="78" spans="1:9" ht="16.5" x14ac:dyDescent="0.3">
      <c r="A78" s="37"/>
      <c r="B78" s="34" t="s">
        <v>71</v>
      </c>
      <c r="C78" s="15" t="s">
        <v>200</v>
      </c>
      <c r="D78" s="13" t="s">
        <v>134</v>
      </c>
      <c r="E78" s="47">
        <v>1590.9583333333335</v>
      </c>
      <c r="F78" s="47">
        <v>1838.5</v>
      </c>
      <c r="G78" s="21">
        <f>(F78-E78)/E78</f>
        <v>0.15559280307990456</v>
      </c>
      <c r="H78" s="47">
        <v>1813.5</v>
      </c>
      <c r="I78" s="21">
        <f>(F78-H78)/H78</f>
        <v>1.3785497656465398E-2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2218.3000000000002</v>
      </c>
      <c r="F79" s="47">
        <v>2491.6666666666665</v>
      </c>
      <c r="G79" s="21">
        <f>(F79-E79)/E79</f>
        <v>0.12323250537198138</v>
      </c>
      <c r="H79" s="47">
        <v>2408.3333333333335</v>
      </c>
      <c r="I79" s="21">
        <f>(F79-H79)/H79</f>
        <v>3.4602076124567345E-2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3725.8</v>
      </c>
      <c r="F80" s="50">
        <v>4290.5555555555557</v>
      </c>
      <c r="G80" s="21">
        <f>(F80-E80)/E80</f>
        <v>0.15157967565504199</v>
      </c>
      <c r="H80" s="50">
        <v>4120.625</v>
      </c>
      <c r="I80" s="21">
        <f>(F80-H80)/H80</f>
        <v>4.1239024554662378E-2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11639.169444444446</v>
      </c>
      <c r="F81" s="86">
        <f>SUM(F76:F80)</f>
        <v>12806.722222222223</v>
      </c>
      <c r="G81" s="110">
        <f t="shared" ref="G81" si="22">(F81-E81)/E81</f>
        <v>0.10031237910494274</v>
      </c>
      <c r="H81" s="86">
        <f>SUM(H76:H80)</f>
        <v>12588.875</v>
      </c>
      <c r="I81" s="111">
        <f t="shared" ref="I81" si="23">(F81-H81)/H81</f>
        <v>1.7304741068778794E-2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80</v>
      </c>
      <c r="C83" s="15" t="s">
        <v>151</v>
      </c>
      <c r="D83" s="20" t="s">
        <v>150</v>
      </c>
      <c r="E83" s="43">
        <v>3974.4472222222221</v>
      </c>
      <c r="F83" s="43">
        <v>4068.75</v>
      </c>
      <c r="G83" s="22">
        <f t="shared" ref="G83:G89" si="24">(F83-E83)/E83</f>
        <v>2.3727268851503495E-2</v>
      </c>
      <c r="H83" s="43">
        <v>4144.4444444444443</v>
      </c>
      <c r="I83" s="22">
        <f t="shared" ref="I83:I89" si="25">(F83-H83)/H83</f>
        <v>-1.8264075067024106E-2</v>
      </c>
    </row>
    <row r="84" spans="1:11" ht="16.5" x14ac:dyDescent="0.3">
      <c r="A84" s="37"/>
      <c r="B84" s="34" t="s">
        <v>78</v>
      </c>
      <c r="C84" s="15" t="s">
        <v>149</v>
      </c>
      <c r="D84" s="11" t="s">
        <v>147</v>
      </c>
      <c r="E84" s="47">
        <v>1932.8</v>
      </c>
      <c r="F84" s="47">
        <v>2037.3</v>
      </c>
      <c r="G84" s="21">
        <f t="shared" si="24"/>
        <v>5.4066639072847686E-2</v>
      </c>
      <c r="H84" s="47">
        <v>2074.8000000000002</v>
      </c>
      <c r="I84" s="21">
        <f t="shared" si="25"/>
        <v>-1.8074031231926076E-2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1531.3</v>
      </c>
      <c r="F85" s="47">
        <v>1560</v>
      </c>
      <c r="G85" s="21">
        <f t="shared" si="24"/>
        <v>1.8742245151178769E-2</v>
      </c>
      <c r="H85" s="47">
        <v>1567.25</v>
      </c>
      <c r="I85" s="21">
        <f t="shared" si="25"/>
        <v>-4.6259371510607751E-3</v>
      </c>
    </row>
    <row r="86" spans="1:11" ht="16.5" x14ac:dyDescent="0.3">
      <c r="A86" s="37"/>
      <c r="B86" s="34" t="s">
        <v>79</v>
      </c>
      <c r="C86" s="15" t="s">
        <v>155</v>
      </c>
      <c r="D86" s="13" t="s">
        <v>156</v>
      </c>
      <c r="E86" s="47">
        <v>8830</v>
      </c>
      <c r="F86" s="47">
        <v>8899.3333333333339</v>
      </c>
      <c r="G86" s="21">
        <f t="shared" si="24"/>
        <v>7.8520196300491431E-3</v>
      </c>
      <c r="H86" s="47">
        <v>8899.3333333333339</v>
      </c>
      <c r="I86" s="21">
        <f t="shared" si="25"/>
        <v>0</v>
      </c>
    </row>
    <row r="87" spans="1:11" ht="16.5" x14ac:dyDescent="0.3">
      <c r="A87" s="37"/>
      <c r="B87" s="34" t="s">
        <v>75</v>
      </c>
      <c r="C87" s="15" t="s">
        <v>148</v>
      </c>
      <c r="D87" s="25" t="s">
        <v>145</v>
      </c>
      <c r="E87" s="61">
        <v>819.75</v>
      </c>
      <c r="F87" s="61">
        <v>951.42857142857144</v>
      </c>
      <c r="G87" s="21">
        <f t="shared" si="24"/>
        <v>0.16063259704613778</v>
      </c>
      <c r="H87" s="61">
        <v>951.14285714285711</v>
      </c>
      <c r="I87" s="21">
        <f t="shared" si="25"/>
        <v>3.0039050766000918E-4</v>
      </c>
    </row>
    <row r="88" spans="1:11" ht="16.5" x14ac:dyDescent="0.3">
      <c r="A88" s="37"/>
      <c r="B88" s="34" t="s">
        <v>74</v>
      </c>
      <c r="C88" s="15" t="s">
        <v>144</v>
      </c>
      <c r="D88" s="25" t="s">
        <v>142</v>
      </c>
      <c r="E88" s="61">
        <v>1466.4285714285713</v>
      </c>
      <c r="F88" s="61">
        <v>1494</v>
      </c>
      <c r="G88" s="21">
        <f t="shared" si="24"/>
        <v>1.8801753531417505E-2</v>
      </c>
      <c r="H88" s="61">
        <v>1465.8333333333333</v>
      </c>
      <c r="I88" s="21">
        <f t="shared" si="25"/>
        <v>1.9215463331438368E-2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1266.6666666666667</v>
      </c>
      <c r="F89" s="138">
        <v>1290.3333333333333</v>
      </c>
      <c r="G89" s="23">
        <f t="shared" si="24"/>
        <v>1.8684210526315668E-2</v>
      </c>
      <c r="H89" s="138">
        <v>1257.2222222222222</v>
      </c>
      <c r="I89" s="23">
        <f t="shared" si="25"/>
        <v>2.6336721166593E-2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19821.392460317464</v>
      </c>
      <c r="F90" s="86">
        <f>SUM(F83:F89)</f>
        <v>20301.14523809524</v>
      </c>
      <c r="G90" s="120">
        <f t="shared" ref="G90:G91" si="26">(F90-E90)/E90</f>
        <v>2.4203787838732501E-2</v>
      </c>
      <c r="H90" s="86">
        <f>SUM(H83:H89)</f>
        <v>20360.02619047619</v>
      </c>
      <c r="I90" s="111">
        <f t="shared" ref="I90:I91" si="27">(F90-H90)/H90</f>
        <v>-2.8919880470730051E-3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352679.29871626978</v>
      </c>
      <c r="F91" s="106">
        <f>SUM(F32,F39,F47,F55,F66,F74,F81,F90)</f>
        <v>366069.70732539688</v>
      </c>
      <c r="G91" s="108">
        <f t="shared" si="26"/>
        <v>3.7967662570123448E-2</v>
      </c>
      <c r="H91" s="106">
        <f>SUM(H32,H39,H47,H55,H66,H74,H81,H90)</f>
        <v>360438.35932539683</v>
      </c>
      <c r="I91" s="121">
        <f t="shared" si="27"/>
        <v>1.5623609014700302E-2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24" zoomScaleNormal="100" workbookViewId="0">
      <selection activeCell="D16" sqref="D16:I40"/>
    </sheetView>
  </sheetViews>
  <sheetFormatPr defaultRowHeight="15" x14ac:dyDescent="0.25"/>
  <cols>
    <col min="1" max="1" width="24.375" style="9" customWidth="1"/>
    <col min="2" max="2" width="6.375" style="9" bestFit="1" customWidth="1"/>
    <col min="3" max="3" width="35.125" bestFit="1" customWidth="1"/>
    <col min="4" max="4" width="9.625" customWidth="1"/>
    <col min="5" max="5" width="13.125" customWidth="1"/>
    <col min="6" max="6" width="9.7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33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1500</v>
      </c>
      <c r="E16" s="135">
        <v>2000</v>
      </c>
      <c r="F16" s="135">
        <v>2000</v>
      </c>
      <c r="G16" s="135">
        <v>2000</v>
      </c>
      <c r="H16" s="136">
        <v>1416</v>
      </c>
      <c r="I16" s="83">
        <v>1783.2</v>
      </c>
    </row>
    <row r="17" spans="1:9" ht="16.5" x14ac:dyDescent="0.3">
      <c r="A17" s="92"/>
      <c r="B17" s="141" t="s">
        <v>5</v>
      </c>
      <c r="C17" s="15" t="s">
        <v>164</v>
      </c>
      <c r="D17" s="93">
        <v>1250</v>
      </c>
      <c r="E17" s="93">
        <v>1500</v>
      </c>
      <c r="F17" s="93">
        <v>2500</v>
      </c>
      <c r="G17" s="93">
        <v>2000</v>
      </c>
      <c r="H17" s="32">
        <v>1166</v>
      </c>
      <c r="I17" s="83">
        <v>1683.2</v>
      </c>
    </row>
    <row r="18" spans="1:9" ht="16.5" x14ac:dyDescent="0.3">
      <c r="A18" s="92"/>
      <c r="B18" s="141" t="s">
        <v>6</v>
      </c>
      <c r="C18" s="15" t="s">
        <v>165</v>
      </c>
      <c r="D18" s="93">
        <v>1500</v>
      </c>
      <c r="E18" s="93">
        <v>2000</v>
      </c>
      <c r="F18" s="93">
        <v>2500</v>
      </c>
      <c r="G18" s="93">
        <v>1750</v>
      </c>
      <c r="H18" s="32">
        <v>1250</v>
      </c>
      <c r="I18" s="83">
        <v>1800</v>
      </c>
    </row>
    <row r="19" spans="1:9" ht="16.5" x14ac:dyDescent="0.3">
      <c r="A19" s="92"/>
      <c r="B19" s="141" t="s">
        <v>7</v>
      </c>
      <c r="C19" s="15" t="s">
        <v>166</v>
      </c>
      <c r="D19" s="93">
        <v>750</v>
      </c>
      <c r="E19" s="93">
        <v>500</v>
      </c>
      <c r="F19" s="93">
        <v>1500</v>
      </c>
      <c r="G19" s="93">
        <v>1000</v>
      </c>
      <c r="H19" s="32">
        <v>833</v>
      </c>
      <c r="I19" s="83">
        <v>916.6</v>
      </c>
    </row>
    <row r="20" spans="1:9" ht="16.5" x14ac:dyDescent="0.3">
      <c r="A20" s="92"/>
      <c r="B20" s="141" t="s">
        <v>8</v>
      </c>
      <c r="C20" s="15" t="s">
        <v>167</v>
      </c>
      <c r="D20" s="93">
        <v>1750</v>
      </c>
      <c r="E20" s="93">
        <v>2500</v>
      </c>
      <c r="F20" s="93">
        <v>3250</v>
      </c>
      <c r="G20" s="93">
        <v>2250</v>
      </c>
      <c r="H20" s="32">
        <v>1500</v>
      </c>
      <c r="I20" s="83">
        <v>2250</v>
      </c>
    </row>
    <row r="21" spans="1:9" ht="16.5" x14ac:dyDescent="0.3">
      <c r="A21" s="92"/>
      <c r="B21" s="141" t="s">
        <v>9</v>
      </c>
      <c r="C21" s="15" t="s">
        <v>168</v>
      </c>
      <c r="D21" s="93">
        <v>1000</v>
      </c>
      <c r="E21" s="93">
        <v>1000</v>
      </c>
      <c r="F21" s="93">
        <v>1500</v>
      </c>
      <c r="G21" s="93">
        <v>1000</v>
      </c>
      <c r="H21" s="32">
        <v>1000</v>
      </c>
      <c r="I21" s="83">
        <v>1100</v>
      </c>
    </row>
    <row r="22" spans="1:9" ht="16.5" x14ac:dyDescent="0.3">
      <c r="A22" s="92"/>
      <c r="B22" s="141" t="s">
        <v>10</v>
      </c>
      <c r="C22" s="15" t="s">
        <v>169</v>
      </c>
      <c r="D22" s="93">
        <v>1250</v>
      </c>
      <c r="E22" s="93">
        <v>1500</v>
      </c>
      <c r="F22" s="93">
        <v>1500</v>
      </c>
      <c r="G22" s="93">
        <v>1500</v>
      </c>
      <c r="H22" s="32">
        <v>1083</v>
      </c>
      <c r="I22" s="83">
        <v>1366.6</v>
      </c>
    </row>
    <row r="23" spans="1:9" ht="16.5" x14ac:dyDescent="0.3">
      <c r="A23" s="92"/>
      <c r="B23" s="141" t="s">
        <v>11</v>
      </c>
      <c r="C23" s="15" t="s">
        <v>170</v>
      </c>
      <c r="D23" s="93">
        <v>500</v>
      </c>
      <c r="E23" s="93">
        <v>350</v>
      </c>
      <c r="F23" s="93">
        <v>500</v>
      </c>
      <c r="G23" s="93">
        <v>400</v>
      </c>
      <c r="H23" s="32">
        <v>400</v>
      </c>
      <c r="I23" s="83">
        <v>430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93">
        <v>500</v>
      </c>
      <c r="H24" s="32">
        <v>500</v>
      </c>
      <c r="I24" s="83">
        <v>462.5</v>
      </c>
    </row>
    <row r="25" spans="1:9" ht="16.5" x14ac:dyDescent="0.3">
      <c r="A25" s="92"/>
      <c r="B25" s="141" t="s">
        <v>13</v>
      </c>
      <c r="C25" s="15" t="s">
        <v>172</v>
      </c>
      <c r="D25" s="93">
        <v>500</v>
      </c>
      <c r="E25" s="93">
        <v>350</v>
      </c>
      <c r="F25" s="93">
        <v>500</v>
      </c>
      <c r="G25" s="93">
        <v>500</v>
      </c>
      <c r="H25" s="32">
        <v>500</v>
      </c>
      <c r="I25" s="83">
        <v>470</v>
      </c>
    </row>
    <row r="26" spans="1:9" ht="16.5" x14ac:dyDescent="0.3">
      <c r="A26" s="92"/>
      <c r="B26" s="141" t="s">
        <v>14</v>
      </c>
      <c r="C26" s="15" t="s">
        <v>173</v>
      </c>
      <c r="D26" s="93">
        <v>500</v>
      </c>
      <c r="E26" s="93">
        <v>500</v>
      </c>
      <c r="F26" s="93">
        <v>500</v>
      </c>
      <c r="G26" s="93">
        <v>500</v>
      </c>
      <c r="H26" s="32">
        <v>500</v>
      </c>
      <c r="I26" s="83">
        <v>500</v>
      </c>
    </row>
    <row r="27" spans="1:9" ht="16.5" x14ac:dyDescent="0.3">
      <c r="A27" s="92"/>
      <c r="B27" s="141" t="s">
        <v>15</v>
      </c>
      <c r="C27" s="15" t="s">
        <v>174</v>
      </c>
      <c r="D27" s="93">
        <v>1000</v>
      </c>
      <c r="E27" s="93">
        <v>1500</v>
      </c>
      <c r="F27" s="93">
        <v>1625</v>
      </c>
      <c r="G27" s="93">
        <v>1250</v>
      </c>
      <c r="H27" s="32">
        <v>1000</v>
      </c>
      <c r="I27" s="83">
        <v>1275</v>
      </c>
    </row>
    <row r="28" spans="1:9" ht="16.5" x14ac:dyDescent="0.3">
      <c r="A28" s="92"/>
      <c r="B28" s="141" t="s">
        <v>16</v>
      </c>
      <c r="C28" s="15" t="s">
        <v>175</v>
      </c>
      <c r="D28" s="93">
        <v>500</v>
      </c>
      <c r="E28" s="93">
        <v>500</v>
      </c>
      <c r="F28" s="93">
        <v>750</v>
      </c>
      <c r="G28" s="93">
        <v>500</v>
      </c>
      <c r="H28" s="32">
        <v>500</v>
      </c>
      <c r="I28" s="83">
        <v>550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1500</v>
      </c>
      <c r="G29" s="93">
        <v>1000</v>
      </c>
      <c r="H29" s="32">
        <v>916</v>
      </c>
      <c r="I29" s="83">
        <v>1229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2500</v>
      </c>
      <c r="F30" s="93">
        <v>1500</v>
      </c>
      <c r="G30" s="93">
        <v>1000</v>
      </c>
      <c r="H30" s="32">
        <v>916</v>
      </c>
      <c r="I30" s="83">
        <v>1479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1000</v>
      </c>
      <c r="E31" s="49">
        <v>1500</v>
      </c>
      <c r="F31" s="49">
        <v>1500</v>
      </c>
      <c r="G31" s="49">
        <v>1125</v>
      </c>
      <c r="H31" s="134">
        <v>1000</v>
      </c>
      <c r="I31" s="85">
        <v>1225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2000</v>
      </c>
      <c r="E33" s="135">
        <v>2500</v>
      </c>
      <c r="F33" s="135">
        <v>3000</v>
      </c>
      <c r="G33" s="135">
        <v>3000</v>
      </c>
      <c r="H33" s="136">
        <v>1833</v>
      </c>
      <c r="I33" s="83">
        <v>2466.6</v>
      </c>
    </row>
    <row r="34" spans="1:9" ht="16.5" x14ac:dyDescent="0.3">
      <c r="A34" s="92"/>
      <c r="B34" s="141" t="s">
        <v>27</v>
      </c>
      <c r="C34" s="15" t="s">
        <v>180</v>
      </c>
      <c r="D34" s="93">
        <v>2000</v>
      </c>
      <c r="E34" s="93">
        <v>2500</v>
      </c>
      <c r="F34" s="93">
        <v>2500</v>
      </c>
      <c r="G34" s="93">
        <v>3000</v>
      </c>
      <c r="H34" s="32">
        <v>1833</v>
      </c>
      <c r="I34" s="83">
        <v>2366.6</v>
      </c>
    </row>
    <row r="35" spans="1:9" ht="16.5" x14ac:dyDescent="0.3">
      <c r="A35" s="92"/>
      <c r="B35" s="140" t="s">
        <v>28</v>
      </c>
      <c r="C35" s="15" t="s">
        <v>181</v>
      </c>
      <c r="D35" s="93">
        <v>1375</v>
      </c>
      <c r="E35" s="93">
        <v>1500</v>
      </c>
      <c r="F35" s="93">
        <v>2000</v>
      </c>
      <c r="G35" s="93">
        <v>1125</v>
      </c>
      <c r="H35" s="32">
        <v>1166</v>
      </c>
      <c r="I35" s="83">
        <v>1433.2</v>
      </c>
    </row>
    <row r="36" spans="1:9" ht="16.5" x14ac:dyDescent="0.3">
      <c r="A36" s="92"/>
      <c r="B36" s="141" t="s">
        <v>29</v>
      </c>
      <c r="C36" s="15" t="s">
        <v>182</v>
      </c>
      <c r="D36" s="93">
        <v>1500</v>
      </c>
      <c r="E36" s="93">
        <v>1000</v>
      </c>
      <c r="F36" s="93">
        <v>2000</v>
      </c>
      <c r="G36" s="93">
        <v>1500</v>
      </c>
      <c r="H36" s="32">
        <v>1000</v>
      </c>
      <c r="I36" s="83">
        <v>1400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1500</v>
      </c>
      <c r="E37" s="137">
        <v>1500</v>
      </c>
      <c r="F37" s="137">
        <v>2000</v>
      </c>
      <c r="G37" s="137">
        <v>1500</v>
      </c>
      <c r="H37" s="138">
        <v>1500</v>
      </c>
      <c r="I37" s="83">
        <v>1600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31000</v>
      </c>
      <c r="E39" s="42">
        <v>32000</v>
      </c>
      <c r="F39" s="42">
        <v>32000</v>
      </c>
      <c r="G39" s="42">
        <v>20000</v>
      </c>
      <c r="H39" s="136">
        <v>25000</v>
      </c>
      <c r="I39" s="84">
        <v>28000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20000</v>
      </c>
      <c r="E40" s="49">
        <v>18000</v>
      </c>
      <c r="F40" s="49">
        <v>18000</v>
      </c>
      <c r="G40" s="49">
        <v>15000</v>
      </c>
      <c r="H40" s="134">
        <v>17666</v>
      </c>
      <c r="I40" s="85">
        <v>17733.2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12-11-2019</vt:lpstr>
      <vt:lpstr>By Order</vt:lpstr>
      <vt:lpstr>All Stores</vt:lpstr>
      <vt:lpstr>'12-11-2019'!Print_Titles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2019-11-15T09:37:23Z</cp:lastPrinted>
  <dcterms:created xsi:type="dcterms:W3CDTF">2010-10-20T06:23:14Z</dcterms:created>
  <dcterms:modified xsi:type="dcterms:W3CDTF">2019-11-15T10:09:32Z</dcterms:modified>
</cp:coreProperties>
</file>