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7185" yWindow="-15" windowWidth="7200" windowHeight="5085" tabRatio="599" activeTab="5"/>
  </bookViews>
  <sheets>
    <sheet name="Supermarkets" sheetId="5" r:id="rId1"/>
    <sheet name="stores" sheetId="7" r:id="rId2"/>
    <sheet name="Comp" sheetId="8" r:id="rId3"/>
    <sheet name="18-11-2019" sheetId="9" r:id="rId4"/>
    <sheet name="By Order" sheetId="11" r:id="rId5"/>
    <sheet name="All Stores" sheetId="12" r:id="rId6"/>
  </sheets>
  <definedNames>
    <definedName name="_xlnm.Print_Titles" localSheetId="3">'18-11-2019'!$12:$14</definedName>
    <definedName name="_xlnm.Print_Titles" localSheetId="5">'All Stores'!$13:$14</definedName>
    <definedName name="_xlnm.Print_Titles" localSheetId="4">'By Order'!$13:$14</definedName>
    <definedName name="_xlnm.Print_Titles" localSheetId="2">Comp!$12:$13</definedName>
    <definedName name="_xlnm.Print_Titles" localSheetId="1">stores!$12:$13</definedName>
    <definedName name="_xlnm.Print_Titles" localSheetId="0">Supermarkets!$12:$13</definedName>
  </definedNames>
  <calcPr calcId="145621"/>
</workbook>
</file>

<file path=xl/calcChain.xml><?xml version="1.0" encoding="utf-8"?>
<calcChain xmlns="http://schemas.openxmlformats.org/spreadsheetml/2006/main">
  <c r="G88" i="11" l="1"/>
  <c r="G86" i="11"/>
  <c r="G84" i="11"/>
  <c r="G87" i="11"/>
  <c r="G83" i="11"/>
  <c r="G89" i="11"/>
  <c r="G85" i="11"/>
  <c r="G80" i="11"/>
  <c r="G78" i="11"/>
  <c r="G76" i="11"/>
  <c r="G79" i="11"/>
  <c r="G77" i="11"/>
  <c r="G68" i="11"/>
  <c r="G72" i="11"/>
  <c r="G73" i="11"/>
  <c r="G71" i="11"/>
  <c r="G69" i="11"/>
  <c r="G70" i="11"/>
  <c r="G63" i="11"/>
  <c r="G61" i="11"/>
  <c r="G62" i="11"/>
  <c r="G60" i="11"/>
  <c r="G65" i="11"/>
  <c r="G59" i="11"/>
  <c r="G57" i="11"/>
  <c r="G64" i="11"/>
  <c r="G58" i="11"/>
  <c r="G51" i="11"/>
  <c r="G49" i="11"/>
  <c r="G53" i="11"/>
  <c r="G54" i="11"/>
  <c r="G50" i="11"/>
  <c r="G52" i="11"/>
  <c r="G45" i="11"/>
  <c r="G44" i="11"/>
  <c r="G41" i="11"/>
  <c r="G46" i="11"/>
  <c r="G43" i="11"/>
  <c r="G42" i="11"/>
  <c r="G37" i="11"/>
  <c r="G38" i="11"/>
  <c r="G35" i="11"/>
  <c r="G34" i="11"/>
  <c r="G36" i="11"/>
  <c r="I17" i="9"/>
  <c r="G23" i="11"/>
  <c r="G27" i="11"/>
  <c r="G26" i="11"/>
  <c r="G19" i="11"/>
  <c r="G28" i="11"/>
  <c r="G17" i="11"/>
  <c r="G22" i="11"/>
  <c r="G24" i="11"/>
  <c r="G16" i="11"/>
  <c r="G21" i="11"/>
  <c r="G31" i="11"/>
  <c r="G30" i="11"/>
  <c r="G25" i="11"/>
  <c r="G20" i="11"/>
  <c r="G29" i="11"/>
  <c r="G18" i="11"/>
  <c r="I15" i="5" l="1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2" i="8"/>
  <c r="H33" i="8"/>
  <c r="H34" i="8"/>
  <c r="H35" i="8"/>
  <c r="H36" i="8"/>
  <c r="H38" i="8"/>
  <c r="H39" i="8"/>
  <c r="I16" i="11"/>
  <c r="I24" i="11"/>
  <c r="I21" i="11"/>
  <c r="I29" i="11"/>
  <c r="I31" i="11"/>
  <c r="I27" i="11"/>
  <c r="I23" i="11"/>
  <c r="I25" i="11"/>
  <c r="I17" i="11"/>
  <c r="I18" i="11"/>
  <c r="I26" i="11"/>
  <c r="I28" i="11"/>
  <c r="I22" i="11"/>
  <c r="I20" i="11"/>
  <c r="I19" i="11"/>
  <c r="I30" i="11"/>
  <c r="G34" i="7"/>
  <c r="I19" i="5"/>
  <c r="I40" i="12" l="1"/>
  <c r="I39" i="12"/>
  <c r="I37" i="12"/>
  <c r="I36" i="12"/>
  <c r="I35" i="12"/>
  <c r="I34" i="12"/>
  <c r="I33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85" i="11" l="1"/>
  <c r="I87" i="11"/>
  <c r="I84" i="11"/>
  <c r="I83" i="11"/>
  <c r="I88" i="11"/>
  <c r="I86" i="11"/>
  <c r="I89" i="11"/>
  <c r="I77" i="11"/>
  <c r="I78" i="11"/>
  <c r="I80" i="11"/>
  <c r="I79" i="11"/>
  <c r="I76" i="11"/>
  <c r="I68" i="11"/>
  <c r="I71" i="11"/>
  <c r="I72" i="11"/>
  <c r="I73" i="11"/>
  <c r="I70" i="11"/>
  <c r="I69" i="11"/>
  <c r="I60" i="11"/>
  <c r="I57" i="11"/>
  <c r="I58" i="11"/>
  <c r="I64" i="11"/>
  <c r="I62" i="11"/>
  <c r="I63" i="11"/>
  <c r="I65" i="11"/>
  <c r="I59" i="11"/>
  <c r="I61" i="11"/>
  <c r="I52" i="11"/>
  <c r="I50" i="11"/>
  <c r="I54" i="11"/>
  <c r="I51" i="11"/>
  <c r="I53" i="11"/>
  <c r="I49" i="11"/>
  <c r="I42" i="11"/>
  <c r="I43" i="11"/>
  <c r="I45" i="11"/>
  <c r="I46" i="11"/>
  <c r="I44" i="11"/>
  <c r="I41" i="11"/>
  <c r="I34" i="11"/>
  <c r="I35" i="11"/>
  <c r="I36" i="11"/>
  <c r="I38" i="11"/>
  <c r="I37" i="11"/>
  <c r="D40" i="8" l="1"/>
  <c r="E40" i="8" l="1"/>
  <c r="I17" i="5" l="1"/>
  <c r="G19" i="5"/>
  <c r="I16" i="5"/>
  <c r="I18" i="5"/>
  <c r="I20" i="5"/>
  <c r="I21" i="5"/>
  <c r="I22" i="5"/>
  <c r="I23" i="5"/>
  <c r="I24" i="5"/>
  <c r="I25" i="5"/>
  <c r="I26" i="5"/>
  <c r="I27" i="5"/>
  <c r="I28" i="5"/>
  <c r="I29" i="5"/>
  <c r="I30" i="5"/>
  <c r="I32" i="5"/>
  <c r="I33" i="5"/>
  <c r="I34" i="5"/>
  <c r="I35" i="5"/>
  <c r="I36" i="5"/>
  <c r="I38" i="5"/>
  <c r="I39" i="5"/>
  <c r="I40" i="5"/>
  <c r="F74" i="11" l="1"/>
  <c r="H74" i="11"/>
  <c r="I74" i="11" l="1"/>
  <c r="G16" i="5" l="1"/>
  <c r="G18" i="5" l="1"/>
  <c r="G40" i="8" l="1"/>
  <c r="E32" i="11"/>
  <c r="E39" i="11"/>
  <c r="E47" i="11"/>
  <c r="E55" i="11"/>
  <c r="E66" i="11"/>
  <c r="E74" i="11"/>
  <c r="E81" i="11"/>
  <c r="E90" i="11" l="1"/>
  <c r="E91" i="11" l="1"/>
  <c r="G52" i="5" l="1"/>
  <c r="I50" i="5"/>
  <c r="I45" i="5" l="1"/>
  <c r="F66" i="11" l="1"/>
  <c r="G20" i="9" l="1"/>
  <c r="G34" i="9" l="1"/>
  <c r="G35" i="9"/>
  <c r="G36" i="9"/>
  <c r="G37" i="9"/>
  <c r="G39" i="9"/>
  <c r="G40" i="9"/>
  <c r="G41" i="9"/>
  <c r="G42" i="9"/>
  <c r="G43" i="9"/>
  <c r="G44" i="9"/>
  <c r="G46" i="9"/>
  <c r="G47" i="9"/>
  <c r="G48" i="9"/>
  <c r="G49" i="9"/>
  <c r="G50" i="9"/>
  <c r="G51" i="9"/>
  <c r="G53" i="9"/>
  <c r="G54" i="9"/>
  <c r="G55" i="9"/>
  <c r="G56" i="9"/>
  <c r="G57" i="9"/>
  <c r="G58" i="9"/>
  <c r="G59" i="9"/>
  <c r="G60" i="9"/>
  <c r="G61" i="9"/>
  <c r="G63" i="9"/>
  <c r="G64" i="9"/>
  <c r="G65" i="9"/>
  <c r="G66" i="9"/>
  <c r="G67" i="9"/>
  <c r="G68" i="9"/>
  <c r="G70" i="9"/>
  <c r="G71" i="9"/>
  <c r="G72" i="9"/>
  <c r="G73" i="9"/>
  <c r="G74" i="9"/>
  <c r="G76" i="9"/>
  <c r="G77" i="9"/>
  <c r="G78" i="9"/>
  <c r="G79" i="9"/>
  <c r="G80" i="9"/>
  <c r="G81" i="9"/>
  <c r="G82" i="9"/>
  <c r="G33" i="9"/>
  <c r="G31" i="9"/>
  <c r="G21" i="9"/>
  <c r="G22" i="9"/>
  <c r="G23" i="9"/>
  <c r="G24" i="9"/>
  <c r="G25" i="9"/>
  <c r="G26" i="9"/>
  <c r="G27" i="9"/>
  <c r="G28" i="9"/>
  <c r="G29" i="9"/>
  <c r="G30" i="9"/>
  <c r="G17" i="9"/>
  <c r="G18" i="9"/>
  <c r="G19" i="9"/>
  <c r="G16" i="9"/>
  <c r="H90" i="11" l="1"/>
  <c r="F90" i="11"/>
  <c r="H81" i="11"/>
  <c r="F81" i="11"/>
  <c r="H66" i="11"/>
  <c r="I66" i="11" s="1"/>
  <c r="H55" i="11"/>
  <c r="F55" i="11"/>
  <c r="H47" i="11"/>
  <c r="F47" i="11"/>
  <c r="H39" i="11"/>
  <c r="F39" i="11"/>
  <c r="H32" i="11"/>
  <c r="F32" i="11"/>
  <c r="H91" i="11" l="1"/>
  <c r="I47" i="11"/>
  <c r="I90" i="11"/>
  <c r="G74" i="11"/>
  <c r="I55" i="11"/>
  <c r="G47" i="11"/>
  <c r="G81" i="11"/>
  <c r="G55" i="11"/>
  <c r="I39" i="11"/>
  <c r="G90" i="11"/>
  <c r="G66" i="11"/>
  <c r="F91" i="11"/>
  <c r="G39" i="11"/>
  <c r="I32" i="11"/>
  <c r="I81" i="11"/>
  <c r="G32" i="11"/>
  <c r="I91" i="11" l="1"/>
  <c r="G91" i="11"/>
  <c r="I16" i="9" l="1"/>
  <c r="F15" i="8" l="1"/>
  <c r="I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2" i="8"/>
  <c r="F33" i="8"/>
  <c r="F34" i="8"/>
  <c r="F35" i="8"/>
  <c r="F36" i="8"/>
  <c r="F38" i="8"/>
  <c r="F39" i="8"/>
  <c r="I71" i="9" l="1"/>
  <c r="I72" i="9"/>
  <c r="I73" i="9"/>
  <c r="I74" i="9"/>
  <c r="I70" i="9"/>
  <c r="I46" i="9" l="1"/>
  <c r="I47" i="9"/>
  <c r="I48" i="9"/>
  <c r="I49" i="9"/>
  <c r="I50" i="9"/>
  <c r="I51" i="9"/>
  <c r="H40" i="8" l="1"/>
  <c r="G15" i="5" l="1"/>
  <c r="G17" i="5"/>
  <c r="G20" i="5"/>
  <c r="G21" i="5"/>
  <c r="G22" i="5"/>
  <c r="G23" i="5"/>
  <c r="G24" i="5"/>
  <c r="G25" i="5"/>
  <c r="G26" i="5"/>
  <c r="G27" i="5"/>
  <c r="G28" i="5"/>
  <c r="G29" i="5"/>
  <c r="G30" i="5"/>
  <c r="G32" i="5"/>
  <c r="G33" i="5"/>
  <c r="G34" i="5"/>
  <c r="G35" i="5"/>
  <c r="G36" i="5"/>
  <c r="G38" i="5"/>
  <c r="G39" i="5"/>
  <c r="G40" i="5"/>
  <c r="G41" i="5"/>
  <c r="G42" i="5"/>
  <c r="G43" i="5"/>
  <c r="G45" i="5"/>
  <c r="G46" i="5"/>
  <c r="G47" i="5"/>
  <c r="G48" i="5"/>
  <c r="G49" i="5"/>
  <c r="G50" i="5"/>
  <c r="G53" i="5"/>
  <c r="G54" i="5"/>
  <c r="G55" i="5"/>
  <c r="G56" i="5"/>
  <c r="G57" i="5"/>
  <c r="G58" i="5"/>
  <c r="G59" i="5"/>
  <c r="G60" i="5"/>
  <c r="G62" i="5"/>
  <c r="G63" i="5"/>
  <c r="G64" i="5"/>
  <c r="G65" i="5"/>
  <c r="G66" i="5"/>
  <c r="G67" i="5"/>
  <c r="G69" i="5"/>
  <c r="G70" i="5"/>
  <c r="G71" i="5"/>
  <c r="G72" i="5"/>
  <c r="G73" i="5"/>
  <c r="G75" i="5"/>
  <c r="G76" i="5"/>
  <c r="G77" i="5"/>
  <c r="G78" i="5"/>
  <c r="G79" i="5"/>
  <c r="G80" i="5"/>
  <c r="G81" i="5"/>
  <c r="I16" i="7" l="1"/>
  <c r="I66" i="9" l="1"/>
  <c r="I76" i="9" l="1"/>
  <c r="I77" i="9"/>
  <c r="I78" i="9"/>
  <c r="I79" i="9"/>
  <c r="I80" i="9"/>
  <c r="I65" i="5" l="1"/>
  <c r="I42" i="5"/>
  <c r="I43" i="5"/>
  <c r="I46" i="5"/>
  <c r="I47" i="5"/>
  <c r="I48" i="5"/>
  <c r="I49" i="5"/>
  <c r="I52" i="5"/>
  <c r="I53" i="5"/>
  <c r="I54" i="5"/>
  <c r="I55" i="5"/>
  <c r="I56" i="5"/>
  <c r="I57" i="5"/>
  <c r="I58" i="5"/>
  <c r="I59" i="5"/>
  <c r="I60" i="5"/>
  <c r="I62" i="5"/>
  <c r="I63" i="5"/>
  <c r="I64" i="5"/>
  <c r="I66" i="5"/>
  <c r="I67" i="5"/>
  <c r="I69" i="5"/>
  <c r="I70" i="5"/>
  <c r="I71" i="5"/>
  <c r="I72" i="5"/>
  <c r="I73" i="5"/>
  <c r="I75" i="5"/>
  <c r="I76" i="5"/>
  <c r="I77" i="5"/>
  <c r="I78" i="5"/>
  <c r="I79" i="5"/>
  <c r="I80" i="5"/>
  <c r="I81" i="5"/>
  <c r="I40" i="8" l="1"/>
  <c r="I39" i="7" l="1"/>
  <c r="I41" i="5"/>
  <c r="I30" i="7" l="1"/>
  <c r="I36" i="9" l="1"/>
  <c r="I38" i="7"/>
  <c r="I36" i="7"/>
  <c r="I35" i="7"/>
  <c r="I34" i="7"/>
  <c r="I33" i="7"/>
  <c r="I32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5" i="7"/>
  <c r="I82" i="9" l="1"/>
  <c r="I81" i="9"/>
  <c r="I68" i="9"/>
  <c r="I67" i="9"/>
  <c r="I65" i="9"/>
  <c r="I64" i="9"/>
  <c r="I63" i="9"/>
  <c r="I61" i="9"/>
  <c r="I60" i="9"/>
  <c r="I59" i="9"/>
  <c r="I58" i="9"/>
  <c r="I57" i="9"/>
  <c r="I56" i="9"/>
  <c r="I55" i="9"/>
  <c r="I54" i="9"/>
  <c r="I53" i="9"/>
  <c r="I44" i="9"/>
  <c r="I43" i="9"/>
  <c r="I42" i="9"/>
  <c r="I41" i="9"/>
  <c r="I40" i="9"/>
  <c r="I39" i="9"/>
  <c r="I37" i="9"/>
  <c r="I35" i="9"/>
  <c r="I34" i="9"/>
  <c r="I33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G16" i="7" l="1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2" i="7"/>
  <c r="G33" i="7"/>
  <c r="G35" i="7"/>
  <c r="G36" i="7"/>
  <c r="G38" i="7"/>
  <c r="G39" i="7"/>
  <c r="G15" i="7"/>
  <c r="F40" i="8" l="1"/>
  <c r="I39" i="8"/>
  <c r="I38" i="8"/>
  <c r="I33" i="8"/>
  <c r="I34" i="8"/>
  <c r="I35" i="8"/>
  <c r="I36" i="8"/>
  <c r="I32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</calcChain>
</file>

<file path=xl/sharedStrings.xml><?xml version="1.0" encoding="utf-8"?>
<sst xmlns="http://schemas.openxmlformats.org/spreadsheetml/2006/main" count="848" uniqueCount="225">
  <si>
    <t>السلعة</t>
  </si>
  <si>
    <t>المديرية العامة للاقتصاد والتجارة</t>
  </si>
  <si>
    <t xml:space="preserve">   المكتب الفني لسياسة الأسعار</t>
  </si>
  <si>
    <t>الفئة</t>
  </si>
  <si>
    <t>خ 1</t>
  </si>
  <si>
    <t>خ 2</t>
  </si>
  <si>
    <t>خ 3</t>
  </si>
  <si>
    <t>خ 4</t>
  </si>
  <si>
    <t>خ 5</t>
  </si>
  <si>
    <t>خ 6</t>
  </si>
  <si>
    <t>خ 7</t>
  </si>
  <si>
    <t>خ 8</t>
  </si>
  <si>
    <t>خ 9</t>
  </si>
  <si>
    <t>خ 10</t>
  </si>
  <si>
    <t>خ 11</t>
  </si>
  <si>
    <t>خ 12</t>
  </si>
  <si>
    <t>خ 13</t>
  </si>
  <si>
    <t>خ 14</t>
  </si>
  <si>
    <t>خ 15</t>
  </si>
  <si>
    <t>خ 16</t>
  </si>
  <si>
    <t>الفواكه</t>
  </si>
  <si>
    <t>ف</t>
  </si>
  <si>
    <t>خ</t>
  </si>
  <si>
    <t>الوزن</t>
  </si>
  <si>
    <t>الخضار الطازجة</t>
  </si>
  <si>
    <t>اللحوم ومشتقاتها</t>
  </si>
  <si>
    <t>ف 1</t>
  </si>
  <si>
    <t>ف 2</t>
  </si>
  <si>
    <t>ف 3</t>
  </si>
  <si>
    <t>ف 4</t>
  </si>
  <si>
    <t>ف 5</t>
  </si>
  <si>
    <t>ل 1</t>
  </si>
  <si>
    <t>ل 2</t>
  </si>
  <si>
    <t>ل 3</t>
  </si>
  <si>
    <t>ل 4</t>
  </si>
  <si>
    <t>ل 5</t>
  </si>
  <si>
    <t>ل 6</t>
  </si>
  <si>
    <t>البيض ومنتجات الحليب</t>
  </si>
  <si>
    <t>ح 1</t>
  </si>
  <si>
    <t>ح 2</t>
  </si>
  <si>
    <t>ح 3</t>
  </si>
  <si>
    <t>ح 4</t>
  </si>
  <si>
    <t>ح 5</t>
  </si>
  <si>
    <t>ح 6</t>
  </si>
  <si>
    <t>الحبوب والبذور والثمار الجوزية</t>
  </si>
  <si>
    <t>ب 1</t>
  </si>
  <si>
    <t>ب 2</t>
  </si>
  <si>
    <t>ب 3</t>
  </si>
  <si>
    <t>ب 4</t>
  </si>
  <si>
    <t>ب 5</t>
  </si>
  <si>
    <t>ب 6</t>
  </si>
  <si>
    <t>ل</t>
  </si>
  <si>
    <t>ب</t>
  </si>
  <si>
    <t>المنتجات الدهنية والزيتية</t>
  </si>
  <si>
    <t>ح 7</t>
  </si>
  <si>
    <t>ح 8</t>
  </si>
  <si>
    <t>ح 9</t>
  </si>
  <si>
    <t>ح</t>
  </si>
  <si>
    <t>ز</t>
  </si>
  <si>
    <t>ز 1</t>
  </si>
  <si>
    <t>ز 2</t>
  </si>
  <si>
    <t>ز 3</t>
  </si>
  <si>
    <t>ز 4</t>
  </si>
  <si>
    <t>ز 5</t>
  </si>
  <si>
    <t>ز 6</t>
  </si>
  <si>
    <t>المعلبات</t>
  </si>
  <si>
    <t>م</t>
  </si>
  <si>
    <t>م 2</t>
  </si>
  <si>
    <t>م 1</t>
  </si>
  <si>
    <t>م 3</t>
  </si>
  <si>
    <t>م 4</t>
  </si>
  <si>
    <t>م 5</t>
  </si>
  <si>
    <t>مواد غذائية متفرقة</t>
  </si>
  <si>
    <t>غ</t>
  </si>
  <si>
    <t>غ 1</t>
  </si>
  <si>
    <t>غ 3</t>
  </si>
  <si>
    <t>غ 2</t>
  </si>
  <si>
    <t>غ 4</t>
  </si>
  <si>
    <t>غ 5</t>
  </si>
  <si>
    <t>غ 6</t>
  </si>
  <si>
    <t>غ 7</t>
  </si>
  <si>
    <t>ربطة واحدة</t>
  </si>
  <si>
    <t>قطعة واحدة</t>
  </si>
  <si>
    <t>كيس 300 غرام</t>
  </si>
  <si>
    <t xml:space="preserve">بندورة </t>
  </si>
  <si>
    <t>كوسى</t>
  </si>
  <si>
    <t>باذنجان</t>
  </si>
  <si>
    <t xml:space="preserve">ملفوف </t>
  </si>
  <si>
    <t>خيار</t>
  </si>
  <si>
    <t xml:space="preserve">لوبيا بادرية </t>
  </si>
  <si>
    <t>جزر</t>
  </si>
  <si>
    <t>بقدونس</t>
  </si>
  <si>
    <t>نعنع</t>
  </si>
  <si>
    <t>بقلة</t>
  </si>
  <si>
    <t>كزبرة</t>
  </si>
  <si>
    <t>خس</t>
  </si>
  <si>
    <t>فجل</t>
  </si>
  <si>
    <t>بصل احمر</t>
  </si>
  <si>
    <t>ثوم يابس</t>
  </si>
  <si>
    <t>بطاطا</t>
  </si>
  <si>
    <t>تفاح بلدي أحمر</t>
  </si>
  <si>
    <t>تفاح بلدي أصفر</t>
  </si>
  <si>
    <t>موز بلدي</t>
  </si>
  <si>
    <t>برتقال أبو صرّة</t>
  </si>
  <si>
    <t xml:space="preserve">ليمون حامض </t>
  </si>
  <si>
    <t xml:space="preserve">لحم غنم  طازج (بلدي) </t>
  </si>
  <si>
    <t xml:space="preserve">لحم بقر طازج (بلدي) </t>
  </si>
  <si>
    <t>لحم بقر مستورد (مبرد)</t>
  </si>
  <si>
    <t>عدد 30</t>
  </si>
  <si>
    <t>البيض</t>
  </si>
  <si>
    <t xml:space="preserve">علبة 500 غرام </t>
  </si>
  <si>
    <t>اللبنة</t>
  </si>
  <si>
    <t>علبة 2,5 كيلوغرام</t>
  </si>
  <si>
    <t xml:space="preserve">جبن أبيض عكاوي </t>
  </si>
  <si>
    <t>موضب 1 كيلوغرام</t>
  </si>
  <si>
    <t>عدس أحمر</t>
  </si>
  <si>
    <t>فاصولياء بيضاء صنوبرية</t>
  </si>
  <si>
    <t>فول حب</t>
  </si>
  <si>
    <t>حمص حب</t>
  </si>
  <si>
    <t>طحين</t>
  </si>
  <si>
    <t>(وقية) 200 غرام</t>
  </si>
  <si>
    <t>جوز قلب</t>
  </si>
  <si>
    <t>لوز قلب</t>
  </si>
  <si>
    <t>صنوبر قلب</t>
  </si>
  <si>
    <t>كبير 400 غرام</t>
  </si>
  <si>
    <t>قنينة 1,8 ليتر</t>
  </si>
  <si>
    <t>مرطبان 454 غرام</t>
  </si>
  <si>
    <t>علبة 454 غرام</t>
  </si>
  <si>
    <t>زبدة</t>
  </si>
  <si>
    <t>زيت زيتون</t>
  </si>
  <si>
    <t>زيت دوار الشمس</t>
  </si>
  <si>
    <t>زيت الذرة</t>
  </si>
  <si>
    <t>طحينة</t>
  </si>
  <si>
    <t>حلاوة سادة</t>
  </si>
  <si>
    <t>علبة 340 غرام</t>
  </si>
  <si>
    <t>علبة 200 غرام</t>
  </si>
  <si>
    <t>علبة 125 غرام</t>
  </si>
  <si>
    <t>علبة 400 غرام</t>
  </si>
  <si>
    <t xml:space="preserve">مارتديلا بقر </t>
  </si>
  <si>
    <t xml:space="preserve">طون </t>
  </si>
  <si>
    <t xml:space="preserve">سردين </t>
  </si>
  <si>
    <t xml:space="preserve">فطر حبة كاملة </t>
  </si>
  <si>
    <t>علبة 700 غرام</t>
  </si>
  <si>
    <t xml:space="preserve">سكر </t>
  </si>
  <si>
    <t>ملح</t>
  </si>
  <si>
    <t>صغير 70 غرام</t>
  </si>
  <si>
    <t xml:space="preserve">كاتشاب </t>
  </si>
  <si>
    <t>باكيت 500 غرام</t>
  </si>
  <si>
    <t>رب البندورة</t>
  </si>
  <si>
    <t>معكرونة</t>
  </si>
  <si>
    <t>موضب 200 غرام</t>
  </si>
  <si>
    <t>بن مطحون</t>
  </si>
  <si>
    <t xml:space="preserve">فخاذ فروج مع جلدة  </t>
  </si>
  <si>
    <t>صدور فروج مسحب</t>
  </si>
  <si>
    <t>فروج كامل</t>
  </si>
  <si>
    <t>شاي (غير منكه)</t>
  </si>
  <si>
    <t>موضب 454 غرام</t>
  </si>
  <si>
    <t>جبن قشقوان بقر</t>
  </si>
  <si>
    <r>
      <t xml:space="preserve">جبنة </t>
    </r>
    <r>
      <rPr>
        <sz val="12"/>
        <rFont val="Arabic Transparent"/>
        <charset val="178"/>
      </rPr>
      <t xml:space="preserve"> قطع</t>
    </r>
  </si>
  <si>
    <t>حليب بودرة</t>
  </si>
  <si>
    <r>
      <t>ذرة</t>
    </r>
    <r>
      <rPr>
        <b/>
        <sz val="12"/>
        <rFont val="Arabic Transparent"/>
        <charset val="178"/>
      </rPr>
      <t/>
    </r>
  </si>
  <si>
    <t>كيلوغرام 1</t>
  </si>
  <si>
    <t>قنينة 340 غرام</t>
  </si>
  <si>
    <t>بندورة 1 كيلو غرام (باب أول)</t>
  </si>
  <si>
    <t>كوسى1 كيلو غرام (باب أول)</t>
  </si>
  <si>
    <t>باذنجان 1 كيلو غرام (باب أول)</t>
  </si>
  <si>
    <t>ملفوف 1 كيلو غرام (باب أول)</t>
  </si>
  <si>
    <t>لوبيا  بادرية 1 كيلو غرام (باب أول)</t>
  </si>
  <si>
    <t>خيار 1 كيلو غرام (باب أول)</t>
  </si>
  <si>
    <t>جزر 1 كيلو غرام (باب أول)</t>
  </si>
  <si>
    <t>بقدونس ( ربطة واحدة ) (باب أول)</t>
  </si>
  <si>
    <t xml:space="preserve">نعنع ( ربطة واحدة ) (باب أول) </t>
  </si>
  <si>
    <t xml:space="preserve">بقلة ( ربطة واحدة ) (باب أول) </t>
  </si>
  <si>
    <t>كزبرة ( ربطة واحدة ) (باب أول)</t>
  </si>
  <si>
    <t xml:space="preserve">خس ( قطعة واحدة ) (باب أول) </t>
  </si>
  <si>
    <t>فجل ( ربطة واحدة ) (باب أول)</t>
  </si>
  <si>
    <t>بصل احمر 1 كيلو غرام (باب أول)</t>
  </si>
  <si>
    <t>ثوم يابس كيس 300 غرام (باب أول)</t>
  </si>
  <si>
    <t>بطاطا 1 كيلو غرام (باب أول)</t>
  </si>
  <si>
    <t>تفاح بلدي أحمر 1 كيلوغرام (باب أول)</t>
  </si>
  <si>
    <t>تفاح بلدي أصفر 1 كيلوغرام (باب أول)</t>
  </si>
  <si>
    <t>موز بلدي 1 كيلوغرام (باب أول)</t>
  </si>
  <si>
    <t>برتقال أبو صرّة (باب أول)</t>
  </si>
  <si>
    <t>ليمون حامض 1 كيلوغرام (باب أول)</t>
  </si>
  <si>
    <t>لحم غنم  طازج 1 كيلو غرام(بلدي) كاستليتا بدون عضم</t>
  </si>
  <si>
    <t>لحم بقر طازج 1 كيلو غرام (بلدي) موزات</t>
  </si>
  <si>
    <t xml:space="preserve">الفرق بـ ل.ل. </t>
  </si>
  <si>
    <t>التغيير الأسبوعي بالنسبة المئوية %</t>
  </si>
  <si>
    <t>مجمــوع الخضار الطازجة</t>
  </si>
  <si>
    <t>مجمــوع الفواكه</t>
  </si>
  <si>
    <t>مجمــوع اللحوم ومشتقاتها</t>
  </si>
  <si>
    <t>مجمــوع البيض ومنتجات الحليب</t>
  </si>
  <si>
    <t>مجمــوع الحبوب والبذور والثمار الجوزية</t>
  </si>
  <si>
    <t>مجمــوع المعلبات</t>
  </si>
  <si>
    <t>مجمــوع مواد غذائية متفرقة</t>
  </si>
  <si>
    <t>المجمــوع العام</t>
  </si>
  <si>
    <t>التغيير السنوي بالنسبة المئوية %</t>
  </si>
  <si>
    <t>التغيير السنوي بالنسبة المئوية%</t>
  </si>
  <si>
    <t>أرز عادي</t>
  </si>
  <si>
    <t>قطع 160 غرام</t>
  </si>
  <si>
    <t>ذرة</t>
  </si>
  <si>
    <t>التقرير الأسبوعي لأسعار السلة الغذائية في وزارة الاقتصاد والتجارة (المكتب الفني لسياسة الأسعار) في نقاط البيع في مختلف المناطق اللبنانية</t>
  </si>
  <si>
    <t>التقرير الأسبوعي لأسعار السلة الغذائية في وزارة الاقتصاد والتجارة (المكتب الفني لسياسة الأسعار) في السوبرماركت في مختلف المناطق اللبنانية</t>
  </si>
  <si>
    <t>التقرير الأسبوعي لأسعار السلة الغذائية في وزارة الاقتصاد والتجارة (المكتب الفني لسياسة الأسعار) في المحلات والملاحم في مختلف المناطق اللبنانية</t>
  </si>
  <si>
    <t>التقرير الأسبوعي لأسعار السلة الغذائية في وزارة الاقتصاد والتجارة (المكتب الفني لسياسة الأسعار) في مختلف المناطق اللبنانية</t>
  </si>
  <si>
    <t>التقرير الأسبوعي لأسعار السلة الغذائية في وزارة الاقتصاد والتجارة (المكتب الفني لسياسة الأسعار)</t>
  </si>
  <si>
    <t xml:space="preserve"> المنطقة: محلات الخضار والملاحم في بيروت وجبل لبنان، الجنوب، البقاع، الشمال والنبطية</t>
  </si>
  <si>
    <t>معدل السعر في بيروت وجبل لبنان (ل.ل.)</t>
  </si>
  <si>
    <t>معدل السعر في صيدا وصور  (ل.ل.)</t>
  </si>
  <si>
    <t>معدل السعر في زحلة وجوارها (ل.ل.)</t>
  </si>
  <si>
    <t>معدل السعر في طرابلس وعكار (ل.ل.)</t>
  </si>
  <si>
    <t>معدل السعر في النبطية (ل.ل.)</t>
  </si>
  <si>
    <t>معدل السعر في المحلات والملاحم (ل.ل.)</t>
  </si>
  <si>
    <t xml:space="preserve">لحم غنم  طازج 1 كيلو غرام(بلدي) كاستليتا </t>
  </si>
  <si>
    <t>مجمــوع المنتجات الدهنية والزيتية</t>
  </si>
  <si>
    <t>غالون 3,6 ليتر</t>
  </si>
  <si>
    <t>غالون 3,5 ليتر</t>
  </si>
  <si>
    <t>معدل الأسعار في تشرين الثاني 2018 (ل.ل.)</t>
  </si>
  <si>
    <t>معدل أسعار  السوبرماركات في 12-11-2019 (ل.ل.)</t>
  </si>
  <si>
    <t>معدل أسعار المحلات والملاحم في 12-11-2019 (ل.ل.)</t>
  </si>
  <si>
    <t>المعدل العام للأسعار في 12-11-2019  (ل.ل.)</t>
  </si>
  <si>
    <t xml:space="preserve"> التاريخ 18 تشرين الثاني 2019</t>
  </si>
  <si>
    <t>معدل أسعار المحلات والملاحم في 18-11-2019 (ل.ل.)</t>
  </si>
  <si>
    <t>معدل أسعار  السوبرماركات في 18-11-2019 (ل.ل.)</t>
  </si>
  <si>
    <t>المعدل العام للأسعار في 18-11-2019  (ل.ل.)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</si>
</sst>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7" x14ac:knownFonts="1">
    <font>
      <sz val="11"/>
      <color theme="1"/>
      <name val="Arial"/>
      <family val="2"/>
      <charset val="178"/>
      <scheme val="minor"/>
    </font>
    <font>
      <b/>
      <sz val="10"/>
      <name val="Arial"/>
      <family val="2"/>
      <charset val="178"/>
    </font>
    <font>
      <b/>
      <sz val="11"/>
      <color theme="1"/>
      <name val="Arial"/>
      <family val="2"/>
      <scheme val="minor"/>
    </font>
    <font>
      <b/>
      <sz val="13"/>
      <color theme="1"/>
      <name val="Arabic Transparent"/>
      <charset val="178"/>
    </font>
    <font>
      <b/>
      <sz val="11"/>
      <color theme="1"/>
      <name val="Arabic Transparent"/>
      <charset val="178"/>
    </font>
    <font>
      <sz val="12"/>
      <name val="Arabic Transparent"/>
      <charset val="178"/>
    </font>
    <font>
      <b/>
      <sz val="12"/>
      <name val="Arabic Transparent"/>
      <charset val="178"/>
    </font>
    <font>
      <b/>
      <sz val="9"/>
      <color rgb="FF595959"/>
      <name val="Times New Roman"/>
      <family val="1"/>
    </font>
    <font>
      <b/>
      <sz val="14"/>
      <color theme="1"/>
      <name val="Arabic Transparent"/>
      <charset val="178"/>
    </font>
    <font>
      <b/>
      <sz val="11"/>
      <color theme="1"/>
      <name val="Arial"/>
      <family val="2"/>
      <charset val="178"/>
      <scheme val="minor"/>
    </font>
    <font>
      <b/>
      <sz val="11"/>
      <name val="Arabic Transparent"/>
      <charset val="178"/>
    </font>
    <font>
      <sz val="11"/>
      <name val="Arabic Transparent"/>
      <charset val="178"/>
    </font>
    <font>
      <sz val="11"/>
      <color theme="1"/>
      <name val="Arial"/>
      <family val="2"/>
      <charset val="178"/>
      <scheme val="minor"/>
    </font>
    <font>
      <sz val="11"/>
      <color theme="1"/>
      <name val="Arabic Transparent"/>
      <charset val="178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17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justify" readingOrder="2"/>
    </xf>
    <xf numFmtId="0" fontId="7" fillId="0" borderId="0" xfId="0" applyFont="1"/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9" fillId="0" borderId="0" xfId="0" applyFont="1"/>
    <xf numFmtId="0" fontId="9" fillId="0" borderId="11" xfId="0" applyFont="1" applyBorder="1"/>
    <xf numFmtId="0" fontId="11" fillId="2" borderId="2" xfId="0" applyFont="1" applyFill="1" applyBorder="1" applyAlignment="1">
      <alignment horizontal="right" indent="1"/>
    </xf>
    <xf numFmtId="0" fontId="11" fillId="2" borderId="4" xfId="0" applyFont="1" applyFill="1" applyBorder="1" applyAlignment="1">
      <alignment horizontal="right" indent="1"/>
    </xf>
    <xf numFmtId="0" fontId="11" fillId="2" borderId="3" xfId="0" applyFont="1" applyFill="1" applyBorder="1" applyAlignment="1">
      <alignment horizontal="right" indent="1"/>
    </xf>
    <xf numFmtId="0" fontId="5" fillId="2" borderId="5" xfId="0" applyFont="1" applyFill="1" applyBorder="1" applyAlignment="1">
      <alignment horizontal="right" indent="1"/>
    </xf>
    <xf numFmtId="0" fontId="5" fillId="2" borderId="6" xfId="0" applyFont="1" applyFill="1" applyBorder="1" applyAlignment="1">
      <alignment horizontal="right" indent="1"/>
    </xf>
    <xf numFmtId="0" fontId="5" fillId="2" borderId="8" xfId="0" applyFont="1" applyFill="1" applyBorder="1" applyAlignment="1">
      <alignment horizontal="right" indent="1"/>
    </xf>
    <xf numFmtId="0" fontId="5" fillId="2" borderId="12" xfId="0" applyFont="1" applyFill="1" applyBorder="1" applyAlignment="1">
      <alignment horizontal="right" indent="1"/>
    </xf>
    <xf numFmtId="0" fontId="5" fillId="2" borderId="0" xfId="0" applyFont="1" applyFill="1" applyBorder="1" applyAlignment="1">
      <alignment horizontal="right" indent="1"/>
    </xf>
    <xf numFmtId="0" fontId="5" fillId="2" borderId="18" xfId="0" applyFont="1" applyFill="1" applyBorder="1" applyAlignment="1">
      <alignment horizontal="right" indent="1"/>
    </xf>
    <xf numFmtId="0" fontId="11" fillId="2" borderId="17" xfId="0" applyFont="1" applyFill="1" applyBorder="1" applyAlignment="1">
      <alignment horizontal="right" indent="1"/>
    </xf>
    <xf numFmtId="9" fontId="1" fillId="2" borderId="2" xfId="1" applyFont="1" applyFill="1" applyBorder="1" applyAlignment="1">
      <alignment horizontal="center"/>
    </xf>
    <xf numFmtId="9" fontId="1" fillId="2" borderId="17" xfId="1" applyFont="1" applyFill="1" applyBorder="1" applyAlignment="1">
      <alignment horizontal="center"/>
    </xf>
    <xf numFmtId="9" fontId="1" fillId="2" borderId="9" xfId="1" applyFont="1" applyFill="1" applyBorder="1" applyAlignment="1">
      <alignment horizontal="center"/>
    </xf>
    <xf numFmtId="0" fontId="11" fillId="2" borderId="9" xfId="0" applyFont="1" applyFill="1" applyBorder="1" applyAlignment="1">
      <alignment horizontal="right" indent="1"/>
    </xf>
    <xf numFmtId="0" fontId="11" fillId="2" borderId="10" xfId="0" applyFont="1" applyFill="1" applyBorder="1" applyAlignment="1">
      <alignment horizontal="right" indent="1"/>
    </xf>
    <xf numFmtId="0" fontId="8" fillId="0" borderId="0" xfId="0" applyFont="1" applyAlignment="1"/>
    <xf numFmtId="0" fontId="9" fillId="0" borderId="12" xfId="0" applyFont="1" applyBorder="1"/>
    <xf numFmtId="0" fontId="0" fillId="0" borderId="0" xfId="0" applyFill="1"/>
    <xf numFmtId="9" fontId="1" fillId="2" borderId="4" xfId="1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 vertical="center"/>
    </xf>
    <xf numFmtId="9" fontId="1" fillId="2" borderId="14" xfId="1" applyFont="1" applyFill="1" applyBorder="1" applyAlignment="1">
      <alignment horizontal="center"/>
    </xf>
    <xf numFmtId="1" fontId="1" fillId="2" borderId="24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right" vertical="center" indent="1"/>
    </xf>
    <xf numFmtId="0" fontId="9" fillId="0" borderId="26" xfId="0" applyFont="1" applyBorder="1"/>
    <xf numFmtId="0" fontId="6" fillId="2" borderId="9" xfId="0" applyFont="1" applyFill="1" applyBorder="1" applyAlignment="1">
      <alignment horizontal="right" vertical="center" indent="1"/>
    </xf>
    <xf numFmtId="0" fontId="9" fillId="0" borderId="27" xfId="0" applyFont="1" applyBorder="1"/>
    <xf numFmtId="0" fontId="4" fillId="0" borderId="14" xfId="0" applyFont="1" applyBorder="1" applyAlignment="1">
      <alignment horizontal="right" vertical="center" indent="1"/>
    </xf>
    <xf numFmtId="0" fontId="4" fillId="0" borderId="9" xfId="0" applyFont="1" applyBorder="1" applyAlignment="1">
      <alignment horizontal="right" vertical="center" indent="1"/>
    </xf>
    <xf numFmtId="0" fontId="9" fillId="0" borderId="25" xfId="0" applyFont="1" applyBorder="1"/>
    <xf numFmtId="0" fontId="9" fillId="0" borderId="29" xfId="0" applyFont="1" applyBorder="1"/>
    <xf numFmtId="1" fontId="15" fillId="0" borderId="16" xfId="0" applyNumberFormat="1" applyFont="1" applyBorder="1" applyAlignment="1">
      <alignment horizontal="center" vertical="center" wrapText="1"/>
    </xf>
    <xf numFmtId="1" fontId="14" fillId="2" borderId="17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9" fontId="14" fillId="2" borderId="2" xfId="1" applyFont="1" applyFill="1" applyBorder="1" applyAlignment="1">
      <alignment horizontal="center"/>
    </xf>
    <xf numFmtId="9" fontId="14" fillId="2" borderId="17" xfId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9" fontId="14" fillId="2" borderId="3" xfId="1" applyFont="1" applyFill="1" applyBorder="1" applyAlignment="1">
      <alignment horizontal="center"/>
    </xf>
    <xf numFmtId="1" fontId="14" fillId="2" borderId="4" xfId="0" applyNumberFormat="1" applyFont="1" applyFill="1" applyBorder="1" applyAlignment="1">
      <alignment horizontal="center"/>
    </xf>
    <xf numFmtId="1" fontId="14" fillId="2" borderId="23" xfId="0" applyNumberFormat="1" applyFont="1" applyFill="1" applyBorder="1" applyAlignment="1">
      <alignment horizontal="center"/>
    </xf>
    <xf numFmtId="9" fontId="14" fillId="2" borderId="4" xfId="1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/>
    </xf>
    <xf numFmtId="9" fontId="14" fillId="2" borderId="10" xfId="1" applyFont="1" applyFill="1" applyBorder="1" applyAlignment="1">
      <alignment horizontal="center"/>
    </xf>
    <xf numFmtId="9" fontId="14" fillId="2" borderId="9" xfId="1" applyFont="1" applyFill="1" applyBorder="1" applyAlignment="1">
      <alignment horizontal="center"/>
    </xf>
    <xf numFmtId="1" fontId="14" fillId="2" borderId="22" xfId="0" applyNumberFormat="1" applyFont="1" applyFill="1" applyBorder="1" applyAlignment="1">
      <alignment horizontal="center"/>
    </xf>
    <xf numFmtId="1" fontId="14" fillId="2" borderId="10" xfId="0" applyNumberFormat="1" applyFont="1" applyFill="1" applyBorder="1" applyAlignment="1">
      <alignment horizontal="center"/>
    </xf>
    <xf numFmtId="9" fontId="14" fillId="2" borderId="14" xfId="1" applyFont="1" applyFill="1" applyBorder="1" applyAlignment="1">
      <alignment horizontal="center"/>
    </xf>
    <xf numFmtId="9" fontId="15" fillId="0" borderId="15" xfId="1" applyFont="1" applyBorder="1" applyAlignment="1">
      <alignment horizontal="center" vertical="center" wrapText="1"/>
    </xf>
    <xf numFmtId="1" fontId="14" fillId="2" borderId="28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1" fontId="14" fillId="0" borderId="21" xfId="0" applyNumberFormat="1" applyFont="1" applyFill="1" applyBorder="1" applyAlignment="1">
      <alignment horizontal="center"/>
    </xf>
    <xf numFmtId="1" fontId="14" fillId="0" borderId="17" xfId="0" applyNumberFormat="1" applyFont="1" applyFill="1" applyBorder="1" applyAlignment="1">
      <alignment horizontal="center"/>
    </xf>
    <xf numFmtId="1" fontId="14" fillId="0" borderId="22" xfId="0" applyNumberFormat="1" applyFont="1" applyFill="1" applyBorder="1" applyAlignment="1">
      <alignment horizontal="center"/>
    </xf>
    <xf numFmtId="9" fontId="14" fillId="0" borderId="17" xfId="1" applyFont="1" applyFill="1" applyBorder="1" applyAlignment="1">
      <alignment horizontal="center"/>
    </xf>
    <xf numFmtId="1" fontId="14" fillId="0" borderId="24" xfId="0" applyNumberFormat="1" applyFont="1" applyFill="1" applyBorder="1" applyAlignment="1">
      <alignment horizontal="center"/>
    </xf>
    <xf numFmtId="1" fontId="14" fillId="0" borderId="2" xfId="0" applyNumberFormat="1" applyFont="1" applyFill="1" applyBorder="1" applyAlignment="1">
      <alignment horizontal="center"/>
    </xf>
    <xf numFmtId="9" fontId="14" fillId="0" borderId="3" xfId="1" applyFont="1" applyFill="1" applyBorder="1" applyAlignment="1">
      <alignment horizontal="center"/>
    </xf>
    <xf numFmtId="1" fontId="14" fillId="0" borderId="23" xfId="0" applyNumberFormat="1" applyFont="1" applyFill="1" applyBorder="1" applyAlignment="1">
      <alignment horizontal="center"/>
    </xf>
    <xf numFmtId="1" fontId="14" fillId="0" borderId="4" xfId="0" applyNumberFormat="1" applyFont="1" applyFill="1" applyBorder="1" applyAlignment="1">
      <alignment horizontal="center"/>
    </xf>
    <xf numFmtId="9" fontId="14" fillId="0" borderId="4" xfId="1" applyFont="1" applyFill="1" applyBorder="1" applyAlignment="1">
      <alignment horizontal="center"/>
    </xf>
    <xf numFmtId="1" fontId="16" fillId="0" borderId="16" xfId="0" applyNumberFormat="1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9" fontId="14" fillId="0" borderId="2" xfId="1" applyFont="1" applyFill="1" applyBorder="1" applyAlignment="1">
      <alignment horizontal="center"/>
    </xf>
    <xf numFmtId="1" fontId="14" fillId="0" borderId="3" xfId="0" applyNumberFormat="1" applyFont="1" applyFill="1" applyBorder="1" applyAlignment="1">
      <alignment horizontal="center"/>
    </xf>
    <xf numFmtId="9" fontId="14" fillId="0" borderId="10" xfId="1" applyFont="1" applyFill="1" applyBorder="1" applyAlignment="1">
      <alignment horizontal="center"/>
    </xf>
    <xf numFmtId="1" fontId="14" fillId="0" borderId="27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" fontId="1" fillId="2" borderId="2" xfId="0" applyNumberFormat="1" applyFont="1" applyFill="1" applyBorder="1" applyAlignment="1">
      <alignment horizontal="center" vertical="center"/>
    </xf>
    <xf numFmtId="1" fontId="14" fillId="2" borderId="2" xfId="0" applyNumberFormat="1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/>
    </xf>
    <xf numFmtId="1" fontId="14" fillId="0" borderId="11" xfId="0" applyNumberFormat="1" applyFont="1" applyFill="1" applyBorder="1" applyAlignment="1">
      <alignment horizontal="center"/>
    </xf>
    <xf numFmtId="9" fontId="14" fillId="2" borderId="2" xfId="1" applyNumberFormat="1" applyFont="1" applyFill="1" applyBorder="1" applyAlignment="1">
      <alignment horizontal="center"/>
    </xf>
    <xf numFmtId="9" fontId="14" fillId="2" borderId="14" xfId="1" applyNumberFormat="1" applyFont="1" applyFill="1" applyBorder="1" applyAlignment="1">
      <alignment horizontal="center"/>
    </xf>
    <xf numFmtId="0" fontId="16" fillId="0" borderId="0" xfId="0" applyFont="1"/>
    <xf numFmtId="0" fontId="2" fillId="0" borderId="1" xfId="0" applyFont="1" applyBorder="1" applyAlignment="1">
      <alignment horizontal="right" vertical="center" indent="1"/>
    </xf>
    <xf numFmtId="0" fontId="9" fillId="0" borderId="1" xfId="0" applyFont="1" applyBorder="1" applyAlignment="1">
      <alignment horizontal="right" vertical="center" indent="1"/>
    </xf>
    <xf numFmtId="0" fontId="9" fillId="0" borderId="14" xfId="0" applyFont="1" applyBorder="1" applyAlignment="1">
      <alignment horizontal="right" vertical="center" indent="1"/>
    </xf>
    <xf numFmtId="1" fontId="1" fillId="2" borderId="3" xfId="0" applyNumberFormat="1" applyFont="1" applyFill="1" applyBorder="1" applyAlignment="1">
      <alignment horizontal="center"/>
    </xf>
    <xf numFmtId="0" fontId="9" fillId="0" borderId="9" xfId="0" applyFont="1" applyBorder="1" applyAlignment="1">
      <alignment horizontal="right" vertical="center" indent="1"/>
    </xf>
    <xf numFmtId="1" fontId="1" fillId="2" borderId="4" xfId="0" applyNumberFormat="1" applyFont="1" applyFill="1" applyBorder="1" applyAlignment="1">
      <alignment horizontal="center" vertical="center"/>
    </xf>
    <xf numFmtId="1" fontId="0" fillId="0" borderId="0" xfId="0" applyNumberFormat="1"/>
    <xf numFmtId="1" fontId="0" fillId="0" borderId="0" xfId="0" applyNumberFormat="1" applyAlignment="1">
      <alignment horizontal="center"/>
    </xf>
    <xf numFmtId="0" fontId="9" fillId="0" borderId="17" xfId="0" applyFont="1" applyBorder="1"/>
    <xf numFmtId="0" fontId="9" fillId="0" borderId="3" xfId="0" applyFont="1" applyBorder="1"/>
    <xf numFmtId="0" fontId="9" fillId="0" borderId="4" xfId="0" applyFont="1" applyBorder="1"/>
    <xf numFmtId="0" fontId="9" fillId="0" borderId="2" xfId="0" applyFont="1" applyBorder="1"/>
    <xf numFmtId="0" fontId="9" fillId="0" borderId="33" xfId="0" applyFont="1" applyBorder="1"/>
    <xf numFmtId="0" fontId="5" fillId="2" borderId="34" xfId="0" applyFont="1" applyFill="1" applyBorder="1" applyAlignment="1">
      <alignment horizontal="right" indent="1"/>
    </xf>
    <xf numFmtId="0" fontId="11" fillId="2" borderId="14" xfId="0" applyFont="1" applyFill="1" applyBorder="1" applyAlignment="1">
      <alignment horizontal="right" indent="1"/>
    </xf>
    <xf numFmtId="1" fontId="14" fillId="0" borderId="28" xfId="0" applyNumberFormat="1" applyFont="1" applyFill="1" applyBorder="1" applyAlignment="1">
      <alignment horizontal="center"/>
    </xf>
    <xf numFmtId="1" fontId="14" fillId="0" borderId="9" xfId="0" applyNumberFormat="1" applyFont="1" applyFill="1" applyBorder="1" applyAlignment="1">
      <alignment horizontal="center"/>
    </xf>
    <xf numFmtId="1" fontId="14" fillId="0" borderId="30" xfId="0" applyNumberFormat="1" applyFont="1" applyFill="1" applyBorder="1" applyAlignment="1">
      <alignment horizontal="center"/>
    </xf>
    <xf numFmtId="9" fontId="14" fillId="0" borderId="9" xfId="1" applyFont="1" applyFill="1" applyBorder="1" applyAlignment="1">
      <alignment horizontal="center"/>
    </xf>
    <xf numFmtId="1" fontId="14" fillId="0" borderId="12" xfId="0" applyNumberFormat="1" applyFont="1" applyFill="1" applyBorder="1" applyAlignment="1">
      <alignment horizontal="center"/>
    </xf>
    <xf numFmtId="9" fontId="14" fillId="0" borderId="11" xfId="1" applyFont="1" applyFill="1" applyBorder="1" applyAlignment="1">
      <alignment horizontal="center"/>
    </xf>
    <xf numFmtId="164" fontId="14" fillId="2" borderId="11" xfId="1" applyNumberFormat="1" applyFont="1" applyFill="1" applyBorder="1" applyAlignment="1">
      <alignment horizontal="center"/>
    </xf>
    <xf numFmtId="0" fontId="9" fillId="0" borderId="19" xfId="0" applyFont="1" applyBorder="1"/>
    <xf numFmtId="0" fontId="4" fillId="0" borderId="19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right" vertical="center" indent="1"/>
    </xf>
    <xf numFmtId="0" fontId="4" fillId="0" borderId="20" xfId="0" applyFont="1" applyBorder="1" applyAlignment="1">
      <alignment horizontal="right" vertical="center" indent="1"/>
    </xf>
    <xf numFmtId="0" fontId="4" fillId="0" borderId="30" xfId="0" applyFont="1" applyBorder="1" applyAlignment="1">
      <alignment horizontal="right" vertical="center" indent="1"/>
    </xf>
    <xf numFmtId="9" fontId="1" fillId="2" borderId="11" xfId="1" applyFont="1" applyFill="1" applyBorder="1" applyAlignment="1">
      <alignment horizontal="center"/>
    </xf>
    <xf numFmtId="164" fontId="1" fillId="2" borderId="31" xfId="1" applyNumberFormat="1" applyFont="1" applyFill="1" applyBorder="1" applyAlignment="1">
      <alignment horizontal="center"/>
    </xf>
    <xf numFmtId="164" fontId="0" fillId="0" borderId="0" xfId="0" applyNumberFormat="1"/>
    <xf numFmtId="0" fontId="16" fillId="0" borderId="0" xfId="0" applyFont="1" applyFill="1"/>
    <xf numFmtId="10" fontId="0" fillId="0" borderId="0" xfId="1" applyNumberFormat="1" applyFont="1"/>
    <xf numFmtId="9" fontId="14" fillId="2" borderId="17" xfId="1" applyNumberFormat="1" applyFont="1" applyFill="1" applyBorder="1" applyAlignment="1">
      <alignment horizontal="center"/>
    </xf>
    <xf numFmtId="9" fontId="14" fillId="2" borderId="4" xfId="1" applyNumberFormat="1" applyFont="1" applyFill="1" applyBorder="1" applyAlignment="1">
      <alignment horizontal="center"/>
    </xf>
    <xf numFmtId="9" fontId="14" fillId="2" borderId="1" xfId="1" applyFont="1" applyFill="1" applyBorder="1" applyAlignment="1">
      <alignment horizontal="center"/>
    </xf>
    <xf numFmtId="0" fontId="15" fillId="0" borderId="3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right" indent="1"/>
    </xf>
    <xf numFmtId="1" fontId="4" fillId="0" borderId="1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" fontId="15" fillId="0" borderId="13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1" fontId="14" fillId="2" borderId="23" xfId="0" applyNumberFormat="1" applyFont="1" applyFill="1" applyBorder="1" applyAlignment="1">
      <alignment horizontal="center" vertical="center"/>
    </xf>
    <xf numFmtId="1" fontId="1" fillId="2" borderId="17" xfId="0" applyNumberFormat="1" applyFont="1" applyFill="1" applyBorder="1" applyAlignment="1">
      <alignment horizontal="center"/>
    </xf>
    <xf numFmtId="1" fontId="1" fillId="2" borderId="21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1" fontId="1" fillId="2" borderId="23" xfId="0" applyNumberFormat="1" applyFont="1" applyFill="1" applyBorder="1" applyAlignment="1">
      <alignment horizontal="center"/>
    </xf>
    <xf numFmtId="1" fontId="0" fillId="0" borderId="0" xfId="0" applyNumberFormat="1" applyFill="1"/>
    <xf numFmtId="0" fontId="9" fillId="0" borderId="25" xfId="0" applyFont="1" applyBorder="1" applyAlignment="1">
      <alignment horizontal="right" indent="1"/>
    </xf>
    <xf numFmtId="0" fontId="9" fillId="0" borderId="26" xfId="0" applyFont="1" applyBorder="1" applyAlignment="1">
      <alignment horizontal="right" indent="1"/>
    </xf>
    <xf numFmtId="0" fontId="9" fillId="0" borderId="27" xfId="0" applyFont="1" applyBorder="1" applyAlignment="1">
      <alignment horizontal="right" indent="1"/>
    </xf>
    <xf numFmtId="0" fontId="9" fillId="0" borderId="29" xfId="0" applyFont="1" applyBorder="1" applyAlignment="1">
      <alignment horizontal="right" inden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 indent="1"/>
    </xf>
    <xf numFmtId="1" fontId="14" fillId="2" borderId="20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0" fillId="0" borderId="0" xfId="0" applyBorder="1"/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0" fillId="0" borderId="9" xfId="0" applyBorder="1"/>
    <xf numFmtId="0" fontId="4" fillId="0" borderId="1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0" borderId="35" xfId="0" applyBorder="1"/>
    <xf numFmtId="0" fontId="4" fillId="0" borderId="15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1171574</xdr:colOff>
      <xdr:row>5</xdr:row>
      <xdr:rowOff>142875</xdr:rowOff>
    </xdr:to>
    <xdr:pic>
      <xdr:nvPicPr>
        <xdr:cNvPr id="2" name="Picture 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1" y="0"/>
          <a:ext cx="1171573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0" y="0"/>
          <a:ext cx="96202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" name="Picture 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89705700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" name="Picture 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343875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7:J82"/>
  <sheetViews>
    <sheetView rightToLeft="1" zoomScaleNormal="100" workbookViewId="0">
      <selection activeCell="F12" sqref="F12:F13"/>
    </sheetView>
  </sheetViews>
  <sheetFormatPr defaultRowHeight="15" x14ac:dyDescent="0.25"/>
  <cols>
    <col min="1" max="1" width="24.25" style="9" bestFit="1" customWidth="1"/>
    <col min="2" max="2" width="5.125" style="9" bestFit="1" customWidth="1"/>
    <col min="3" max="3" width="21.375" customWidth="1"/>
    <col min="4" max="4" width="16.125" bestFit="1" customWidth="1"/>
    <col min="5" max="5" width="15.625" customWidth="1"/>
    <col min="6" max="6" width="14.625" customWidth="1"/>
    <col min="7" max="7" width="13.25" customWidth="1"/>
    <col min="8" max="8" width="14.375" customWidth="1"/>
    <col min="9" max="9" width="12.75" customWidth="1"/>
    <col min="10" max="10" width="10.25" customWidth="1"/>
  </cols>
  <sheetData>
    <row r="7" spans="1:9" ht="14.25" x14ac:dyDescent="0.2">
      <c r="A7" s="4" t="s">
        <v>1</v>
      </c>
      <c r="B7" s="3"/>
      <c r="C7" s="3"/>
      <c r="D7" s="3"/>
      <c r="E7" s="3"/>
    </row>
    <row r="8" spans="1:9" ht="14.25" x14ac:dyDescent="0.2">
      <c r="A8" s="4" t="s">
        <v>2</v>
      </c>
      <c r="B8" s="4"/>
      <c r="C8" s="4"/>
      <c r="D8" s="4"/>
      <c r="E8" s="4"/>
    </row>
    <row r="9" spans="1:9" ht="19.5" x14ac:dyDescent="0.35">
      <c r="A9" s="147" t="s">
        <v>202</v>
      </c>
      <c r="B9" s="147"/>
      <c r="C9" s="147"/>
      <c r="D9" s="147"/>
      <c r="E9" s="147"/>
      <c r="F9" s="147"/>
      <c r="G9" s="147"/>
      <c r="H9" s="147"/>
      <c r="I9" s="147"/>
    </row>
    <row r="10" spans="1:9" ht="18" x14ac:dyDescent="0.2">
      <c r="A10" s="2" t="s">
        <v>221</v>
      </c>
      <c r="B10" s="2"/>
      <c r="C10" s="2"/>
      <c r="D10" s="2"/>
      <c r="E10" s="2"/>
    </row>
    <row r="11" spans="1:9" ht="18.75" thickBot="1" x14ac:dyDescent="0.25">
      <c r="A11" s="2"/>
      <c r="B11" s="2"/>
      <c r="C11" s="2"/>
      <c r="D11" s="2"/>
      <c r="E11" s="2"/>
    </row>
    <row r="12" spans="1:9" ht="24.75" customHeight="1" x14ac:dyDescent="0.2">
      <c r="A12" s="148" t="s">
        <v>3</v>
      </c>
      <c r="B12" s="154"/>
      <c r="C12" s="152" t="s">
        <v>0</v>
      </c>
      <c r="D12" s="150" t="s">
        <v>23</v>
      </c>
      <c r="E12" s="150" t="s">
        <v>217</v>
      </c>
      <c r="F12" s="150" t="s">
        <v>223</v>
      </c>
      <c r="G12" s="150" t="s">
        <v>197</v>
      </c>
      <c r="H12" s="150" t="s">
        <v>218</v>
      </c>
      <c r="I12" s="150" t="s">
        <v>187</v>
      </c>
    </row>
    <row r="13" spans="1:9" ht="38.25" customHeight="1" thickBot="1" x14ac:dyDescent="0.25">
      <c r="A13" s="149"/>
      <c r="B13" s="155"/>
      <c r="C13" s="153"/>
      <c r="D13" s="151"/>
      <c r="E13" s="151"/>
      <c r="F13" s="151"/>
      <c r="G13" s="151"/>
      <c r="H13" s="151"/>
      <c r="I13" s="151"/>
    </row>
    <row r="14" spans="1:9" ht="17.25" customHeight="1" thickBot="1" x14ac:dyDescent="0.3">
      <c r="A14" s="33" t="s">
        <v>24</v>
      </c>
      <c r="B14" s="10" t="s">
        <v>22</v>
      </c>
      <c r="C14" s="5"/>
      <c r="D14" s="6"/>
      <c r="E14" s="7"/>
      <c r="F14" s="7"/>
      <c r="G14" s="7"/>
      <c r="H14" s="7"/>
      <c r="I14" s="8"/>
    </row>
    <row r="15" spans="1:9" ht="16.5" customHeight="1" x14ac:dyDescent="0.3">
      <c r="A15" s="33"/>
      <c r="B15" s="98" t="s">
        <v>4</v>
      </c>
      <c r="C15" s="19" t="s">
        <v>84</v>
      </c>
      <c r="D15" s="20" t="s">
        <v>161</v>
      </c>
      <c r="E15" s="42">
        <v>1720.2249999999999</v>
      </c>
      <c r="F15" s="43">
        <v>1563.8</v>
      </c>
      <c r="G15" s="45">
        <f t="shared" ref="G15:G30" si="0">(F15-E15)/E15</f>
        <v>-9.093287215335201E-2</v>
      </c>
      <c r="H15" s="43">
        <v>1563.8</v>
      </c>
      <c r="I15" s="45">
        <f>(F15-H15)/H15</f>
        <v>0</v>
      </c>
    </row>
    <row r="16" spans="1:9" ht="16.5" x14ac:dyDescent="0.3">
      <c r="A16" s="37"/>
      <c r="B16" s="99" t="s">
        <v>5</v>
      </c>
      <c r="C16" s="15" t="s">
        <v>85</v>
      </c>
      <c r="D16" s="11" t="s">
        <v>161</v>
      </c>
      <c r="E16" s="46">
        <v>2499.5</v>
      </c>
      <c r="F16" s="47">
        <v>1642</v>
      </c>
      <c r="G16" s="48">
        <f t="shared" si="0"/>
        <v>-0.34306861372274455</v>
      </c>
      <c r="H16" s="47">
        <v>1516.3333333333333</v>
      </c>
      <c r="I16" s="44">
        <f t="shared" ref="I16:I30" si="1">(F16-H16)/H16</f>
        <v>8.2875357221367393E-2</v>
      </c>
    </row>
    <row r="17" spans="1:9" ht="16.5" x14ac:dyDescent="0.3">
      <c r="A17" s="37"/>
      <c r="B17" s="99" t="s">
        <v>6</v>
      </c>
      <c r="C17" s="15" t="s">
        <v>86</v>
      </c>
      <c r="D17" s="11" t="s">
        <v>161</v>
      </c>
      <c r="E17" s="46">
        <v>1602.94175</v>
      </c>
      <c r="F17" s="47">
        <v>1517.8</v>
      </c>
      <c r="G17" s="48">
        <f t="shared" si="0"/>
        <v>-5.3115935123656241E-2</v>
      </c>
      <c r="H17" s="47">
        <v>1418.7</v>
      </c>
      <c r="I17" s="44">
        <f>(F17-H17)/H17</f>
        <v>6.9852682032846905E-2</v>
      </c>
    </row>
    <row r="18" spans="1:9" ht="16.5" x14ac:dyDescent="0.3">
      <c r="A18" s="37"/>
      <c r="B18" s="99" t="s">
        <v>7</v>
      </c>
      <c r="C18" s="15" t="s">
        <v>87</v>
      </c>
      <c r="D18" s="11" t="s">
        <v>161</v>
      </c>
      <c r="E18" s="46">
        <v>778.01675</v>
      </c>
      <c r="F18" s="47">
        <v>783.8</v>
      </c>
      <c r="G18" s="48">
        <f t="shared" si="0"/>
        <v>7.4333232542872019E-3</v>
      </c>
      <c r="H18" s="47">
        <v>809.8</v>
      </c>
      <c r="I18" s="44">
        <f t="shared" si="1"/>
        <v>-3.2106693010619906E-2</v>
      </c>
    </row>
    <row r="19" spans="1:9" ht="16.5" x14ac:dyDescent="0.3">
      <c r="A19" s="37"/>
      <c r="B19" s="99" t="s">
        <v>8</v>
      </c>
      <c r="C19" s="15" t="s">
        <v>89</v>
      </c>
      <c r="D19" s="11" t="s">
        <v>161</v>
      </c>
      <c r="E19" s="46">
        <v>2918.7723055555552</v>
      </c>
      <c r="F19" s="47">
        <v>2566.4444444444443</v>
      </c>
      <c r="G19" s="48">
        <f>(F19-E19)/E19</f>
        <v>-0.12071097853042335</v>
      </c>
      <c r="H19" s="47">
        <v>2736.25</v>
      </c>
      <c r="I19" s="44">
        <f>(F19-H19)/H19</f>
        <v>-6.2057763565301294E-2</v>
      </c>
    </row>
    <row r="20" spans="1:9" ht="16.5" x14ac:dyDescent="0.3">
      <c r="A20" s="37"/>
      <c r="B20" s="99" t="s">
        <v>9</v>
      </c>
      <c r="C20" s="15" t="s">
        <v>88</v>
      </c>
      <c r="D20" s="11" t="s">
        <v>161</v>
      </c>
      <c r="E20" s="46">
        <v>1733.9917500000001</v>
      </c>
      <c r="F20" s="47">
        <v>1472.8</v>
      </c>
      <c r="G20" s="48">
        <f t="shared" si="0"/>
        <v>-0.15063033027694633</v>
      </c>
      <c r="H20" s="47">
        <v>1467.3</v>
      </c>
      <c r="I20" s="44">
        <f t="shared" si="1"/>
        <v>3.7483813807673962E-3</v>
      </c>
    </row>
    <row r="21" spans="1:9" ht="16.5" x14ac:dyDescent="0.3">
      <c r="A21" s="37"/>
      <c r="B21" s="99" t="s">
        <v>10</v>
      </c>
      <c r="C21" s="15" t="s">
        <v>90</v>
      </c>
      <c r="D21" s="11" t="s">
        <v>161</v>
      </c>
      <c r="E21" s="46">
        <v>1415.3332500000001</v>
      </c>
      <c r="F21" s="47">
        <v>1462.8</v>
      </c>
      <c r="G21" s="48">
        <f t="shared" si="0"/>
        <v>3.3537507862547437E-2</v>
      </c>
      <c r="H21" s="47">
        <v>1527.8</v>
      </c>
      <c r="I21" s="44">
        <f t="shared" si="1"/>
        <v>-4.2544835711480558E-2</v>
      </c>
    </row>
    <row r="22" spans="1:9" ht="16.5" x14ac:dyDescent="0.3">
      <c r="A22" s="37"/>
      <c r="B22" s="99" t="s">
        <v>11</v>
      </c>
      <c r="C22" s="15" t="s">
        <v>91</v>
      </c>
      <c r="D22" s="13" t="s">
        <v>81</v>
      </c>
      <c r="E22" s="46">
        <v>418.3125</v>
      </c>
      <c r="F22" s="47">
        <v>359.5</v>
      </c>
      <c r="G22" s="48">
        <f t="shared" si="0"/>
        <v>-0.14059465112804423</v>
      </c>
      <c r="H22" s="47">
        <v>389.5</v>
      </c>
      <c r="I22" s="44">
        <f t="shared" si="1"/>
        <v>-7.702182284980745E-2</v>
      </c>
    </row>
    <row r="23" spans="1:9" ht="16.5" x14ac:dyDescent="0.3">
      <c r="A23" s="37"/>
      <c r="B23" s="99" t="s">
        <v>12</v>
      </c>
      <c r="C23" s="15" t="s">
        <v>92</v>
      </c>
      <c r="D23" s="13" t="s">
        <v>81</v>
      </c>
      <c r="E23" s="46">
        <v>542.55624999999998</v>
      </c>
      <c r="F23" s="47">
        <v>539.5</v>
      </c>
      <c r="G23" s="48">
        <f t="shared" si="0"/>
        <v>-5.6330564803188194E-3</v>
      </c>
      <c r="H23" s="47">
        <v>539.5</v>
      </c>
      <c r="I23" s="44">
        <f t="shared" si="1"/>
        <v>0</v>
      </c>
    </row>
    <row r="24" spans="1:9" ht="16.5" x14ac:dyDescent="0.3">
      <c r="A24" s="37"/>
      <c r="B24" s="99" t="s">
        <v>13</v>
      </c>
      <c r="C24" s="15" t="s">
        <v>93</v>
      </c>
      <c r="D24" s="13" t="s">
        <v>81</v>
      </c>
      <c r="E24" s="46">
        <v>531.87924999999996</v>
      </c>
      <c r="F24" s="47">
        <v>539.5</v>
      </c>
      <c r="G24" s="48">
        <f t="shared" si="0"/>
        <v>1.4327970117277641E-2</v>
      </c>
      <c r="H24" s="47">
        <v>539.5</v>
      </c>
      <c r="I24" s="44">
        <f t="shared" si="1"/>
        <v>0</v>
      </c>
    </row>
    <row r="25" spans="1:9" ht="16.5" x14ac:dyDescent="0.3">
      <c r="A25" s="37"/>
      <c r="B25" s="99" t="s">
        <v>14</v>
      </c>
      <c r="C25" s="15" t="s">
        <v>94</v>
      </c>
      <c r="D25" s="13" t="s">
        <v>81</v>
      </c>
      <c r="E25" s="46">
        <v>545.52499999999998</v>
      </c>
      <c r="F25" s="47">
        <v>539.5</v>
      </c>
      <c r="G25" s="48">
        <f t="shared" si="0"/>
        <v>-1.1044406764126258E-2</v>
      </c>
      <c r="H25" s="47">
        <v>554.5</v>
      </c>
      <c r="I25" s="44">
        <f t="shared" si="1"/>
        <v>-2.7051397655545536E-2</v>
      </c>
    </row>
    <row r="26" spans="1:9" ht="16.5" x14ac:dyDescent="0.3">
      <c r="A26" s="37"/>
      <c r="B26" s="99" t="s">
        <v>15</v>
      </c>
      <c r="C26" s="15" t="s">
        <v>95</v>
      </c>
      <c r="D26" s="13" t="s">
        <v>82</v>
      </c>
      <c r="E26" s="46">
        <v>2042.35</v>
      </c>
      <c r="F26" s="47">
        <v>1509.8</v>
      </c>
      <c r="G26" s="48">
        <f t="shared" si="0"/>
        <v>-0.26075354371190052</v>
      </c>
      <c r="H26" s="47">
        <v>1399.8</v>
      </c>
      <c r="I26" s="44">
        <f t="shared" si="1"/>
        <v>7.8582654664952137E-2</v>
      </c>
    </row>
    <row r="27" spans="1:9" ht="16.5" x14ac:dyDescent="0.3">
      <c r="A27" s="37"/>
      <c r="B27" s="99" t="s">
        <v>16</v>
      </c>
      <c r="C27" s="15" t="s">
        <v>96</v>
      </c>
      <c r="D27" s="13" t="s">
        <v>81</v>
      </c>
      <c r="E27" s="46">
        <v>534.27499999999998</v>
      </c>
      <c r="F27" s="47">
        <v>532</v>
      </c>
      <c r="G27" s="48">
        <f t="shared" si="0"/>
        <v>-4.2581067802161384E-3</v>
      </c>
      <c r="H27" s="47">
        <v>532</v>
      </c>
      <c r="I27" s="44">
        <f t="shared" si="1"/>
        <v>0</v>
      </c>
    </row>
    <row r="28" spans="1:9" ht="16.5" x14ac:dyDescent="0.3">
      <c r="A28" s="37"/>
      <c r="B28" s="99" t="s">
        <v>17</v>
      </c>
      <c r="C28" s="15" t="s">
        <v>97</v>
      </c>
      <c r="D28" s="11" t="s">
        <v>161</v>
      </c>
      <c r="E28" s="46">
        <v>1096.5437499999998</v>
      </c>
      <c r="F28" s="47">
        <v>1009.8</v>
      </c>
      <c r="G28" s="48">
        <f t="shared" si="0"/>
        <v>-7.9106510798132662E-2</v>
      </c>
      <c r="H28" s="47">
        <v>1004.8</v>
      </c>
      <c r="I28" s="44">
        <f t="shared" si="1"/>
        <v>4.9761146496815293E-3</v>
      </c>
    </row>
    <row r="29" spans="1:9" ht="16.5" x14ac:dyDescent="0.3">
      <c r="A29" s="37"/>
      <c r="B29" s="99" t="s">
        <v>18</v>
      </c>
      <c r="C29" s="15" t="s">
        <v>98</v>
      </c>
      <c r="D29" s="13" t="s">
        <v>83</v>
      </c>
      <c r="E29" s="46">
        <v>1254.375</v>
      </c>
      <c r="F29" s="47">
        <v>1870</v>
      </c>
      <c r="G29" s="48">
        <f t="shared" si="0"/>
        <v>0.49078226208271053</v>
      </c>
      <c r="H29" s="47">
        <v>1842.2222222222222</v>
      </c>
      <c r="I29" s="44">
        <f t="shared" si="1"/>
        <v>1.5078407720144781E-2</v>
      </c>
    </row>
    <row r="30" spans="1:9" ht="17.25" thickBot="1" x14ac:dyDescent="0.35">
      <c r="A30" s="38"/>
      <c r="B30" s="100" t="s">
        <v>19</v>
      </c>
      <c r="C30" s="16" t="s">
        <v>99</v>
      </c>
      <c r="D30" s="12" t="s">
        <v>161</v>
      </c>
      <c r="E30" s="49">
        <v>1232.0707499999999</v>
      </c>
      <c r="F30" s="50">
        <v>1157.4000000000001</v>
      </c>
      <c r="G30" s="51">
        <f t="shared" si="0"/>
        <v>-6.0605894588439652E-2</v>
      </c>
      <c r="H30" s="50">
        <v>1148.9000000000001</v>
      </c>
      <c r="I30" s="56">
        <f t="shared" si="1"/>
        <v>7.3983810601444856E-3</v>
      </c>
    </row>
    <row r="31" spans="1:9" ht="17.25" customHeight="1" thickBot="1" x14ac:dyDescent="0.3">
      <c r="A31" s="33" t="s">
        <v>20</v>
      </c>
      <c r="B31" s="10" t="s">
        <v>21</v>
      </c>
      <c r="C31" s="5"/>
      <c r="D31" s="6"/>
      <c r="E31" s="41"/>
      <c r="F31" s="41"/>
      <c r="G31" s="52"/>
      <c r="H31" s="41"/>
      <c r="I31" s="53"/>
    </row>
    <row r="32" spans="1:9" ht="16.5" x14ac:dyDescent="0.3">
      <c r="A32" s="33"/>
      <c r="B32" s="39" t="s">
        <v>26</v>
      </c>
      <c r="C32" s="18" t="s">
        <v>100</v>
      </c>
      <c r="D32" s="20" t="s">
        <v>161</v>
      </c>
      <c r="E32" s="54">
        <v>2200.6875</v>
      </c>
      <c r="F32" s="43">
        <v>2405</v>
      </c>
      <c r="G32" s="45">
        <f>(F32-E32)/E32</f>
        <v>9.2840305586322461E-2</v>
      </c>
      <c r="H32" s="43">
        <v>2436.25</v>
      </c>
      <c r="I32" s="44">
        <f>(F32-H32)/H32</f>
        <v>-1.2827090815802977E-2</v>
      </c>
    </row>
    <row r="33" spans="1:9" ht="16.5" x14ac:dyDescent="0.3">
      <c r="A33" s="37"/>
      <c r="B33" s="34" t="s">
        <v>27</v>
      </c>
      <c r="C33" s="15" t="s">
        <v>101</v>
      </c>
      <c r="D33" s="11" t="s">
        <v>161</v>
      </c>
      <c r="E33" s="46">
        <v>2016.27925</v>
      </c>
      <c r="F33" s="47">
        <v>2133.8000000000002</v>
      </c>
      <c r="G33" s="48">
        <f>(F33-E33)/E33</f>
        <v>5.82859492304948E-2</v>
      </c>
      <c r="H33" s="47">
        <v>2183.8000000000002</v>
      </c>
      <c r="I33" s="44">
        <f>(F33-H33)/H33</f>
        <v>-2.2895869585126842E-2</v>
      </c>
    </row>
    <row r="34" spans="1:9" ht="16.5" x14ac:dyDescent="0.3">
      <c r="A34" s="37"/>
      <c r="B34" s="39" t="s">
        <v>28</v>
      </c>
      <c r="C34" s="15" t="s">
        <v>102</v>
      </c>
      <c r="D34" s="11" t="s">
        <v>161</v>
      </c>
      <c r="E34" s="46">
        <v>1210.8125</v>
      </c>
      <c r="F34" s="47">
        <v>1442.375</v>
      </c>
      <c r="G34" s="48">
        <f>(F34-E34)/E34</f>
        <v>0.19124554792752801</v>
      </c>
      <c r="H34" s="47">
        <v>1567.5</v>
      </c>
      <c r="I34" s="44">
        <f>(F34-H34)/H34</f>
        <v>-7.982456140350877E-2</v>
      </c>
    </row>
    <row r="35" spans="1:9" ht="16.5" x14ac:dyDescent="0.3">
      <c r="A35" s="37"/>
      <c r="B35" s="34" t="s">
        <v>29</v>
      </c>
      <c r="C35" s="15" t="s">
        <v>103</v>
      </c>
      <c r="D35" s="11" t="s">
        <v>161</v>
      </c>
      <c r="E35" s="46">
        <v>1441.6166666666668</v>
      </c>
      <c r="F35" s="47">
        <v>1938</v>
      </c>
      <c r="G35" s="48">
        <f>(F35-E35)/E35</f>
        <v>0.34432408060395148</v>
      </c>
      <c r="H35" s="47">
        <v>1705</v>
      </c>
      <c r="I35" s="44">
        <f>(F35-H35)/H35</f>
        <v>0.13665689149560117</v>
      </c>
    </row>
    <row r="36" spans="1:9" ht="17.25" thickBot="1" x14ac:dyDescent="0.35">
      <c r="A36" s="38"/>
      <c r="B36" s="39" t="s">
        <v>30</v>
      </c>
      <c r="C36" s="15" t="s">
        <v>104</v>
      </c>
      <c r="D36" s="24" t="s">
        <v>161</v>
      </c>
      <c r="E36" s="49">
        <v>1289.875</v>
      </c>
      <c r="F36" s="50">
        <v>1844.8</v>
      </c>
      <c r="G36" s="51">
        <f>(F36-E36)/E36</f>
        <v>0.4302161062118422</v>
      </c>
      <c r="H36" s="50">
        <v>1868.8</v>
      </c>
      <c r="I36" s="56">
        <f>(F36-H36)/H36</f>
        <v>-1.2842465753424659E-2</v>
      </c>
    </row>
    <row r="37" spans="1:9" ht="17.25" customHeight="1" thickBot="1" x14ac:dyDescent="0.3">
      <c r="A37" s="37" t="s">
        <v>25</v>
      </c>
      <c r="B37" s="10" t="s">
        <v>51</v>
      </c>
      <c r="C37" s="5"/>
      <c r="D37" s="6"/>
      <c r="E37" s="41"/>
      <c r="F37" s="41"/>
      <c r="G37" s="52"/>
      <c r="H37" s="41"/>
      <c r="I37" s="53"/>
    </row>
    <row r="38" spans="1:9" ht="16.5" x14ac:dyDescent="0.3">
      <c r="A38" s="33"/>
      <c r="B38" s="34" t="s">
        <v>31</v>
      </c>
      <c r="C38" s="15" t="s">
        <v>105</v>
      </c>
      <c r="D38" s="20" t="s">
        <v>161</v>
      </c>
      <c r="E38" s="46">
        <v>26551.770138888889</v>
      </c>
      <c r="F38" s="43">
        <v>29423.333333333332</v>
      </c>
      <c r="G38" s="45">
        <f t="shared" ref="G38:G43" si="2">(F38-E38)/E38</f>
        <v>0.10814959527834363</v>
      </c>
      <c r="H38" s="43">
        <v>29645.555555555555</v>
      </c>
      <c r="I38" s="44">
        <f t="shared" ref="I38:I43" si="3">(F38-H38)/H38</f>
        <v>-7.4959709156328614E-3</v>
      </c>
    </row>
    <row r="39" spans="1:9" ht="16.5" x14ac:dyDescent="0.3">
      <c r="A39" s="37"/>
      <c r="B39" s="34" t="s">
        <v>32</v>
      </c>
      <c r="C39" s="15" t="s">
        <v>106</v>
      </c>
      <c r="D39" s="11" t="s">
        <v>161</v>
      </c>
      <c r="E39" s="46">
        <v>15231.277777777777</v>
      </c>
      <c r="F39" s="57">
        <v>16047.555555555555</v>
      </c>
      <c r="G39" s="48">
        <f t="shared" si="2"/>
        <v>5.3592206096373302E-2</v>
      </c>
      <c r="H39" s="57">
        <v>15836.444444444445</v>
      </c>
      <c r="I39" s="44">
        <f>(F39-H39)/H39</f>
        <v>1.33307139649752E-2</v>
      </c>
    </row>
    <row r="40" spans="1:9" ht="16.5" x14ac:dyDescent="0.3">
      <c r="A40" s="37"/>
      <c r="B40" s="34" t="s">
        <v>33</v>
      </c>
      <c r="C40" s="15" t="s">
        <v>107</v>
      </c>
      <c r="D40" s="11" t="s">
        <v>161</v>
      </c>
      <c r="E40" s="57">
        <v>10761</v>
      </c>
      <c r="F40" s="57">
        <v>12672.25</v>
      </c>
      <c r="G40" s="48">
        <f t="shared" si="2"/>
        <v>0.17760895827525322</v>
      </c>
      <c r="H40" s="57">
        <v>11171.625</v>
      </c>
      <c r="I40" s="44">
        <f t="shared" si="3"/>
        <v>0.13432468418873708</v>
      </c>
    </row>
    <row r="41" spans="1:9" ht="16.5" x14ac:dyDescent="0.3">
      <c r="A41" s="37"/>
      <c r="B41" s="34" t="s">
        <v>34</v>
      </c>
      <c r="C41" s="15" t="s">
        <v>154</v>
      </c>
      <c r="D41" s="11" t="s">
        <v>161</v>
      </c>
      <c r="E41" s="47">
        <v>5952.4000000000005</v>
      </c>
      <c r="F41" s="47">
        <v>5743.2</v>
      </c>
      <c r="G41" s="48">
        <f t="shared" si="2"/>
        <v>-3.5145487534440009E-2</v>
      </c>
      <c r="H41" s="47">
        <v>6208.25</v>
      </c>
      <c r="I41" s="44">
        <f t="shared" si="3"/>
        <v>-7.4908388032054157E-2</v>
      </c>
    </row>
    <row r="42" spans="1:9" ht="16.5" x14ac:dyDescent="0.3">
      <c r="A42" s="37"/>
      <c r="B42" s="34" t="s">
        <v>35</v>
      </c>
      <c r="C42" s="15" t="s">
        <v>152</v>
      </c>
      <c r="D42" s="11" t="s">
        <v>161</v>
      </c>
      <c r="E42" s="47">
        <v>9968.4523809523816</v>
      </c>
      <c r="F42" s="47">
        <v>11100</v>
      </c>
      <c r="G42" s="48">
        <f t="shared" si="2"/>
        <v>0.11351286797635389</v>
      </c>
      <c r="H42" s="47">
        <v>11100</v>
      </c>
      <c r="I42" s="44">
        <f t="shared" si="3"/>
        <v>0</v>
      </c>
    </row>
    <row r="43" spans="1:9" ht="16.5" customHeight="1" thickBot="1" x14ac:dyDescent="0.35">
      <c r="A43" s="38"/>
      <c r="B43" s="34" t="s">
        <v>36</v>
      </c>
      <c r="C43" s="15" t="s">
        <v>153</v>
      </c>
      <c r="D43" s="24" t="s">
        <v>161</v>
      </c>
      <c r="E43" s="50">
        <v>12890</v>
      </c>
      <c r="F43" s="50">
        <v>12490</v>
      </c>
      <c r="G43" s="51">
        <f t="shared" si="2"/>
        <v>-3.1031807602792862E-2</v>
      </c>
      <c r="H43" s="50">
        <v>12490</v>
      </c>
      <c r="I43" s="59">
        <f t="shared" si="3"/>
        <v>0</v>
      </c>
    </row>
    <row r="44" spans="1:9" ht="17.25" customHeight="1" thickBot="1" x14ac:dyDescent="0.3">
      <c r="A44" s="37" t="s">
        <v>37</v>
      </c>
      <c r="B44" s="10" t="s">
        <v>52</v>
      </c>
      <c r="C44" s="5"/>
      <c r="D44" s="6"/>
      <c r="E44" s="41"/>
      <c r="F44" s="130"/>
      <c r="G44" s="6"/>
      <c r="H44" s="130"/>
      <c r="I44" s="53"/>
    </row>
    <row r="45" spans="1:9" ht="16.5" x14ac:dyDescent="0.3">
      <c r="A45" s="33"/>
      <c r="B45" s="34" t="s">
        <v>45</v>
      </c>
      <c r="C45" s="15" t="s">
        <v>109</v>
      </c>
      <c r="D45" s="20" t="s">
        <v>108</v>
      </c>
      <c r="E45" s="43">
        <v>6311.5277777777783</v>
      </c>
      <c r="F45" s="43">
        <v>6456.666666666667</v>
      </c>
      <c r="G45" s="45">
        <f t="shared" ref="G45:G50" si="4">(F45-E45)/E45</f>
        <v>2.2995840943599639E-2</v>
      </c>
      <c r="H45" s="43">
        <v>6372.7777777777774</v>
      </c>
      <c r="I45" s="44">
        <f t="shared" ref="I45:I50" si="5">(F45-H45)/H45</f>
        <v>1.3163630023537728E-2</v>
      </c>
    </row>
    <row r="46" spans="1:9" ht="16.5" x14ac:dyDescent="0.3">
      <c r="A46" s="37"/>
      <c r="B46" s="34" t="s">
        <v>46</v>
      </c>
      <c r="C46" s="15" t="s">
        <v>111</v>
      </c>
      <c r="D46" s="13" t="s">
        <v>110</v>
      </c>
      <c r="E46" s="47">
        <v>6155.1111111111113</v>
      </c>
      <c r="F46" s="47">
        <v>6024.2222222222226</v>
      </c>
      <c r="G46" s="48">
        <f t="shared" si="4"/>
        <v>-2.1265073290490256E-2</v>
      </c>
      <c r="H46" s="47">
        <v>6024.2222222222226</v>
      </c>
      <c r="I46" s="87">
        <f t="shared" si="5"/>
        <v>0</v>
      </c>
    </row>
    <row r="47" spans="1:9" ht="16.5" x14ac:dyDescent="0.3">
      <c r="A47" s="37"/>
      <c r="B47" s="34" t="s">
        <v>47</v>
      </c>
      <c r="C47" s="15" t="s">
        <v>113</v>
      </c>
      <c r="D47" s="11" t="s">
        <v>114</v>
      </c>
      <c r="E47" s="47">
        <v>19273.75</v>
      </c>
      <c r="F47" s="47">
        <v>19401.666666666668</v>
      </c>
      <c r="G47" s="48">
        <f t="shared" si="4"/>
        <v>6.6368333441425712E-3</v>
      </c>
      <c r="H47" s="47">
        <v>19047.5</v>
      </c>
      <c r="I47" s="87">
        <f t="shared" si="5"/>
        <v>1.8593866211663885E-2</v>
      </c>
    </row>
    <row r="48" spans="1:9" ht="16.5" x14ac:dyDescent="0.3">
      <c r="A48" s="37"/>
      <c r="B48" s="34" t="s">
        <v>48</v>
      </c>
      <c r="C48" s="15" t="s">
        <v>157</v>
      </c>
      <c r="D48" s="11" t="s">
        <v>114</v>
      </c>
      <c r="E48" s="47">
        <v>18585.088958333334</v>
      </c>
      <c r="F48" s="47">
        <v>19800.088499999998</v>
      </c>
      <c r="G48" s="48">
        <f t="shared" si="4"/>
        <v>6.5374965080372827E-2</v>
      </c>
      <c r="H48" s="47">
        <v>19516.160000000003</v>
      </c>
      <c r="I48" s="87">
        <f t="shared" si="5"/>
        <v>1.4548379394306794E-2</v>
      </c>
    </row>
    <row r="49" spans="1:9" ht="16.5" x14ac:dyDescent="0.3">
      <c r="A49" s="37"/>
      <c r="B49" s="34" t="s">
        <v>49</v>
      </c>
      <c r="C49" s="15" t="s">
        <v>158</v>
      </c>
      <c r="D49" s="13" t="s">
        <v>199</v>
      </c>
      <c r="E49" s="47">
        <v>2291.9642857142858</v>
      </c>
      <c r="F49" s="47">
        <v>2382.1428571428573</v>
      </c>
      <c r="G49" s="48">
        <f t="shared" si="4"/>
        <v>3.9345539540319496E-2</v>
      </c>
      <c r="H49" s="47">
        <v>2399.1666666666665</v>
      </c>
      <c r="I49" s="44">
        <f t="shared" si="5"/>
        <v>-7.0957177591424152E-3</v>
      </c>
    </row>
    <row r="50" spans="1:9" ht="16.5" customHeight="1" thickBot="1" x14ac:dyDescent="0.35">
      <c r="A50" s="38"/>
      <c r="B50" s="34" t="s">
        <v>50</v>
      </c>
      <c r="C50" s="15" t="s">
        <v>159</v>
      </c>
      <c r="D50" s="12" t="s">
        <v>112</v>
      </c>
      <c r="E50" s="50">
        <v>27101</v>
      </c>
      <c r="F50" s="50">
        <v>28297</v>
      </c>
      <c r="G50" s="56">
        <f t="shared" si="4"/>
        <v>4.413121287037379E-2</v>
      </c>
      <c r="H50" s="50">
        <v>28187</v>
      </c>
      <c r="I50" s="59">
        <f t="shared" si="5"/>
        <v>3.9025082484833436E-3</v>
      </c>
    </row>
    <row r="51" spans="1:9" ht="17.25" customHeight="1" thickBot="1" x14ac:dyDescent="0.3">
      <c r="A51" s="37" t="s">
        <v>44</v>
      </c>
      <c r="B51" s="10" t="s">
        <v>57</v>
      </c>
      <c r="C51" s="5"/>
      <c r="D51" s="6"/>
      <c r="E51" s="41"/>
      <c r="F51" s="41"/>
      <c r="G51" s="52"/>
      <c r="H51" s="41"/>
      <c r="I51" s="53"/>
    </row>
    <row r="52" spans="1:9" ht="16.5" x14ac:dyDescent="0.3">
      <c r="A52" s="33"/>
      <c r="B52" s="40" t="s">
        <v>38</v>
      </c>
      <c r="C52" s="19" t="s">
        <v>115</v>
      </c>
      <c r="D52" s="20" t="s">
        <v>114</v>
      </c>
      <c r="E52" s="43">
        <v>3750</v>
      </c>
      <c r="F52" s="66">
        <v>3350</v>
      </c>
      <c r="G52" s="45">
        <f t="shared" ref="G52:G60" si="6">(F52-E52)/E52</f>
        <v>-0.10666666666666667</v>
      </c>
      <c r="H52" s="66">
        <v>3350</v>
      </c>
      <c r="I52" s="125">
        <f t="shared" ref="I52:I60" si="7">(F52-H52)/H52</f>
        <v>0</v>
      </c>
    </row>
    <row r="53" spans="1:9" ht="16.5" x14ac:dyDescent="0.3">
      <c r="A53" s="37"/>
      <c r="B53" s="34" t="s">
        <v>39</v>
      </c>
      <c r="C53" s="15" t="s">
        <v>116</v>
      </c>
      <c r="D53" s="11" t="s">
        <v>114</v>
      </c>
      <c r="E53" s="47">
        <v>3253.3482142857142</v>
      </c>
      <c r="F53" s="70">
        <v>4377.5</v>
      </c>
      <c r="G53" s="48">
        <f t="shared" si="6"/>
        <v>0.3455368782161235</v>
      </c>
      <c r="H53" s="70">
        <v>4152.5</v>
      </c>
      <c r="I53" s="87">
        <f t="shared" si="7"/>
        <v>5.4184226369656835E-2</v>
      </c>
    </row>
    <row r="54" spans="1:9" ht="16.5" x14ac:dyDescent="0.3">
      <c r="A54" s="37"/>
      <c r="B54" s="34" t="s">
        <v>40</v>
      </c>
      <c r="C54" s="15" t="s">
        <v>117</v>
      </c>
      <c r="D54" s="11" t="s">
        <v>114</v>
      </c>
      <c r="E54" s="47">
        <v>2029.5833333333335</v>
      </c>
      <c r="F54" s="70">
        <v>2939.5</v>
      </c>
      <c r="G54" s="48">
        <f t="shared" si="6"/>
        <v>0.44832683227263387</v>
      </c>
      <c r="H54" s="70">
        <v>2974.5</v>
      </c>
      <c r="I54" s="87">
        <f t="shared" si="7"/>
        <v>-1.176668347621449E-2</v>
      </c>
    </row>
    <row r="55" spans="1:9" ht="16.5" x14ac:dyDescent="0.3">
      <c r="A55" s="37"/>
      <c r="B55" s="34" t="s">
        <v>41</v>
      </c>
      <c r="C55" s="15" t="s">
        <v>118</v>
      </c>
      <c r="D55" s="11" t="s">
        <v>114</v>
      </c>
      <c r="E55" s="47">
        <v>4509.375</v>
      </c>
      <c r="F55" s="70">
        <v>4950</v>
      </c>
      <c r="G55" s="48">
        <f t="shared" si="6"/>
        <v>9.7713097713097719E-2</v>
      </c>
      <c r="H55" s="70">
        <v>4950</v>
      </c>
      <c r="I55" s="87">
        <f t="shared" si="7"/>
        <v>0</v>
      </c>
    </row>
    <row r="56" spans="1:9" ht="16.5" x14ac:dyDescent="0.3">
      <c r="A56" s="37"/>
      <c r="B56" s="102" t="s">
        <v>42</v>
      </c>
      <c r="C56" s="103" t="s">
        <v>198</v>
      </c>
      <c r="D56" s="104" t="s">
        <v>114</v>
      </c>
      <c r="E56" s="61">
        <v>2073.3333333333335</v>
      </c>
      <c r="F56" s="105">
        <v>2693</v>
      </c>
      <c r="G56" s="55">
        <f t="shared" si="6"/>
        <v>0.29887459807073946</v>
      </c>
      <c r="H56" s="105">
        <v>2439.6666666666665</v>
      </c>
      <c r="I56" s="88">
        <f t="shared" si="7"/>
        <v>0.1038393223117913</v>
      </c>
    </row>
    <row r="57" spans="1:9" ht="17.25" thickBot="1" x14ac:dyDescent="0.35">
      <c r="A57" s="38"/>
      <c r="B57" s="36" t="s">
        <v>43</v>
      </c>
      <c r="C57" s="16" t="s">
        <v>119</v>
      </c>
      <c r="D57" s="12" t="s">
        <v>114</v>
      </c>
      <c r="E57" s="50">
        <v>4406.4305555555557</v>
      </c>
      <c r="F57" s="50">
        <v>5236</v>
      </c>
      <c r="G57" s="51">
        <f t="shared" si="6"/>
        <v>0.1882633650945745</v>
      </c>
      <c r="H57" s="50">
        <v>5217.7777777777774</v>
      </c>
      <c r="I57" s="126">
        <f t="shared" si="7"/>
        <v>3.4923339011925822E-3</v>
      </c>
    </row>
    <row r="58" spans="1:9" ht="16.5" x14ac:dyDescent="0.3">
      <c r="A58" s="37"/>
      <c r="B58" s="39" t="s">
        <v>54</v>
      </c>
      <c r="C58" s="14" t="s">
        <v>121</v>
      </c>
      <c r="D58" s="11" t="s">
        <v>120</v>
      </c>
      <c r="E58" s="57">
        <v>5168.4375</v>
      </c>
      <c r="F58" s="68">
        <v>4933.125</v>
      </c>
      <c r="G58" s="44">
        <f t="shared" si="6"/>
        <v>-4.5528750226736803E-2</v>
      </c>
      <c r="H58" s="68">
        <v>4901.875</v>
      </c>
      <c r="I58" s="44">
        <f t="shared" si="7"/>
        <v>6.3751115644523782E-3</v>
      </c>
    </row>
    <row r="59" spans="1:9" ht="16.5" x14ac:dyDescent="0.3">
      <c r="A59" s="37"/>
      <c r="B59" s="34" t="s">
        <v>55</v>
      </c>
      <c r="C59" s="15" t="s">
        <v>122</v>
      </c>
      <c r="D59" s="13" t="s">
        <v>120</v>
      </c>
      <c r="E59" s="47">
        <v>5032.125</v>
      </c>
      <c r="F59" s="70">
        <v>5244</v>
      </c>
      <c r="G59" s="48">
        <f t="shared" si="6"/>
        <v>4.2104478724197036E-2</v>
      </c>
      <c r="H59" s="70">
        <v>5223</v>
      </c>
      <c r="I59" s="44">
        <f t="shared" si="7"/>
        <v>4.0206777713957496E-3</v>
      </c>
    </row>
    <row r="60" spans="1:9" ht="16.5" customHeight="1" thickBot="1" x14ac:dyDescent="0.35">
      <c r="A60" s="38"/>
      <c r="B60" s="34" t="s">
        <v>56</v>
      </c>
      <c r="C60" s="15" t="s">
        <v>123</v>
      </c>
      <c r="D60" s="12" t="s">
        <v>120</v>
      </c>
      <c r="E60" s="50">
        <v>21423.75</v>
      </c>
      <c r="F60" s="73">
        <v>22355.714285714286</v>
      </c>
      <c r="G60" s="51">
        <f t="shared" si="6"/>
        <v>4.3501454493927824E-2</v>
      </c>
      <c r="H60" s="73">
        <v>21905</v>
      </c>
      <c r="I60" s="51">
        <f t="shared" si="7"/>
        <v>2.0575863305833657E-2</v>
      </c>
    </row>
    <row r="61" spans="1:9" ht="17.25" customHeight="1" thickBot="1" x14ac:dyDescent="0.3">
      <c r="A61" s="37" t="s">
        <v>53</v>
      </c>
      <c r="B61" s="10" t="s">
        <v>58</v>
      </c>
      <c r="C61" s="5"/>
      <c r="D61" s="6"/>
      <c r="E61" s="41"/>
      <c r="F61" s="52"/>
      <c r="G61" s="52"/>
      <c r="H61" s="52"/>
      <c r="I61" s="53"/>
    </row>
    <row r="62" spans="1:9" ht="16.5" x14ac:dyDescent="0.3">
      <c r="A62" s="33"/>
      <c r="B62" s="34" t="s">
        <v>59</v>
      </c>
      <c r="C62" s="15" t="s">
        <v>128</v>
      </c>
      <c r="D62" s="20" t="s">
        <v>124</v>
      </c>
      <c r="E62" s="43">
        <v>6430.5</v>
      </c>
      <c r="F62" s="54">
        <v>7011</v>
      </c>
      <c r="G62" s="45">
        <f t="shared" ref="G62:G67" si="8">(F62-E62)/E62</f>
        <v>9.0272918124562632E-2</v>
      </c>
      <c r="H62" s="54">
        <v>6919</v>
      </c>
      <c r="I62" s="44">
        <f t="shared" ref="I62:I67" si="9">(F62-H62)/H62</f>
        <v>1.329671917907212E-2</v>
      </c>
    </row>
    <row r="63" spans="1:9" ht="16.5" x14ac:dyDescent="0.3">
      <c r="A63" s="37"/>
      <c r="B63" s="34" t="s">
        <v>60</v>
      </c>
      <c r="C63" s="15" t="s">
        <v>129</v>
      </c>
      <c r="D63" s="13" t="s">
        <v>215</v>
      </c>
      <c r="E63" s="47">
        <v>47046.625</v>
      </c>
      <c r="F63" s="46">
        <v>48342.571428571428</v>
      </c>
      <c r="G63" s="48">
        <f t="shared" si="8"/>
        <v>2.7546002047361049E-2</v>
      </c>
      <c r="H63" s="46">
        <v>48298.285714285717</v>
      </c>
      <c r="I63" s="44">
        <f t="shared" si="9"/>
        <v>9.169210383094664E-4</v>
      </c>
    </row>
    <row r="64" spans="1:9" ht="16.5" x14ac:dyDescent="0.3">
      <c r="A64" s="37"/>
      <c r="B64" s="34" t="s">
        <v>61</v>
      </c>
      <c r="C64" s="15" t="s">
        <v>130</v>
      </c>
      <c r="D64" s="13" t="s">
        <v>216</v>
      </c>
      <c r="E64" s="47">
        <v>10658.75</v>
      </c>
      <c r="F64" s="46">
        <v>11621.333333333334</v>
      </c>
      <c r="G64" s="48">
        <f t="shared" si="8"/>
        <v>9.0309213869668947E-2</v>
      </c>
      <c r="H64" s="46">
        <v>11262.571428571429</v>
      </c>
      <c r="I64" s="87">
        <f t="shared" si="9"/>
        <v>3.1854351116635787E-2</v>
      </c>
    </row>
    <row r="65" spans="1:10" ht="16.5" x14ac:dyDescent="0.3">
      <c r="A65" s="37"/>
      <c r="B65" s="34" t="s">
        <v>62</v>
      </c>
      <c r="C65" s="15" t="s">
        <v>131</v>
      </c>
      <c r="D65" s="13" t="s">
        <v>125</v>
      </c>
      <c r="E65" s="47">
        <v>7871.5</v>
      </c>
      <c r="F65" s="46">
        <v>7833.5</v>
      </c>
      <c r="G65" s="48">
        <f t="shared" si="8"/>
        <v>-4.8275423997967354E-3</v>
      </c>
      <c r="H65" s="46">
        <v>7463.333333333333</v>
      </c>
      <c r="I65" s="87">
        <f t="shared" si="9"/>
        <v>4.9598034836980838E-2</v>
      </c>
    </row>
    <row r="66" spans="1:10" ht="16.5" x14ac:dyDescent="0.3">
      <c r="A66" s="37"/>
      <c r="B66" s="34" t="s">
        <v>63</v>
      </c>
      <c r="C66" s="15" t="s">
        <v>132</v>
      </c>
      <c r="D66" s="13" t="s">
        <v>126</v>
      </c>
      <c r="E66" s="47">
        <v>3816.1138888888891</v>
      </c>
      <c r="F66" s="46">
        <v>4275</v>
      </c>
      <c r="G66" s="48">
        <f t="shared" si="8"/>
        <v>0.12024958491076941</v>
      </c>
      <c r="H66" s="46">
        <v>4093.75</v>
      </c>
      <c r="I66" s="87">
        <f t="shared" si="9"/>
        <v>4.4274809160305344E-2</v>
      </c>
    </row>
    <row r="67" spans="1:10" ht="16.5" customHeight="1" thickBot="1" x14ac:dyDescent="0.35">
      <c r="A67" s="38"/>
      <c r="B67" s="34" t="s">
        <v>64</v>
      </c>
      <c r="C67" s="15" t="s">
        <v>133</v>
      </c>
      <c r="D67" s="12" t="s">
        <v>127</v>
      </c>
      <c r="E67" s="50">
        <v>3649.583333333333</v>
      </c>
      <c r="F67" s="58">
        <v>3417</v>
      </c>
      <c r="G67" s="51">
        <f t="shared" si="8"/>
        <v>-6.3728736157095484E-2</v>
      </c>
      <c r="H67" s="58">
        <v>3417</v>
      </c>
      <c r="I67" s="88">
        <f t="shared" si="9"/>
        <v>0</v>
      </c>
    </row>
    <row r="68" spans="1:10" ht="17.25" customHeight="1" thickBot="1" x14ac:dyDescent="0.3">
      <c r="A68" s="37" t="s">
        <v>65</v>
      </c>
      <c r="B68" s="10" t="s">
        <v>66</v>
      </c>
      <c r="C68" s="5"/>
      <c r="D68" s="6"/>
      <c r="E68" s="41"/>
      <c r="F68" s="52"/>
      <c r="G68" s="60"/>
      <c r="H68" s="52"/>
      <c r="I68" s="53"/>
    </row>
    <row r="69" spans="1:10" ht="16.5" x14ac:dyDescent="0.3">
      <c r="A69" s="33"/>
      <c r="B69" s="34" t="s">
        <v>68</v>
      </c>
      <c r="C69" s="18" t="s">
        <v>138</v>
      </c>
      <c r="D69" s="20" t="s">
        <v>134</v>
      </c>
      <c r="E69" s="43">
        <v>3725.8</v>
      </c>
      <c r="F69" s="43">
        <v>4323.666666666667</v>
      </c>
      <c r="G69" s="45">
        <f>(F69-E69)/E69</f>
        <v>0.16046665593071738</v>
      </c>
      <c r="H69" s="43">
        <v>4290.5555555555557</v>
      </c>
      <c r="I69" s="44">
        <f>(F69-H69)/H69</f>
        <v>7.7172083387285206E-3</v>
      </c>
    </row>
    <row r="70" spans="1:10" ht="16.5" x14ac:dyDescent="0.3">
      <c r="A70" s="37"/>
      <c r="B70" s="34" t="s">
        <v>67</v>
      </c>
      <c r="C70" s="15" t="s">
        <v>139</v>
      </c>
      <c r="D70" s="13" t="s">
        <v>135</v>
      </c>
      <c r="E70" s="47">
        <v>2780.3333333333335</v>
      </c>
      <c r="F70" s="47">
        <v>2938.6666666666665</v>
      </c>
      <c r="G70" s="48">
        <f>(F70-E70)/E70</f>
        <v>5.6947608200455468E-2</v>
      </c>
      <c r="H70" s="47">
        <v>2844.75</v>
      </c>
      <c r="I70" s="44">
        <f>(F70-H70)/H70</f>
        <v>3.3014031695813871E-2</v>
      </c>
    </row>
    <row r="71" spans="1:10" ht="16.5" x14ac:dyDescent="0.3">
      <c r="A71" s="37"/>
      <c r="B71" s="34" t="s">
        <v>69</v>
      </c>
      <c r="C71" s="15" t="s">
        <v>140</v>
      </c>
      <c r="D71" s="13" t="s">
        <v>136</v>
      </c>
      <c r="E71" s="47">
        <v>1323.7777777777778</v>
      </c>
      <c r="F71" s="47">
        <v>1343.3333333333333</v>
      </c>
      <c r="G71" s="48">
        <f>(F71-E71)/E71</f>
        <v>1.4772536511666851E-2</v>
      </c>
      <c r="H71" s="47">
        <v>1341.25</v>
      </c>
      <c r="I71" s="44">
        <f>(F71-H71)/H71</f>
        <v>1.5532774153463244E-3</v>
      </c>
    </row>
    <row r="72" spans="1:10" ht="16.5" x14ac:dyDescent="0.3">
      <c r="A72" s="37"/>
      <c r="B72" s="34" t="s">
        <v>70</v>
      </c>
      <c r="C72" s="15" t="s">
        <v>141</v>
      </c>
      <c r="D72" s="13" t="s">
        <v>137</v>
      </c>
      <c r="E72" s="47">
        <v>2218.3000000000002</v>
      </c>
      <c r="F72" s="47">
        <v>2515</v>
      </c>
      <c r="G72" s="48">
        <f>(F72-E72)/E72</f>
        <v>0.13375107063967895</v>
      </c>
      <c r="H72" s="47">
        <v>2491.6666666666665</v>
      </c>
      <c r="I72" s="44">
        <f>(F72-H72)/H72</f>
        <v>9.3645484949833394E-3</v>
      </c>
    </row>
    <row r="73" spans="1:10" ht="16.5" customHeight="1" thickBot="1" x14ac:dyDescent="0.35">
      <c r="A73" s="38"/>
      <c r="B73" s="34" t="s">
        <v>71</v>
      </c>
      <c r="C73" s="15" t="s">
        <v>160</v>
      </c>
      <c r="D73" s="12" t="s">
        <v>134</v>
      </c>
      <c r="E73" s="50">
        <v>1590.9583333333335</v>
      </c>
      <c r="F73" s="50">
        <v>2019.7777777777778</v>
      </c>
      <c r="G73" s="48">
        <f>(F73-E73)/E73</f>
        <v>0.26953530803411629</v>
      </c>
      <c r="H73" s="50">
        <v>1838.5</v>
      </c>
      <c r="I73" s="59">
        <f>(F73-H73)/H73</f>
        <v>9.8600912579699662E-2</v>
      </c>
      <c r="J73" s="146"/>
    </row>
    <row r="74" spans="1:10" ht="17.25" customHeight="1" thickBot="1" x14ac:dyDescent="0.3">
      <c r="A74" s="37" t="s">
        <v>72</v>
      </c>
      <c r="B74" s="10" t="s">
        <v>73</v>
      </c>
      <c r="C74" s="5"/>
      <c r="D74" s="6"/>
      <c r="E74" s="41"/>
      <c r="F74" s="52"/>
      <c r="G74" s="52"/>
      <c r="H74" s="52"/>
      <c r="I74" s="53"/>
    </row>
    <row r="75" spans="1:10" ht="16.5" x14ac:dyDescent="0.3">
      <c r="A75" s="33"/>
      <c r="B75" s="34" t="s">
        <v>74</v>
      </c>
      <c r="C75" s="15" t="s">
        <v>144</v>
      </c>
      <c r="D75" s="20" t="s">
        <v>142</v>
      </c>
      <c r="E75" s="43">
        <v>1466.4285714285713</v>
      </c>
      <c r="F75" s="43">
        <v>1482.5</v>
      </c>
      <c r="G75" s="44">
        <f t="shared" ref="G75:G81" si="10">(F75-E75)/E75</f>
        <v>1.0959571358986916E-2</v>
      </c>
      <c r="H75" s="43">
        <v>1494</v>
      </c>
      <c r="I75" s="45">
        <f t="shared" ref="I75:I81" si="11">(F75-H75)/H75</f>
        <v>-7.6974564926372158E-3</v>
      </c>
    </row>
    <row r="76" spans="1:10" ht="16.5" x14ac:dyDescent="0.3">
      <c r="A76" s="37"/>
      <c r="B76" s="34" t="s">
        <v>76</v>
      </c>
      <c r="C76" s="15" t="s">
        <v>143</v>
      </c>
      <c r="D76" s="11" t="s">
        <v>161</v>
      </c>
      <c r="E76" s="47">
        <v>1266.6666666666667</v>
      </c>
      <c r="F76" s="32">
        <v>1382</v>
      </c>
      <c r="G76" s="48">
        <f t="shared" si="10"/>
        <v>9.1052631578947302E-2</v>
      </c>
      <c r="H76" s="32">
        <v>1290.3333333333333</v>
      </c>
      <c r="I76" s="44">
        <f t="shared" si="11"/>
        <v>7.1041074657711242E-2</v>
      </c>
    </row>
    <row r="77" spans="1:10" ht="16.5" x14ac:dyDescent="0.3">
      <c r="A77" s="37"/>
      <c r="B77" s="34" t="s">
        <v>75</v>
      </c>
      <c r="C77" s="15" t="s">
        <v>148</v>
      </c>
      <c r="D77" s="13" t="s">
        <v>145</v>
      </c>
      <c r="E77" s="47">
        <v>819.75</v>
      </c>
      <c r="F77" s="47">
        <v>937.14285714285711</v>
      </c>
      <c r="G77" s="48">
        <f t="shared" si="10"/>
        <v>0.14320568117457408</v>
      </c>
      <c r="H77" s="47">
        <v>951.42857142857144</v>
      </c>
      <c r="I77" s="44">
        <f t="shared" si="11"/>
        <v>-1.5015015015015065E-2</v>
      </c>
    </row>
    <row r="78" spans="1:10" ht="16.5" x14ac:dyDescent="0.3">
      <c r="A78" s="37"/>
      <c r="B78" s="34" t="s">
        <v>77</v>
      </c>
      <c r="C78" s="15" t="s">
        <v>146</v>
      </c>
      <c r="D78" s="13" t="s">
        <v>162</v>
      </c>
      <c r="E78" s="47">
        <v>1531.3</v>
      </c>
      <c r="F78" s="47">
        <v>1582.2222222222222</v>
      </c>
      <c r="G78" s="48">
        <f t="shared" si="10"/>
        <v>3.3254242945355068E-2</v>
      </c>
      <c r="H78" s="47">
        <v>1560</v>
      </c>
      <c r="I78" s="44">
        <f t="shared" si="11"/>
        <v>1.4245014245014212E-2</v>
      </c>
    </row>
    <row r="79" spans="1:10" ht="16.5" x14ac:dyDescent="0.3">
      <c r="A79" s="37"/>
      <c r="B79" s="34" t="s">
        <v>78</v>
      </c>
      <c r="C79" s="15" t="s">
        <v>149</v>
      </c>
      <c r="D79" s="25" t="s">
        <v>147</v>
      </c>
      <c r="E79" s="61">
        <v>1932.8</v>
      </c>
      <c r="F79" s="61">
        <v>2007.3</v>
      </c>
      <c r="G79" s="48">
        <f t="shared" si="10"/>
        <v>3.8545115894039736E-2</v>
      </c>
      <c r="H79" s="61">
        <v>2037.3</v>
      </c>
      <c r="I79" s="44">
        <f t="shared" si="11"/>
        <v>-1.4725371815638346E-2</v>
      </c>
    </row>
    <row r="80" spans="1:10" ht="16.5" x14ac:dyDescent="0.3">
      <c r="A80" s="37"/>
      <c r="B80" s="34" t="s">
        <v>79</v>
      </c>
      <c r="C80" s="15" t="s">
        <v>155</v>
      </c>
      <c r="D80" s="25" t="s">
        <v>156</v>
      </c>
      <c r="E80" s="61">
        <v>8830</v>
      </c>
      <c r="F80" s="61">
        <v>8899.3333333333339</v>
      </c>
      <c r="G80" s="48">
        <f t="shared" si="10"/>
        <v>7.8520196300491431E-3</v>
      </c>
      <c r="H80" s="61">
        <v>8899.3333333333339</v>
      </c>
      <c r="I80" s="44">
        <f t="shared" si="11"/>
        <v>0</v>
      </c>
    </row>
    <row r="81" spans="1:9" ht="16.5" customHeight="1" thickBot="1" x14ac:dyDescent="0.35">
      <c r="A81" s="35"/>
      <c r="B81" s="36" t="s">
        <v>80</v>
      </c>
      <c r="C81" s="16" t="s">
        <v>151</v>
      </c>
      <c r="D81" s="12" t="s">
        <v>150</v>
      </c>
      <c r="E81" s="50">
        <v>3974.4472222222221</v>
      </c>
      <c r="F81" s="50">
        <v>4136.25</v>
      </c>
      <c r="G81" s="51">
        <f t="shared" si="10"/>
        <v>4.0710762712634428E-2</v>
      </c>
      <c r="H81" s="50">
        <v>4068.75</v>
      </c>
      <c r="I81" s="56">
        <f t="shared" si="11"/>
        <v>1.6589861751152075E-2</v>
      </c>
    </row>
    <row r="82" spans="1:9" x14ac:dyDescent="0.25">
      <c r="F82" s="96"/>
      <c r="I82" s="1"/>
    </row>
  </sheetData>
  <mergeCells count="10">
    <mergeCell ref="A9:I9"/>
    <mergeCell ref="A12:A13"/>
    <mergeCell ref="D12:D13"/>
    <mergeCell ref="C12:C13"/>
    <mergeCell ref="H12:H13"/>
    <mergeCell ref="I12:I13"/>
    <mergeCell ref="F12:F13"/>
    <mergeCell ref="G12:G13"/>
    <mergeCell ref="E12:E13"/>
    <mergeCell ref="B12:B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7:I40"/>
  <sheetViews>
    <sheetView rightToLeft="1" zoomScaleNormal="100" workbookViewId="0">
      <selection activeCell="H26" sqref="H26"/>
    </sheetView>
  </sheetViews>
  <sheetFormatPr defaultRowHeight="15" x14ac:dyDescent="0.25"/>
  <cols>
    <col min="1" max="1" width="24.25" style="9" bestFit="1" customWidth="1"/>
    <col min="2" max="2" width="5.125" style="9" bestFit="1" customWidth="1"/>
    <col min="3" max="3" width="20.875" bestFit="1" customWidth="1"/>
    <col min="4" max="4" width="15.625" customWidth="1"/>
    <col min="5" max="5" width="13.25" customWidth="1"/>
    <col min="6" max="6" width="15.25" customWidth="1"/>
    <col min="7" max="7" width="11.625" customWidth="1"/>
    <col min="8" max="8" width="15.25" customWidth="1"/>
    <col min="9" max="9" width="13.625" customWidth="1"/>
    <col min="10" max="10" width="10.25" customWidth="1"/>
  </cols>
  <sheetData>
    <row r="7" spans="1:9" ht="14.25" x14ac:dyDescent="0.2">
      <c r="A7" s="4" t="s">
        <v>1</v>
      </c>
      <c r="B7" s="3"/>
      <c r="C7" s="3"/>
      <c r="D7" s="3"/>
    </row>
    <row r="8" spans="1:9" ht="14.25" x14ac:dyDescent="0.2">
      <c r="A8" s="4" t="s">
        <v>2</v>
      </c>
      <c r="B8" s="4"/>
      <c r="C8" s="4"/>
      <c r="D8" s="4"/>
    </row>
    <row r="9" spans="1:9" ht="19.5" x14ac:dyDescent="0.35">
      <c r="A9" s="147" t="s">
        <v>203</v>
      </c>
      <c r="B9" s="147"/>
      <c r="C9" s="147"/>
      <c r="D9" s="147"/>
      <c r="E9" s="147"/>
      <c r="F9" s="147"/>
      <c r="G9" s="147"/>
      <c r="H9" s="147"/>
      <c r="I9" s="147"/>
    </row>
    <row r="10" spans="1:9" ht="18" x14ac:dyDescent="0.2">
      <c r="A10" s="2" t="s">
        <v>221</v>
      </c>
      <c r="B10" s="2"/>
      <c r="C10" s="2"/>
      <c r="D10" s="2"/>
    </row>
    <row r="11" spans="1:9" ht="18.75" thickBot="1" x14ac:dyDescent="0.25">
      <c r="A11" s="2"/>
      <c r="B11" s="2"/>
      <c r="C11" s="2"/>
      <c r="D11" s="2"/>
    </row>
    <row r="12" spans="1:9" ht="30.75" customHeight="1" x14ac:dyDescent="0.2">
      <c r="A12" s="148" t="s">
        <v>3</v>
      </c>
      <c r="B12" s="154"/>
      <c r="C12" s="156" t="s">
        <v>0</v>
      </c>
      <c r="D12" s="150" t="s">
        <v>23</v>
      </c>
      <c r="E12" s="150" t="s">
        <v>217</v>
      </c>
      <c r="F12" s="158" t="s">
        <v>222</v>
      </c>
      <c r="G12" s="150" t="s">
        <v>197</v>
      </c>
      <c r="H12" s="158" t="s">
        <v>219</v>
      </c>
      <c r="I12" s="150" t="s">
        <v>187</v>
      </c>
    </row>
    <row r="13" spans="1:9" ht="30.75" customHeight="1" thickBot="1" x14ac:dyDescent="0.25">
      <c r="A13" s="149"/>
      <c r="B13" s="155"/>
      <c r="C13" s="157"/>
      <c r="D13" s="151"/>
      <c r="E13" s="151"/>
      <c r="F13" s="159"/>
      <c r="G13" s="151"/>
      <c r="H13" s="159"/>
      <c r="I13" s="151"/>
    </row>
    <row r="14" spans="1:9" ht="17.25" customHeight="1" thickBot="1" x14ac:dyDescent="0.3">
      <c r="A14" s="33" t="s">
        <v>24</v>
      </c>
      <c r="B14" s="10" t="s">
        <v>22</v>
      </c>
      <c r="C14" s="5"/>
      <c r="D14" s="6"/>
      <c r="E14" s="7"/>
      <c r="F14" s="7"/>
      <c r="G14" s="7"/>
      <c r="H14" s="7"/>
      <c r="I14" s="116"/>
    </row>
    <row r="15" spans="1:9" ht="16.5" x14ac:dyDescent="0.3">
      <c r="A15" s="33"/>
      <c r="B15" s="40" t="s">
        <v>4</v>
      </c>
      <c r="C15" s="19" t="s">
        <v>84</v>
      </c>
      <c r="D15" s="11" t="s">
        <v>161</v>
      </c>
      <c r="E15" s="42">
        <v>1720.2249999999999</v>
      </c>
      <c r="F15" s="83">
        <v>1616.6</v>
      </c>
      <c r="G15" s="44">
        <f>(F15-E15)/E15</f>
        <v>-6.0239212893662172E-2</v>
      </c>
      <c r="H15" s="83">
        <v>1783.2</v>
      </c>
      <c r="I15" s="127">
        <f>(F15-H15)/H15</f>
        <v>-9.3427545984746591E-2</v>
      </c>
    </row>
    <row r="16" spans="1:9" ht="16.5" x14ac:dyDescent="0.3">
      <c r="A16" s="37"/>
      <c r="B16" s="34" t="s">
        <v>5</v>
      </c>
      <c r="C16" s="15" t="s">
        <v>85</v>
      </c>
      <c r="D16" s="11" t="s">
        <v>161</v>
      </c>
      <c r="E16" s="46">
        <v>2499.5</v>
      </c>
      <c r="F16" s="83">
        <v>1630</v>
      </c>
      <c r="G16" s="48">
        <f t="shared" ref="G16:G39" si="0">(F16-E16)/E16</f>
        <v>-0.34786957391478296</v>
      </c>
      <c r="H16" s="83">
        <v>1683.2</v>
      </c>
      <c r="I16" s="48">
        <f>(F16-H16)/H16</f>
        <v>-3.1606463878327024E-2</v>
      </c>
    </row>
    <row r="17" spans="1:9" ht="16.5" x14ac:dyDescent="0.3">
      <c r="A17" s="37"/>
      <c r="B17" s="34" t="s">
        <v>6</v>
      </c>
      <c r="C17" s="15" t="s">
        <v>86</v>
      </c>
      <c r="D17" s="11" t="s">
        <v>161</v>
      </c>
      <c r="E17" s="46">
        <v>1602.94175</v>
      </c>
      <c r="F17" s="83">
        <v>1576.6</v>
      </c>
      <c r="G17" s="48">
        <f t="shared" si="0"/>
        <v>-1.6433379441267937E-2</v>
      </c>
      <c r="H17" s="83">
        <v>1800</v>
      </c>
      <c r="I17" s="48">
        <f t="shared" ref="I17:I29" si="1">(F17-H17)/H17</f>
        <v>-0.12411111111111116</v>
      </c>
    </row>
    <row r="18" spans="1:9" ht="16.5" x14ac:dyDescent="0.3">
      <c r="A18" s="37"/>
      <c r="B18" s="34" t="s">
        <v>7</v>
      </c>
      <c r="C18" s="15" t="s">
        <v>87</v>
      </c>
      <c r="D18" s="11" t="s">
        <v>161</v>
      </c>
      <c r="E18" s="46">
        <v>778.01675</v>
      </c>
      <c r="F18" s="83">
        <v>960</v>
      </c>
      <c r="G18" s="48">
        <f t="shared" si="0"/>
        <v>0.2339065964839446</v>
      </c>
      <c r="H18" s="83">
        <v>916.6</v>
      </c>
      <c r="I18" s="48">
        <f t="shared" si="1"/>
        <v>4.7348898101680095E-2</v>
      </c>
    </row>
    <row r="19" spans="1:9" ht="16.5" x14ac:dyDescent="0.3">
      <c r="A19" s="37"/>
      <c r="B19" s="34" t="s">
        <v>8</v>
      </c>
      <c r="C19" s="15" t="s">
        <v>89</v>
      </c>
      <c r="D19" s="11" t="s">
        <v>161</v>
      </c>
      <c r="E19" s="46">
        <v>2918.7723055555552</v>
      </c>
      <c r="F19" s="83">
        <v>2540</v>
      </c>
      <c r="G19" s="48">
        <f t="shared" si="0"/>
        <v>-0.1297711043902276</v>
      </c>
      <c r="H19" s="83">
        <v>2250</v>
      </c>
      <c r="I19" s="48">
        <f t="shared" si="1"/>
        <v>0.12888888888888889</v>
      </c>
    </row>
    <row r="20" spans="1:9" ht="16.5" x14ac:dyDescent="0.3">
      <c r="A20" s="37"/>
      <c r="B20" s="34" t="s">
        <v>9</v>
      </c>
      <c r="C20" s="15" t="s">
        <v>88</v>
      </c>
      <c r="D20" s="11" t="s">
        <v>161</v>
      </c>
      <c r="E20" s="46">
        <v>1733.9917500000001</v>
      </c>
      <c r="F20" s="83">
        <v>1276.5999999999999</v>
      </c>
      <c r="G20" s="48">
        <f t="shared" si="0"/>
        <v>-0.26377965754450688</v>
      </c>
      <c r="H20" s="83">
        <v>1100</v>
      </c>
      <c r="I20" s="48">
        <f t="shared" si="1"/>
        <v>0.16054545454545446</v>
      </c>
    </row>
    <row r="21" spans="1:9" ht="16.5" x14ac:dyDescent="0.3">
      <c r="A21" s="37"/>
      <c r="B21" s="34" t="s">
        <v>10</v>
      </c>
      <c r="C21" s="15" t="s">
        <v>90</v>
      </c>
      <c r="D21" s="11" t="s">
        <v>161</v>
      </c>
      <c r="E21" s="46">
        <v>1415.3332500000001</v>
      </c>
      <c r="F21" s="83">
        <v>1363.2</v>
      </c>
      <c r="G21" s="48">
        <f t="shared" si="0"/>
        <v>-3.683461121258904E-2</v>
      </c>
      <c r="H21" s="83">
        <v>1366.6</v>
      </c>
      <c r="I21" s="48">
        <f t="shared" si="1"/>
        <v>-2.4879262403043056E-3</v>
      </c>
    </row>
    <row r="22" spans="1:9" ht="16.5" x14ac:dyDescent="0.3">
      <c r="A22" s="37"/>
      <c r="B22" s="34" t="s">
        <v>11</v>
      </c>
      <c r="C22" s="15" t="s">
        <v>91</v>
      </c>
      <c r="D22" s="13" t="s">
        <v>81</v>
      </c>
      <c r="E22" s="46">
        <v>418.3125</v>
      </c>
      <c r="F22" s="83">
        <v>386.2</v>
      </c>
      <c r="G22" s="48">
        <f t="shared" si="0"/>
        <v>-7.6766771253548513E-2</v>
      </c>
      <c r="H22" s="83">
        <v>430</v>
      </c>
      <c r="I22" s="48">
        <f t="shared" si="1"/>
        <v>-0.10186046511627909</v>
      </c>
    </row>
    <row r="23" spans="1:9" ht="16.5" x14ac:dyDescent="0.3">
      <c r="A23" s="37"/>
      <c r="B23" s="34" t="s">
        <v>12</v>
      </c>
      <c r="C23" s="15" t="s">
        <v>92</v>
      </c>
      <c r="D23" s="13" t="s">
        <v>81</v>
      </c>
      <c r="E23" s="46">
        <v>542.55624999999998</v>
      </c>
      <c r="F23" s="83">
        <v>462.5</v>
      </c>
      <c r="G23" s="48">
        <f t="shared" si="0"/>
        <v>-0.14755382506422141</v>
      </c>
      <c r="H23" s="83">
        <v>462.5</v>
      </c>
      <c r="I23" s="48">
        <f t="shared" si="1"/>
        <v>0</v>
      </c>
    </row>
    <row r="24" spans="1:9" ht="16.5" x14ac:dyDescent="0.3">
      <c r="A24" s="37"/>
      <c r="B24" s="34" t="s">
        <v>13</v>
      </c>
      <c r="C24" s="15" t="s">
        <v>93</v>
      </c>
      <c r="D24" s="13" t="s">
        <v>81</v>
      </c>
      <c r="E24" s="46">
        <v>531.87924999999996</v>
      </c>
      <c r="F24" s="83">
        <v>458</v>
      </c>
      <c r="G24" s="48">
        <f t="shared" si="0"/>
        <v>-0.13890229784297839</v>
      </c>
      <c r="H24" s="83">
        <v>470</v>
      </c>
      <c r="I24" s="48">
        <f t="shared" si="1"/>
        <v>-2.553191489361702E-2</v>
      </c>
    </row>
    <row r="25" spans="1:9" ht="16.5" x14ac:dyDescent="0.3">
      <c r="A25" s="37"/>
      <c r="B25" s="34" t="s">
        <v>14</v>
      </c>
      <c r="C25" s="15" t="s">
        <v>94</v>
      </c>
      <c r="D25" s="13" t="s">
        <v>81</v>
      </c>
      <c r="E25" s="46">
        <v>545.52499999999998</v>
      </c>
      <c r="F25" s="83">
        <v>458</v>
      </c>
      <c r="G25" s="48">
        <f t="shared" si="0"/>
        <v>-0.16044177627056502</v>
      </c>
      <c r="H25" s="83">
        <v>500</v>
      </c>
      <c r="I25" s="48">
        <f t="shared" si="1"/>
        <v>-8.4000000000000005E-2</v>
      </c>
    </row>
    <row r="26" spans="1:9" ht="16.5" x14ac:dyDescent="0.3">
      <c r="A26" s="37"/>
      <c r="B26" s="34" t="s">
        <v>15</v>
      </c>
      <c r="C26" s="15" t="s">
        <v>95</v>
      </c>
      <c r="D26" s="13" t="s">
        <v>82</v>
      </c>
      <c r="E26" s="46">
        <v>2042.35</v>
      </c>
      <c r="F26" s="83">
        <v>1220</v>
      </c>
      <c r="G26" s="48">
        <f t="shared" si="0"/>
        <v>-0.40264890934462749</v>
      </c>
      <c r="H26" s="83">
        <v>1275</v>
      </c>
      <c r="I26" s="48">
        <f t="shared" si="1"/>
        <v>-4.3137254901960784E-2</v>
      </c>
    </row>
    <row r="27" spans="1:9" ht="16.5" x14ac:dyDescent="0.3">
      <c r="A27" s="37"/>
      <c r="B27" s="34" t="s">
        <v>16</v>
      </c>
      <c r="C27" s="15" t="s">
        <v>96</v>
      </c>
      <c r="D27" s="13" t="s">
        <v>81</v>
      </c>
      <c r="E27" s="46">
        <v>534.27499999999998</v>
      </c>
      <c r="F27" s="83">
        <v>508</v>
      </c>
      <c r="G27" s="48">
        <f t="shared" si="0"/>
        <v>-4.9178793692386841E-2</v>
      </c>
      <c r="H27" s="83">
        <v>550</v>
      </c>
      <c r="I27" s="48">
        <f t="shared" si="1"/>
        <v>-7.636363636363637E-2</v>
      </c>
    </row>
    <row r="28" spans="1:9" ht="16.5" x14ac:dyDescent="0.3">
      <c r="A28" s="37"/>
      <c r="B28" s="34" t="s">
        <v>17</v>
      </c>
      <c r="C28" s="15" t="s">
        <v>97</v>
      </c>
      <c r="D28" s="11" t="s">
        <v>161</v>
      </c>
      <c r="E28" s="46">
        <v>1096.5437499999998</v>
      </c>
      <c r="F28" s="83">
        <v>1250</v>
      </c>
      <c r="G28" s="48">
        <f t="shared" si="0"/>
        <v>0.13994539661550232</v>
      </c>
      <c r="H28" s="83">
        <v>1229</v>
      </c>
      <c r="I28" s="48">
        <f t="shared" si="1"/>
        <v>1.7087062652563059E-2</v>
      </c>
    </row>
    <row r="29" spans="1:9" ht="16.5" x14ac:dyDescent="0.3">
      <c r="A29" s="37"/>
      <c r="B29" s="34" t="s">
        <v>18</v>
      </c>
      <c r="C29" s="15" t="s">
        <v>98</v>
      </c>
      <c r="D29" s="13" t="s">
        <v>83</v>
      </c>
      <c r="E29" s="46">
        <v>1254.375</v>
      </c>
      <c r="F29" s="83">
        <v>1500</v>
      </c>
      <c r="G29" s="48">
        <f t="shared" si="0"/>
        <v>0.19581464872944693</v>
      </c>
      <c r="H29" s="83">
        <v>1479</v>
      </c>
      <c r="I29" s="48">
        <f t="shared" si="1"/>
        <v>1.4198782961460446E-2</v>
      </c>
    </row>
    <row r="30" spans="1:9" ht="17.25" thickBot="1" x14ac:dyDescent="0.35">
      <c r="A30" s="38"/>
      <c r="B30" s="36" t="s">
        <v>19</v>
      </c>
      <c r="C30" s="16" t="s">
        <v>99</v>
      </c>
      <c r="D30" s="12" t="s">
        <v>161</v>
      </c>
      <c r="E30" s="49">
        <v>1232.0707499999999</v>
      </c>
      <c r="F30" s="95">
        <v>1215</v>
      </c>
      <c r="G30" s="51">
        <f t="shared" si="0"/>
        <v>-1.3855332577288978E-2</v>
      </c>
      <c r="H30" s="95">
        <v>1225</v>
      </c>
      <c r="I30" s="51">
        <f>(F30-H30)/H30</f>
        <v>-8.1632653061224497E-3</v>
      </c>
    </row>
    <row r="31" spans="1:9" ht="17.25" customHeight="1" thickBot="1" x14ac:dyDescent="0.3">
      <c r="A31" s="37" t="s">
        <v>20</v>
      </c>
      <c r="B31" s="10" t="s">
        <v>21</v>
      </c>
      <c r="C31" s="5"/>
      <c r="D31" s="6"/>
      <c r="E31" s="41"/>
      <c r="F31" s="8"/>
      <c r="G31" s="53"/>
      <c r="H31" s="8"/>
      <c r="I31" s="128"/>
    </row>
    <row r="32" spans="1:9" ht="16.5" x14ac:dyDescent="0.3">
      <c r="A32" s="33"/>
      <c r="B32" s="39" t="s">
        <v>26</v>
      </c>
      <c r="C32" s="18" t="s">
        <v>100</v>
      </c>
      <c r="D32" s="20" t="s">
        <v>161</v>
      </c>
      <c r="E32" s="54">
        <v>2200.6875</v>
      </c>
      <c r="F32" s="83">
        <v>2326.6</v>
      </c>
      <c r="G32" s="44">
        <f t="shared" si="0"/>
        <v>5.7215074834568704E-2</v>
      </c>
      <c r="H32" s="83">
        <v>2466.6</v>
      </c>
      <c r="I32" s="45">
        <f>(F32-H32)/H32</f>
        <v>-5.6758290764615263E-2</v>
      </c>
    </row>
    <row r="33" spans="1:9" ht="16.5" x14ac:dyDescent="0.3">
      <c r="A33" s="37"/>
      <c r="B33" s="34" t="s">
        <v>27</v>
      </c>
      <c r="C33" s="15" t="s">
        <v>101</v>
      </c>
      <c r="D33" s="11" t="s">
        <v>161</v>
      </c>
      <c r="E33" s="46">
        <v>2016.27925</v>
      </c>
      <c r="F33" s="83">
        <v>2166.6</v>
      </c>
      <c r="G33" s="48">
        <f t="shared" si="0"/>
        <v>7.4553537165052836E-2</v>
      </c>
      <c r="H33" s="83">
        <v>2366.6</v>
      </c>
      <c r="I33" s="48">
        <f>(F33-H33)/H33</f>
        <v>-8.4509422800642275E-2</v>
      </c>
    </row>
    <row r="34" spans="1:9" ht="16.5" x14ac:dyDescent="0.3">
      <c r="A34" s="37"/>
      <c r="B34" s="39" t="s">
        <v>28</v>
      </c>
      <c r="C34" s="15" t="s">
        <v>102</v>
      </c>
      <c r="D34" s="11" t="s">
        <v>161</v>
      </c>
      <c r="E34" s="46">
        <v>1210.8125</v>
      </c>
      <c r="F34" s="83">
        <v>1405</v>
      </c>
      <c r="G34" s="48">
        <f>(F34-E34)/E34</f>
        <v>0.16037784545501471</v>
      </c>
      <c r="H34" s="83">
        <v>1433.2</v>
      </c>
      <c r="I34" s="48">
        <f>(F34-H34)/H34</f>
        <v>-1.9676248953391044E-2</v>
      </c>
    </row>
    <row r="35" spans="1:9" ht="16.5" x14ac:dyDescent="0.3">
      <c r="A35" s="37"/>
      <c r="B35" s="34" t="s">
        <v>29</v>
      </c>
      <c r="C35" s="15" t="s">
        <v>103</v>
      </c>
      <c r="D35" s="11" t="s">
        <v>161</v>
      </c>
      <c r="E35" s="46">
        <v>1441.6166666666668</v>
      </c>
      <c r="F35" s="83">
        <v>1410</v>
      </c>
      <c r="G35" s="48">
        <f t="shared" si="0"/>
        <v>-2.1931396464617354E-2</v>
      </c>
      <c r="H35" s="83">
        <v>1400</v>
      </c>
      <c r="I35" s="48">
        <f>(F35-H35)/H35</f>
        <v>7.1428571428571426E-3</v>
      </c>
    </row>
    <row r="36" spans="1:9" ht="17.25" thickBot="1" x14ac:dyDescent="0.35">
      <c r="A36" s="38"/>
      <c r="B36" s="39" t="s">
        <v>30</v>
      </c>
      <c r="C36" s="15" t="s">
        <v>104</v>
      </c>
      <c r="D36" s="24" t="s">
        <v>161</v>
      </c>
      <c r="E36" s="49">
        <v>1289.875</v>
      </c>
      <c r="F36" s="83">
        <v>1670</v>
      </c>
      <c r="G36" s="55">
        <f t="shared" si="0"/>
        <v>0.29469909874987887</v>
      </c>
      <c r="H36" s="83">
        <v>1600</v>
      </c>
      <c r="I36" s="48">
        <f>(F36-H36)/H36</f>
        <v>4.3749999999999997E-2</v>
      </c>
    </row>
    <row r="37" spans="1:9" ht="17.25" customHeight="1" thickBot="1" x14ac:dyDescent="0.3">
      <c r="A37" s="37" t="s">
        <v>25</v>
      </c>
      <c r="B37" s="10" t="s">
        <v>51</v>
      </c>
      <c r="C37" s="5"/>
      <c r="D37" s="6"/>
      <c r="E37" s="41"/>
      <c r="F37" s="8"/>
      <c r="G37" s="53"/>
      <c r="H37" s="8"/>
      <c r="I37" s="53"/>
    </row>
    <row r="38" spans="1:9" ht="16.5" x14ac:dyDescent="0.3">
      <c r="A38" s="33"/>
      <c r="B38" s="40" t="s">
        <v>31</v>
      </c>
      <c r="C38" s="19" t="s">
        <v>105</v>
      </c>
      <c r="D38" s="20" t="s">
        <v>161</v>
      </c>
      <c r="E38" s="46">
        <v>26551.770138888889</v>
      </c>
      <c r="F38" s="84">
        <v>27100</v>
      </c>
      <c r="G38" s="45">
        <f t="shared" si="0"/>
        <v>2.0647582373732192E-2</v>
      </c>
      <c r="H38" s="84">
        <v>28000</v>
      </c>
      <c r="I38" s="45">
        <f>(F38-H38)/H38</f>
        <v>-3.214285714285714E-2</v>
      </c>
    </row>
    <row r="39" spans="1:9" ht="17.25" thickBot="1" x14ac:dyDescent="0.35">
      <c r="A39" s="38"/>
      <c r="B39" s="36" t="s">
        <v>32</v>
      </c>
      <c r="C39" s="16" t="s">
        <v>106</v>
      </c>
      <c r="D39" s="24" t="s">
        <v>161</v>
      </c>
      <c r="E39" s="85">
        <v>15231.277777777777</v>
      </c>
      <c r="F39" s="85">
        <v>17266.534</v>
      </c>
      <c r="G39" s="51">
        <f t="shared" si="0"/>
        <v>0.13362347216801684</v>
      </c>
      <c r="H39" s="85">
        <v>17733.2</v>
      </c>
      <c r="I39" s="51">
        <f>(F39-H39)/H39</f>
        <v>-2.6315949743983096E-2</v>
      </c>
    </row>
    <row r="40" spans="1:9" x14ac:dyDescent="0.25">
      <c r="F40" s="96"/>
    </row>
  </sheetData>
  <mergeCells count="10">
    <mergeCell ref="A9:I9"/>
    <mergeCell ref="I12:I13"/>
    <mergeCell ref="G12:G13"/>
    <mergeCell ref="A12:A13"/>
    <mergeCell ref="B12:B13"/>
    <mergeCell ref="C12:C13"/>
    <mergeCell ref="D12:D13"/>
    <mergeCell ref="H12:H13"/>
    <mergeCell ref="E12:E13"/>
    <mergeCell ref="F12:F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7:I40"/>
  <sheetViews>
    <sheetView rightToLeft="1" zoomScaleNormal="100" workbookViewId="0">
      <selection activeCell="H15" sqref="H15:H39"/>
    </sheetView>
  </sheetViews>
  <sheetFormatPr defaultRowHeight="15" x14ac:dyDescent="0.25"/>
  <cols>
    <col min="1" max="1" width="15.625" style="9" customWidth="1"/>
    <col min="2" max="2" width="5.125" style="9" bestFit="1" customWidth="1"/>
    <col min="3" max="3" width="36.625" customWidth="1"/>
    <col min="4" max="4" width="14.625" customWidth="1"/>
    <col min="5" max="5" width="12.875" customWidth="1"/>
    <col min="6" max="6" width="10" customWidth="1"/>
    <col min="7" max="7" width="11.75" customWidth="1"/>
    <col min="8" max="8" width="12.375" customWidth="1"/>
    <col min="9" max="9" width="10.875" customWidth="1"/>
    <col min="10" max="13" width="10.25" customWidth="1"/>
  </cols>
  <sheetData>
    <row r="7" spans="1:9" ht="14.25" x14ac:dyDescent="0.2">
      <c r="A7" s="4" t="s">
        <v>1</v>
      </c>
      <c r="B7" s="3"/>
      <c r="C7" s="3"/>
      <c r="D7" s="3"/>
    </row>
    <row r="8" spans="1:9" ht="14.25" x14ac:dyDescent="0.2">
      <c r="A8" s="4" t="s">
        <v>2</v>
      </c>
      <c r="B8" s="4"/>
      <c r="C8" s="4"/>
      <c r="D8" s="4"/>
    </row>
    <row r="9" spans="1:9" ht="19.5" x14ac:dyDescent="0.35">
      <c r="A9" s="147" t="s">
        <v>204</v>
      </c>
      <c r="B9" s="147"/>
      <c r="C9" s="147"/>
      <c r="D9" s="147"/>
      <c r="E9" s="147"/>
      <c r="F9" s="147"/>
      <c r="G9" s="147"/>
      <c r="H9" s="147"/>
      <c r="I9" s="147"/>
    </row>
    <row r="10" spans="1:9" ht="18" x14ac:dyDescent="0.2">
      <c r="A10" s="2" t="s">
        <v>221</v>
      </c>
      <c r="B10" s="2"/>
      <c r="C10" s="2"/>
      <c r="D10" s="2"/>
    </row>
    <row r="11" spans="1:9" ht="18.75" thickBot="1" x14ac:dyDescent="0.25">
      <c r="A11" s="2"/>
      <c r="B11" s="2"/>
      <c r="C11" s="2"/>
      <c r="D11" s="2"/>
    </row>
    <row r="12" spans="1:9" ht="24.75" customHeight="1" x14ac:dyDescent="0.2">
      <c r="A12" s="148" t="s">
        <v>3</v>
      </c>
      <c r="B12" s="154"/>
      <c r="C12" s="156" t="s">
        <v>0</v>
      </c>
      <c r="D12" s="150" t="s">
        <v>223</v>
      </c>
      <c r="E12" s="158" t="s">
        <v>222</v>
      </c>
      <c r="F12" s="165" t="s">
        <v>186</v>
      </c>
      <c r="G12" s="150" t="s">
        <v>217</v>
      </c>
      <c r="H12" s="167" t="s">
        <v>224</v>
      </c>
      <c r="I12" s="163" t="s">
        <v>196</v>
      </c>
    </row>
    <row r="13" spans="1:9" ht="39.75" customHeight="1" thickBot="1" x14ac:dyDescent="0.25">
      <c r="A13" s="149"/>
      <c r="B13" s="155"/>
      <c r="C13" s="157"/>
      <c r="D13" s="151"/>
      <c r="E13" s="159"/>
      <c r="F13" s="166"/>
      <c r="G13" s="151"/>
      <c r="H13" s="168"/>
      <c r="I13" s="164"/>
    </row>
    <row r="14" spans="1:9" ht="17.25" customHeight="1" thickBot="1" x14ac:dyDescent="0.3">
      <c r="A14" s="33" t="s">
        <v>24</v>
      </c>
      <c r="B14" s="10" t="s">
        <v>22</v>
      </c>
      <c r="C14" s="5"/>
      <c r="D14" s="62"/>
      <c r="E14" s="7"/>
      <c r="F14" s="63"/>
      <c r="G14" s="64"/>
      <c r="H14" s="64"/>
      <c r="I14" s="65"/>
    </row>
    <row r="15" spans="1:9" ht="16.5" customHeight="1" x14ac:dyDescent="0.3">
      <c r="A15" s="33"/>
      <c r="B15" s="40" t="s">
        <v>4</v>
      </c>
      <c r="C15" s="19" t="s">
        <v>163</v>
      </c>
      <c r="D15" s="43">
        <v>1563.8</v>
      </c>
      <c r="E15" s="83">
        <v>1616.6</v>
      </c>
      <c r="F15" s="67">
        <f t="shared" ref="F15:F30" si="0">D15-E15</f>
        <v>-52.799999999999955</v>
      </c>
      <c r="G15" s="42">
        <v>1720.2249999999999</v>
      </c>
      <c r="H15" s="66">
        <f>AVERAGE(D15:E15)</f>
        <v>1590.1999999999998</v>
      </c>
      <c r="I15" s="69">
        <f>(H15-G15)/G15</f>
        <v>-7.558604252350716E-2</v>
      </c>
    </row>
    <row r="16" spans="1:9" ht="16.5" customHeight="1" x14ac:dyDescent="0.3">
      <c r="A16" s="37"/>
      <c r="B16" s="34" t="s">
        <v>5</v>
      </c>
      <c r="C16" s="15" t="s">
        <v>164</v>
      </c>
      <c r="D16" s="47">
        <v>1642</v>
      </c>
      <c r="E16" s="83">
        <v>1630</v>
      </c>
      <c r="F16" s="71">
        <f t="shared" si="0"/>
        <v>12</v>
      </c>
      <c r="G16" s="46">
        <v>2499.5</v>
      </c>
      <c r="H16" s="68">
        <f t="shared" ref="H16:H30" si="1">AVERAGE(D16:E16)</f>
        <v>1636</v>
      </c>
      <c r="I16" s="72">
        <f t="shared" ref="I16:I39" si="2">(H16-G16)/G16</f>
        <v>-0.34546909381876373</v>
      </c>
    </row>
    <row r="17" spans="1:9" ht="16.5" x14ac:dyDescent="0.3">
      <c r="A17" s="37"/>
      <c r="B17" s="34" t="s">
        <v>6</v>
      </c>
      <c r="C17" s="15" t="s">
        <v>165</v>
      </c>
      <c r="D17" s="47">
        <v>1517.8</v>
      </c>
      <c r="E17" s="83">
        <v>1576.6</v>
      </c>
      <c r="F17" s="71">
        <f t="shared" si="0"/>
        <v>-58.799999999999955</v>
      </c>
      <c r="G17" s="46">
        <v>1602.94175</v>
      </c>
      <c r="H17" s="68">
        <f t="shared" si="1"/>
        <v>1547.1999999999998</v>
      </c>
      <c r="I17" s="72">
        <f t="shared" si="2"/>
        <v>-3.4774657282462158E-2</v>
      </c>
    </row>
    <row r="18" spans="1:9" ht="16.5" x14ac:dyDescent="0.3">
      <c r="A18" s="37"/>
      <c r="B18" s="34" t="s">
        <v>7</v>
      </c>
      <c r="C18" s="15" t="s">
        <v>166</v>
      </c>
      <c r="D18" s="47">
        <v>783.8</v>
      </c>
      <c r="E18" s="83">
        <v>960</v>
      </c>
      <c r="F18" s="71">
        <f t="shared" si="0"/>
        <v>-176.20000000000005</v>
      </c>
      <c r="G18" s="46">
        <v>778.01675</v>
      </c>
      <c r="H18" s="68">
        <f t="shared" si="1"/>
        <v>871.9</v>
      </c>
      <c r="I18" s="72">
        <f t="shared" si="2"/>
        <v>0.1206699598691159</v>
      </c>
    </row>
    <row r="19" spans="1:9" ht="16.5" x14ac:dyDescent="0.3">
      <c r="A19" s="37"/>
      <c r="B19" s="34" t="s">
        <v>8</v>
      </c>
      <c r="C19" s="15" t="s">
        <v>167</v>
      </c>
      <c r="D19" s="47">
        <v>2566.4444444444443</v>
      </c>
      <c r="E19" s="83">
        <v>2540</v>
      </c>
      <c r="F19" s="71">
        <f t="shared" si="0"/>
        <v>26.444444444444343</v>
      </c>
      <c r="G19" s="46">
        <v>2918.7723055555552</v>
      </c>
      <c r="H19" s="68">
        <f t="shared" si="1"/>
        <v>2553.2222222222222</v>
      </c>
      <c r="I19" s="72">
        <f t="shared" si="2"/>
        <v>-0.12524104146032547</v>
      </c>
    </row>
    <row r="20" spans="1:9" ht="16.5" x14ac:dyDescent="0.3">
      <c r="A20" s="37"/>
      <c r="B20" s="34" t="s">
        <v>9</v>
      </c>
      <c r="C20" s="15" t="s">
        <v>168</v>
      </c>
      <c r="D20" s="47">
        <v>1472.8</v>
      </c>
      <c r="E20" s="83">
        <v>1276.5999999999999</v>
      </c>
      <c r="F20" s="71">
        <f t="shared" si="0"/>
        <v>196.20000000000005</v>
      </c>
      <c r="G20" s="46">
        <v>1733.9917500000001</v>
      </c>
      <c r="H20" s="68">
        <f t="shared" si="1"/>
        <v>1374.6999999999998</v>
      </c>
      <c r="I20" s="72">
        <f t="shared" si="2"/>
        <v>-0.20720499391072666</v>
      </c>
    </row>
    <row r="21" spans="1:9" ht="16.5" x14ac:dyDescent="0.3">
      <c r="A21" s="37"/>
      <c r="B21" s="34" t="s">
        <v>10</v>
      </c>
      <c r="C21" s="15" t="s">
        <v>169</v>
      </c>
      <c r="D21" s="47">
        <v>1462.8</v>
      </c>
      <c r="E21" s="83">
        <v>1363.2</v>
      </c>
      <c r="F21" s="71">
        <f t="shared" si="0"/>
        <v>99.599999999999909</v>
      </c>
      <c r="G21" s="46">
        <v>1415.3332500000001</v>
      </c>
      <c r="H21" s="68">
        <f t="shared" si="1"/>
        <v>1413</v>
      </c>
      <c r="I21" s="72">
        <f t="shared" si="2"/>
        <v>-1.6485516750208012E-3</v>
      </c>
    </row>
    <row r="22" spans="1:9" ht="16.5" x14ac:dyDescent="0.3">
      <c r="A22" s="37"/>
      <c r="B22" s="34" t="s">
        <v>11</v>
      </c>
      <c r="C22" s="15" t="s">
        <v>170</v>
      </c>
      <c r="D22" s="47">
        <v>359.5</v>
      </c>
      <c r="E22" s="83">
        <v>386.2</v>
      </c>
      <c r="F22" s="71">
        <f t="shared" si="0"/>
        <v>-26.699999999999989</v>
      </c>
      <c r="G22" s="46">
        <v>418.3125</v>
      </c>
      <c r="H22" s="68">
        <f t="shared" si="1"/>
        <v>372.85</v>
      </c>
      <c r="I22" s="72">
        <f t="shared" si="2"/>
        <v>-0.10868071119079629</v>
      </c>
    </row>
    <row r="23" spans="1:9" ht="16.5" x14ac:dyDescent="0.3">
      <c r="A23" s="37"/>
      <c r="B23" s="34" t="s">
        <v>12</v>
      </c>
      <c r="C23" s="15" t="s">
        <v>171</v>
      </c>
      <c r="D23" s="47">
        <v>539.5</v>
      </c>
      <c r="E23" s="83">
        <v>462.5</v>
      </c>
      <c r="F23" s="71">
        <f t="shared" si="0"/>
        <v>77</v>
      </c>
      <c r="G23" s="46">
        <v>542.55624999999998</v>
      </c>
      <c r="H23" s="68">
        <f t="shared" si="1"/>
        <v>501</v>
      </c>
      <c r="I23" s="72">
        <f t="shared" si="2"/>
        <v>-7.6593440772270122E-2</v>
      </c>
    </row>
    <row r="24" spans="1:9" ht="16.5" x14ac:dyDescent="0.3">
      <c r="A24" s="37"/>
      <c r="B24" s="34" t="s">
        <v>13</v>
      </c>
      <c r="C24" s="15" t="s">
        <v>172</v>
      </c>
      <c r="D24" s="47">
        <v>539.5</v>
      </c>
      <c r="E24" s="83">
        <v>458</v>
      </c>
      <c r="F24" s="71">
        <f t="shared" si="0"/>
        <v>81.5</v>
      </c>
      <c r="G24" s="46">
        <v>531.87924999999996</v>
      </c>
      <c r="H24" s="68">
        <f t="shared" si="1"/>
        <v>498.75</v>
      </c>
      <c r="I24" s="72">
        <f t="shared" si="2"/>
        <v>-6.2287163862850374E-2</v>
      </c>
    </row>
    <row r="25" spans="1:9" ht="16.5" x14ac:dyDescent="0.3">
      <c r="A25" s="37"/>
      <c r="B25" s="34" t="s">
        <v>14</v>
      </c>
      <c r="C25" s="15" t="s">
        <v>173</v>
      </c>
      <c r="D25" s="47">
        <v>539.5</v>
      </c>
      <c r="E25" s="83">
        <v>458</v>
      </c>
      <c r="F25" s="71">
        <f t="shared" si="0"/>
        <v>81.5</v>
      </c>
      <c r="G25" s="46">
        <v>545.52499999999998</v>
      </c>
      <c r="H25" s="68">
        <f t="shared" si="1"/>
        <v>498.75</v>
      </c>
      <c r="I25" s="72">
        <f t="shared" si="2"/>
        <v>-8.5743091517345632E-2</v>
      </c>
    </row>
    <row r="26" spans="1:9" ht="16.5" x14ac:dyDescent="0.3">
      <c r="A26" s="37"/>
      <c r="B26" s="34" t="s">
        <v>15</v>
      </c>
      <c r="C26" s="15" t="s">
        <v>174</v>
      </c>
      <c r="D26" s="47">
        <v>1509.8</v>
      </c>
      <c r="E26" s="83">
        <v>1220</v>
      </c>
      <c r="F26" s="71">
        <f t="shared" si="0"/>
        <v>289.79999999999995</v>
      </c>
      <c r="G26" s="46">
        <v>2042.35</v>
      </c>
      <c r="H26" s="68">
        <f t="shared" si="1"/>
        <v>1364.9</v>
      </c>
      <c r="I26" s="72">
        <f t="shared" si="2"/>
        <v>-0.33170122652826395</v>
      </c>
    </row>
    <row r="27" spans="1:9" ht="16.5" x14ac:dyDescent="0.3">
      <c r="A27" s="37"/>
      <c r="B27" s="34" t="s">
        <v>16</v>
      </c>
      <c r="C27" s="15" t="s">
        <v>175</v>
      </c>
      <c r="D27" s="47">
        <v>532</v>
      </c>
      <c r="E27" s="83">
        <v>508</v>
      </c>
      <c r="F27" s="71">
        <f t="shared" si="0"/>
        <v>24</v>
      </c>
      <c r="G27" s="46">
        <v>534.27499999999998</v>
      </c>
      <c r="H27" s="68">
        <f t="shared" si="1"/>
        <v>520</v>
      </c>
      <c r="I27" s="72">
        <f t="shared" si="2"/>
        <v>-2.671845023630149E-2</v>
      </c>
    </row>
    <row r="28" spans="1:9" ht="16.5" x14ac:dyDescent="0.3">
      <c r="A28" s="37"/>
      <c r="B28" s="34" t="s">
        <v>17</v>
      </c>
      <c r="C28" s="15" t="s">
        <v>176</v>
      </c>
      <c r="D28" s="47">
        <v>1009.8</v>
      </c>
      <c r="E28" s="83">
        <v>1250</v>
      </c>
      <c r="F28" s="71">
        <f t="shared" si="0"/>
        <v>-240.20000000000005</v>
      </c>
      <c r="G28" s="46">
        <v>1096.5437499999998</v>
      </c>
      <c r="H28" s="68">
        <f t="shared" si="1"/>
        <v>1129.9000000000001</v>
      </c>
      <c r="I28" s="72">
        <f t="shared" si="2"/>
        <v>3.0419442908684927E-2</v>
      </c>
    </row>
    <row r="29" spans="1:9" ht="16.5" x14ac:dyDescent="0.3">
      <c r="A29" s="37"/>
      <c r="B29" s="34" t="s">
        <v>18</v>
      </c>
      <c r="C29" s="15" t="s">
        <v>177</v>
      </c>
      <c r="D29" s="47">
        <v>1870</v>
      </c>
      <c r="E29" s="83">
        <v>1500</v>
      </c>
      <c r="F29" s="71">
        <f t="shared" si="0"/>
        <v>370</v>
      </c>
      <c r="G29" s="46">
        <v>1254.375</v>
      </c>
      <c r="H29" s="68">
        <f t="shared" si="1"/>
        <v>1685</v>
      </c>
      <c r="I29" s="72">
        <f t="shared" si="2"/>
        <v>0.34329845540607873</v>
      </c>
    </row>
    <row r="30" spans="1:9" ht="17.25" thickBot="1" x14ac:dyDescent="0.35">
      <c r="A30" s="38"/>
      <c r="B30" s="36" t="s">
        <v>19</v>
      </c>
      <c r="C30" s="16" t="s">
        <v>178</v>
      </c>
      <c r="D30" s="50">
        <v>1157.4000000000001</v>
      </c>
      <c r="E30" s="95">
        <v>1215</v>
      </c>
      <c r="F30" s="74">
        <f t="shared" si="0"/>
        <v>-57.599999999999909</v>
      </c>
      <c r="G30" s="49">
        <v>1232.0707499999999</v>
      </c>
      <c r="H30" s="107">
        <f t="shared" si="1"/>
        <v>1186.2</v>
      </c>
      <c r="I30" s="75">
        <f t="shared" si="2"/>
        <v>-3.7230613582864315E-2</v>
      </c>
    </row>
    <row r="31" spans="1:9" ht="17.25" customHeight="1" thickBot="1" x14ac:dyDescent="0.35">
      <c r="A31" s="37" t="s">
        <v>20</v>
      </c>
      <c r="B31" s="10" t="s">
        <v>21</v>
      </c>
      <c r="C31" s="17"/>
      <c r="D31" s="41"/>
      <c r="E31" s="8"/>
      <c r="F31" s="41"/>
      <c r="G31" s="41"/>
      <c r="H31" s="76"/>
      <c r="I31" s="77"/>
    </row>
    <row r="32" spans="1:9" ht="16.5" x14ac:dyDescent="0.3">
      <c r="A32" s="33"/>
      <c r="B32" s="39" t="s">
        <v>26</v>
      </c>
      <c r="C32" s="18" t="s">
        <v>179</v>
      </c>
      <c r="D32" s="43">
        <v>2405</v>
      </c>
      <c r="E32" s="83">
        <v>2326.6</v>
      </c>
      <c r="F32" s="67">
        <f>D32-E32</f>
        <v>78.400000000000091</v>
      </c>
      <c r="G32" s="54">
        <v>2200.6875</v>
      </c>
      <c r="H32" s="68">
        <f>AVERAGE(D32:E32)</f>
        <v>2365.8000000000002</v>
      </c>
      <c r="I32" s="78">
        <f t="shared" si="2"/>
        <v>7.5027690210445683E-2</v>
      </c>
    </row>
    <row r="33" spans="1:9" ht="16.5" x14ac:dyDescent="0.3">
      <c r="A33" s="37"/>
      <c r="B33" s="34" t="s">
        <v>27</v>
      </c>
      <c r="C33" s="15" t="s">
        <v>180</v>
      </c>
      <c r="D33" s="47">
        <v>2133.8000000000002</v>
      </c>
      <c r="E33" s="83">
        <v>2166.6</v>
      </c>
      <c r="F33" s="79">
        <f>D33-E33</f>
        <v>-32.799999999999727</v>
      </c>
      <c r="G33" s="46">
        <v>2016.27925</v>
      </c>
      <c r="H33" s="68">
        <f>AVERAGE(D33:E33)</f>
        <v>2150.1999999999998</v>
      </c>
      <c r="I33" s="72">
        <f t="shared" si="2"/>
        <v>6.6419743197773704E-2</v>
      </c>
    </row>
    <row r="34" spans="1:9" ht="16.5" x14ac:dyDescent="0.3">
      <c r="A34" s="37"/>
      <c r="B34" s="39" t="s">
        <v>28</v>
      </c>
      <c r="C34" s="15" t="s">
        <v>181</v>
      </c>
      <c r="D34" s="47">
        <v>1442.375</v>
      </c>
      <c r="E34" s="83">
        <v>1405</v>
      </c>
      <c r="F34" s="71">
        <f>D34-E34</f>
        <v>37.375</v>
      </c>
      <c r="G34" s="46">
        <v>1210.8125</v>
      </c>
      <c r="H34" s="68">
        <f>AVERAGE(D34:E34)</f>
        <v>1423.6875</v>
      </c>
      <c r="I34" s="72">
        <f t="shared" si="2"/>
        <v>0.17581169669127136</v>
      </c>
    </row>
    <row r="35" spans="1:9" ht="16.5" x14ac:dyDescent="0.3">
      <c r="A35" s="37"/>
      <c r="B35" s="34" t="s">
        <v>29</v>
      </c>
      <c r="C35" s="15" t="s">
        <v>182</v>
      </c>
      <c r="D35" s="47">
        <v>1938</v>
      </c>
      <c r="E35" s="83">
        <v>1410</v>
      </c>
      <c r="F35" s="79">
        <f>D35-E35</f>
        <v>528</v>
      </c>
      <c r="G35" s="46">
        <v>1441.6166666666668</v>
      </c>
      <c r="H35" s="68">
        <f>AVERAGE(D35:E35)</f>
        <v>1674</v>
      </c>
      <c r="I35" s="72">
        <f t="shared" si="2"/>
        <v>0.16119634206966707</v>
      </c>
    </row>
    <row r="36" spans="1:9" ht="17.25" thickBot="1" x14ac:dyDescent="0.35">
      <c r="A36" s="38"/>
      <c r="B36" s="39" t="s">
        <v>30</v>
      </c>
      <c r="C36" s="15" t="s">
        <v>183</v>
      </c>
      <c r="D36" s="50">
        <v>1844.8</v>
      </c>
      <c r="E36" s="83">
        <v>1670</v>
      </c>
      <c r="F36" s="71">
        <f>D36-E36</f>
        <v>174.79999999999995</v>
      </c>
      <c r="G36" s="49">
        <v>1289.875</v>
      </c>
      <c r="H36" s="68">
        <f>AVERAGE(D36:E36)</f>
        <v>1757.4</v>
      </c>
      <c r="I36" s="80">
        <f t="shared" si="2"/>
        <v>0.36245760248086062</v>
      </c>
    </row>
    <row r="37" spans="1:9" ht="17.25" customHeight="1" thickBot="1" x14ac:dyDescent="0.35">
      <c r="A37" s="37" t="s">
        <v>25</v>
      </c>
      <c r="B37" s="10" t="s">
        <v>51</v>
      </c>
      <c r="C37" s="17"/>
      <c r="D37" s="41"/>
      <c r="E37" s="41"/>
      <c r="F37" s="41"/>
      <c r="G37" s="41"/>
      <c r="H37" s="76"/>
      <c r="I37" s="77"/>
    </row>
    <row r="38" spans="1:9" ht="16.5" x14ac:dyDescent="0.3">
      <c r="A38" s="33"/>
      <c r="B38" s="40" t="s">
        <v>31</v>
      </c>
      <c r="C38" s="19" t="s">
        <v>184</v>
      </c>
      <c r="D38" s="43">
        <v>29423.333333333332</v>
      </c>
      <c r="E38" s="84">
        <v>27100</v>
      </c>
      <c r="F38" s="67">
        <f>D38-E38</f>
        <v>2323.3333333333321</v>
      </c>
      <c r="G38" s="46">
        <v>26551.770138888889</v>
      </c>
      <c r="H38" s="67">
        <f>AVERAGE(D38:E38)</f>
        <v>28261.666666666664</v>
      </c>
      <c r="I38" s="78">
        <f t="shared" si="2"/>
        <v>6.4398588826037842E-2</v>
      </c>
    </row>
    <row r="39" spans="1:9" ht="17.25" thickBot="1" x14ac:dyDescent="0.35">
      <c r="A39" s="38"/>
      <c r="B39" s="36" t="s">
        <v>32</v>
      </c>
      <c r="C39" s="16" t="s">
        <v>185</v>
      </c>
      <c r="D39" s="57">
        <v>16047.555555555555</v>
      </c>
      <c r="E39" s="85">
        <v>17266.534</v>
      </c>
      <c r="F39" s="74">
        <f>D39-E39</f>
        <v>-1218.9784444444449</v>
      </c>
      <c r="G39" s="46">
        <v>15231.277777777777</v>
      </c>
      <c r="H39" s="81">
        <f>AVERAGE(D39:E39)</f>
        <v>16657.044777777777</v>
      </c>
      <c r="I39" s="75">
        <f t="shared" si="2"/>
        <v>9.3607839132195073E-2</v>
      </c>
    </row>
    <row r="40" spans="1:9" ht="15.75" customHeight="1" thickBot="1" x14ac:dyDescent="0.25">
      <c r="A40" s="160"/>
      <c r="B40" s="161"/>
      <c r="C40" s="162"/>
      <c r="D40" s="86">
        <f>SUM(D15:D39)</f>
        <v>74301.30833333332</v>
      </c>
      <c r="E40" s="86">
        <f t="shared" ref="E40" si="3">SUM(E15:E39)</f>
        <v>71765.434000000008</v>
      </c>
      <c r="F40" s="86">
        <f>SUM(F15:F39)</f>
        <v>2535.8743333333318</v>
      </c>
      <c r="G40" s="86">
        <f>SUM(G15:G39)</f>
        <v>70808.987138888886</v>
      </c>
      <c r="H40" s="86">
        <f>AVERAGE(D40:E40)</f>
        <v>73033.371166666664</v>
      </c>
      <c r="I40" s="75">
        <f>(H40-G40)/G40</f>
        <v>3.1413865918103606E-2</v>
      </c>
    </row>
  </sheetData>
  <mergeCells count="11">
    <mergeCell ref="A40:C40"/>
    <mergeCell ref="I12:I13"/>
    <mergeCell ref="A9:I9"/>
    <mergeCell ref="A12:A13"/>
    <mergeCell ref="B12:B13"/>
    <mergeCell ref="C12:C13"/>
    <mergeCell ref="E12:E13"/>
    <mergeCell ref="F12:F13"/>
    <mergeCell ref="H12:H13"/>
    <mergeCell ref="D12:D13"/>
    <mergeCell ref="G12:G13"/>
  </mergeCells>
  <printOptions horizontalCentered="1"/>
  <pageMargins left="0.15748031496062992" right="0.15748031496062992" top="0.47244094488188981" bottom="0.55118110236220474" header="0.31496062992125984" footer="0.31496062992125984"/>
  <pageSetup paperSize="9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7:I83"/>
  <sheetViews>
    <sheetView rightToLeft="1" topLeftCell="A8" zoomScaleNormal="100" workbookViewId="0">
      <selection activeCell="B76" sqref="B76:H82"/>
    </sheetView>
  </sheetViews>
  <sheetFormatPr defaultRowHeight="15" x14ac:dyDescent="0.25"/>
  <cols>
    <col min="1" max="1" width="26" style="9" customWidth="1"/>
    <col min="2" max="2" width="5.125" style="9" bestFit="1" customWidth="1"/>
    <col min="3" max="3" width="22.25" customWidth="1"/>
    <col min="4" max="4" width="16.125" bestFit="1" customWidth="1"/>
    <col min="5" max="5" width="12.875" style="28" customWidth="1"/>
    <col min="6" max="6" width="15.25" style="28" customWidth="1"/>
    <col min="7" max="7" width="12.125" customWidth="1"/>
    <col min="8" max="8" width="15" style="28" customWidth="1"/>
    <col min="9" max="9" width="12.75" customWidth="1"/>
    <col min="10" max="10" width="10.25" customWidth="1"/>
  </cols>
  <sheetData>
    <row r="7" spans="1:9" ht="14.25" x14ac:dyDescent="0.2">
      <c r="A7" s="4" t="s">
        <v>1</v>
      </c>
      <c r="B7" s="3"/>
      <c r="C7" s="3"/>
    </row>
    <row r="8" spans="1:9" ht="14.25" x14ac:dyDescent="0.2">
      <c r="A8" s="4" t="s">
        <v>2</v>
      </c>
      <c r="B8" s="4"/>
      <c r="C8" s="4"/>
    </row>
    <row r="9" spans="1:9" ht="19.5" x14ac:dyDescent="0.35">
      <c r="A9" s="147" t="s">
        <v>201</v>
      </c>
      <c r="B9" s="147"/>
      <c r="C9" s="147"/>
      <c r="D9" s="147"/>
      <c r="E9" s="147"/>
      <c r="F9" s="147"/>
      <c r="G9" s="147"/>
      <c r="H9" s="147"/>
      <c r="I9" s="147"/>
    </row>
    <row r="10" spans="1:9" ht="18" x14ac:dyDescent="0.2">
      <c r="A10" s="2" t="s">
        <v>221</v>
      </c>
      <c r="B10" s="2"/>
      <c r="C10" s="2"/>
    </row>
    <row r="11" spans="1:9" ht="18" x14ac:dyDescent="0.2">
      <c r="A11" s="2"/>
      <c r="B11" s="2"/>
      <c r="C11" s="2"/>
    </row>
    <row r="12" spans="1:9" ht="15.75" thickBot="1" x14ac:dyDescent="0.3"/>
    <row r="13" spans="1:9" ht="24.75" customHeight="1" x14ac:dyDescent="0.2">
      <c r="A13" s="148" t="s">
        <v>3</v>
      </c>
      <c r="B13" s="154"/>
      <c r="C13" s="156" t="s">
        <v>0</v>
      </c>
      <c r="D13" s="150" t="s">
        <v>23</v>
      </c>
      <c r="E13" s="150" t="s">
        <v>217</v>
      </c>
      <c r="F13" s="167" t="s">
        <v>224</v>
      </c>
      <c r="G13" s="150" t="s">
        <v>197</v>
      </c>
      <c r="H13" s="167" t="s">
        <v>220</v>
      </c>
      <c r="I13" s="150" t="s">
        <v>187</v>
      </c>
    </row>
    <row r="14" spans="1:9" ht="33.75" customHeight="1" thickBot="1" x14ac:dyDescent="0.25">
      <c r="A14" s="149"/>
      <c r="B14" s="155"/>
      <c r="C14" s="157"/>
      <c r="D14" s="170"/>
      <c r="E14" s="151"/>
      <c r="F14" s="168"/>
      <c r="G14" s="169"/>
      <c r="H14" s="168"/>
      <c r="I14" s="169"/>
    </row>
    <row r="15" spans="1:9" ht="17.25" customHeight="1" thickBot="1" x14ac:dyDescent="0.3">
      <c r="A15" s="33" t="s">
        <v>24</v>
      </c>
      <c r="B15" s="27" t="s">
        <v>22</v>
      </c>
      <c r="C15" s="5"/>
      <c r="D15" s="6"/>
      <c r="E15" s="7"/>
      <c r="F15" s="7"/>
      <c r="G15" s="8"/>
      <c r="H15" s="7"/>
      <c r="I15" s="8"/>
    </row>
    <row r="16" spans="1:9" ht="16.5" x14ac:dyDescent="0.3">
      <c r="A16" s="33"/>
      <c r="B16" s="40" t="s">
        <v>4</v>
      </c>
      <c r="C16" s="14" t="s">
        <v>84</v>
      </c>
      <c r="D16" s="11" t="s">
        <v>161</v>
      </c>
      <c r="E16" s="42">
        <v>1720.2249999999999</v>
      </c>
      <c r="F16" s="42">
        <v>1590.1999999999998</v>
      </c>
      <c r="G16" s="21">
        <f>(F16-E16)/E16</f>
        <v>-7.558604252350716E-2</v>
      </c>
      <c r="H16" s="42">
        <v>1673.5</v>
      </c>
      <c r="I16" s="21">
        <f>(F16-H16)/H16</f>
        <v>-4.9775918733194015E-2</v>
      </c>
    </row>
    <row r="17" spans="1:9" ht="16.5" x14ac:dyDescent="0.3">
      <c r="A17" s="37"/>
      <c r="B17" s="34" t="s">
        <v>5</v>
      </c>
      <c r="C17" s="15" t="s">
        <v>85</v>
      </c>
      <c r="D17" s="11" t="s">
        <v>161</v>
      </c>
      <c r="E17" s="46">
        <v>2499.5</v>
      </c>
      <c r="F17" s="46">
        <v>1636</v>
      </c>
      <c r="G17" s="21">
        <f t="shared" ref="G17:G80" si="0">(F17-E17)/E17</f>
        <v>-0.34546909381876373</v>
      </c>
      <c r="H17" s="46">
        <v>1599.7666666666667</v>
      </c>
      <c r="I17" s="21">
        <f>(F17-H17)/H17</f>
        <v>2.2649136332381817E-2</v>
      </c>
    </row>
    <row r="18" spans="1:9" ht="16.5" x14ac:dyDescent="0.3">
      <c r="A18" s="37"/>
      <c r="B18" s="34" t="s">
        <v>6</v>
      </c>
      <c r="C18" s="15" t="s">
        <v>86</v>
      </c>
      <c r="D18" s="11" t="s">
        <v>161</v>
      </c>
      <c r="E18" s="46">
        <v>1602.94175</v>
      </c>
      <c r="F18" s="46">
        <v>1547.1999999999998</v>
      </c>
      <c r="G18" s="21">
        <f t="shared" si="0"/>
        <v>-3.4774657282462158E-2</v>
      </c>
      <c r="H18" s="46">
        <v>1609.35</v>
      </c>
      <c r="I18" s="21">
        <f t="shared" ref="I18:I31" si="1">(F18-H18)/H18</f>
        <v>-3.8618075620592225E-2</v>
      </c>
    </row>
    <row r="19" spans="1:9" ht="16.5" x14ac:dyDescent="0.3">
      <c r="A19" s="37"/>
      <c r="B19" s="34" t="s">
        <v>7</v>
      </c>
      <c r="C19" s="15" t="s">
        <v>87</v>
      </c>
      <c r="D19" s="11" t="s">
        <v>161</v>
      </c>
      <c r="E19" s="46">
        <v>778.01675</v>
      </c>
      <c r="F19" s="46">
        <v>871.9</v>
      </c>
      <c r="G19" s="21">
        <f t="shared" si="0"/>
        <v>0.1206699598691159</v>
      </c>
      <c r="H19" s="46">
        <v>863.2</v>
      </c>
      <c r="I19" s="21">
        <f t="shared" si="1"/>
        <v>1.0078776645041625E-2</v>
      </c>
    </row>
    <row r="20" spans="1:9" ht="16.5" x14ac:dyDescent="0.3">
      <c r="A20" s="37"/>
      <c r="B20" s="34" t="s">
        <v>8</v>
      </c>
      <c r="C20" s="15" t="s">
        <v>89</v>
      </c>
      <c r="D20" s="11" t="s">
        <v>161</v>
      </c>
      <c r="E20" s="46">
        <v>2918.7723055555552</v>
      </c>
      <c r="F20" s="46">
        <v>2553.2222222222222</v>
      </c>
      <c r="G20" s="21">
        <f>(F20-E20)/E20</f>
        <v>-0.12524104146032547</v>
      </c>
      <c r="H20" s="46">
        <v>2493.125</v>
      </c>
      <c r="I20" s="21">
        <f t="shared" si="1"/>
        <v>2.410517812874291E-2</v>
      </c>
    </row>
    <row r="21" spans="1:9" ht="16.5" x14ac:dyDescent="0.3">
      <c r="A21" s="37"/>
      <c r="B21" s="34" t="s">
        <v>9</v>
      </c>
      <c r="C21" s="15" t="s">
        <v>88</v>
      </c>
      <c r="D21" s="11" t="s">
        <v>161</v>
      </c>
      <c r="E21" s="46">
        <v>1733.9917500000001</v>
      </c>
      <c r="F21" s="46">
        <v>1374.6999999999998</v>
      </c>
      <c r="G21" s="21">
        <f t="shared" si="0"/>
        <v>-0.20720499391072666</v>
      </c>
      <c r="H21" s="46">
        <v>1283.6500000000001</v>
      </c>
      <c r="I21" s="21">
        <f t="shared" si="1"/>
        <v>7.093054960464279E-2</v>
      </c>
    </row>
    <row r="22" spans="1:9" ht="16.5" x14ac:dyDescent="0.3">
      <c r="A22" s="37"/>
      <c r="B22" s="34" t="s">
        <v>10</v>
      </c>
      <c r="C22" s="15" t="s">
        <v>90</v>
      </c>
      <c r="D22" s="11" t="s">
        <v>161</v>
      </c>
      <c r="E22" s="46">
        <v>1415.3332500000001</v>
      </c>
      <c r="F22" s="46">
        <v>1413</v>
      </c>
      <c r="G22" s="21">
        <f t="shared" si="0"/>
        <v>-1.6485516750208012E-3</v>
      </c>
      <c r="H22" s="46">
        <v>1447.1999999999998</v>
      </c>
      <c r="I22" s="21">
        <f t="shared" si="1"/>
        <v>-2.3631840796019779E-2</v>
      </c>
    </row>
    <row r="23" spans="1:9" ht="16.5" x14ac:dyDescent="0.3">
      <c r="A23" s="37"/>
      <c r="B23" s="34" t="s">
        <v>11</v>
      </c>
      <c r="C23" s="15" t="s">
        <v>91</v>
      </c>
      <c r="D23" s="13" t="s">
        <v>81</v>
      </c>
      <c r="E23" s="46">
        <v>418.3125</v>
      </c>
      <c r="F23" s="46">
        <v>372.85</v>
      </c>
      <c r="G23" s="21">
        <f t="shared" si="0"/>
        <v>-0.10868071119079629</v>
      </c>
      <c r="H23" s="46">
        <v>409.75</v>
      </c>
      <c r="I23" s="21">
        <f t="shared" si="1"/>
        <v>-9.0054911531421547E-2</v>
      </c>
    </row>
    <row r="24" spans="1:9" ht="16.5" x14ac:dyDescent="0.3">
      <c r="A24" s="37"/>
      <c r="B24" s="34" t="s">
        <v>12</v>
      </c>
      <c r="C24" s="15" t="s">
        <v>92</v>
      </c>
      <c r="D24" s="13" t="s">
        <v>81</v>
      </c>
      <c r="E24" s="46">
        <v>542.55624999999998</v>
      </c>
      <c r="F24" s="46">
        <v>501</v>
      </c>
      <c r="G24" s="21">
        <f t="shared" si="0"/>
        <v>-7.6593440772270122E-2</v>
      </c>
      <c r="H24" s="46">
        <v>501</v>
      </c>
      <c r="I24" s="21">
        <f t="shared" si="1"/>
        <v>0</v>
      </c>
    </row>
    <row r="25" spans="1:9" ht="16.5" x14ac:dyDescent="0.3">
      <c r="A25" s="37"/>
      <c r="B25" s="34" t="s">
        <v>13</v>
      </c>
      <c r="C25" s="15" t="s">
        <v>93</v>
      </c>
      <c r="D25" s="13" t="s">
        <v>81</v>
      </c>
      <c r="E25" s="46">
        <v>531.87924999999996</v>
      </c>
      <c r="F25" s="46">
        <v>498.75</v>
      </c>
      <c r="G25" s="21">
        <f t="shared" si="0"/>
        <v>-6.2287163862850374E-2</v>
      </c>
      <c r="H25" s="46">
        <v>504.75</v>
      </c>
      <c r="I25" s="21">
        <f t="shared" si="1"/>
        <v>-1.188707280832095E-2</v>
      </c>
    </row>
    <row r="26" spans="1:9" ht="16.5" x14ac:dyDescent="0.3">
      <c r="A26" s="37"/>
      <c r="B26" s="34" t="s">
        <v>14</v>
      </c>
      <c r="C26" s="15" t="s">
        <v>94</v>
      </c>
      <c r="D26" s="13" t="s">
        <v>81</v>
      </c>
      <c r="E26" s="46">
        <v>545.52499999999998</v>
      </c>
      <c r="F26" s="46">
        <v>498.75</v>
      </c>
      <c r="G26" s="21">
        <f t="shared" si="0"/>
        <v>-8.5743091517345632E-2</v>
      </c>
      <c r="H26" s="46">
        <v>527.25</v>
      </c>
      <c r="I26" s="21">
        <f t="shared" si="1"/>
        <v>-5.4054054054054057E-2</v>
      </c>
    </row>
    <row r="27" spans="1:9" ht="16.5" x14ac:dyDescent="0.3">
      <c r="A27" s="37"/>
      <c r="B27" s="34" t="s">
        <v>15</v>
      </c>
      <c r="C27" s="15" t="s">
        <v>95</v>
      </c>
      <c r="D27" s="13" t="s">
        <v>82</v>
      </c>
      <c r="E27" s="46">
        <v>2042.35</v>
      </c>
      <c r="F27" s="46">
        <v>1364.9</v>
      </c>
      <c r="G27" s="21">
        <f t="shared" si="0"/>
        <v>-0.33170122652826395</v>
      </c>
      <c r="H27" s="46">
        <v>1337.4</v>
      </c>
      <c r="I27" s="21">
        <f t="shared" si="1"/>
        <v>2.0562285030656498E-2</v>
      </c>
    </row>
    <row r="28" spans="1:9" ht="16.5" x14ac:dyDescent="0.3">
      <c r="A28" s="37"/>
      <c r="B28" s="34" t="s">
        <v>16</v>
      </c>
      <c r="C28" s="15" t="s">
        <v>96</v>
      </c>
      <c r="D28" s="13" t="s">
        <v>81</v>
      </c>
      <c r="E28" s="46">
        <v>534.27499999999998</v>
      </c>
      <c r="F28" s="46">
        <v>520</v>
      </c>
      <c r="G28" s="21">
        <f t="shared" si="0"/>
        <v>-2.671845023630149E-2</v>
      </c>
      <c r="H28" s="46">
        <v>541</v>
      </c>
      <c r="I28" s="21">
        <f t="shared" si="1"/>
        <v>-3.8817005545286505E-2</v>
      </c>
    </row>
    <row r="29" spans="1:9" ht="16.5" x14ac:dyDescent="0.3">
      <c r="A29" s="37"/>
      <c r="B29" s="34" t="s">
        <v>17</v>
      </c>
      <c r="C29" s="15" t="s">
        <v>97</v>
      </c>
      <c r="D29" s="13" t="s">
        <v>161</v>
      </c>
      <c r="E29" s="46">
        <v>1096.5437499999998</v>
      </c>
      <c r="F29" s="46">
        <v>1129.9000000000001</v>
      </c>
      <c r="G29" s="21">
        <f t="shared" si="0"/>
        <v>3.0419442908684927E-2</v>
      </c>
      <c r="H29" s="46">
        <v>1116.9000000000001</v>
      </c>
      <c r="I29" s="21">
        <f t="shared" si="1"/>
        <v>1.1639358939922999E-2</v>
      </c>
    </row>
    <row r="30" spans="1:9" ht="16.5" x14ac:dyDescent="0.3">
      <c r="A30" s="37"/>
      <c r="B30" s="34" t="s">
        <v>18</v>
      </c>
      <c r="C30" s="15" t="s">
        <v>98</v>
      </c>
      <c r="D30" s="13" t="s">
        <v>83</v>
      </c>
      <c r="E30" s="46">
        <v>1254.375</v>
      </c>
      <c r="F30" s="46">
        <v>1685</v>
      </c>
      <c r="G30" s="21">
        <f t="shared" si="0"/>
        <v>0.34329845540607873</v>
      </c>
      <c r="H30" s="46">
        <v>1660.6111111111111</v>
      </c>
      <c r="I30" s="21">
        <f t="shared" si="1"/>
        <v>1.4686694991803568E-2</v>
      </c>
    </row>
    <row r="31" spans="1:9" ht="17.25" thickBot="1" x14ac:dyDescent="0.35">
      <c r="A31" s="38"/>
      <c r="B31" s="36" t="s">
        <v>19</v>
      </c>
      <c r="C31" s="16" t="s">
        <v>99</v>
      </c>
      <c r="D31" s="12" t="s">
        <v>161</v>
      </c>
      <c r="E31" s="49">
        <v>1232.0707499999999</v>
      </c>
      <c r="F31" s="49">
        <v>1186.2</v>
      </c>
      <c r="G31" s="23">
        <f t="shared" si="0"/>
        <v>-3.7230613582864315E-2</v>
      </c>
      <c r="H31" s="49">
        <v>1186.95</v>
      </c>
      <c r="I31" s="23">
        <f t="shared" si="1"/>
        <v>-6.3187160369013011E-4</v>
      </c>
    </row>
    <row r="32" spans="1:9" ht="17.25" customHeight="1" thickBot="1" x14ac:dyDescent="0.3">
      <c r="A32" s="37" t="s">
        <v>20</v>
      </c>
      <c r="B32" s="27" t="s">
        <v>21</v>
      </c>
      <c r="C32" s="5"/>
      <c r="D32" s="6"/>
      <c r="E32" s="41"/>
      <c r="F32" s="41"/>
      <c r="G32" s="41"/>
      <c r="H32" s="41"/>
      <c r="I32" s="8"/>
    </row>
    <row r="33" spans="1:9" ht="16.5" x14ac:dyDescent="0.3">
      <c r="A33" s="33"/>
      <c r="B33" s="39" t="s">
        <v>26</v>
      </c>
      <c r="C33" s="18" t="s">
        <v>100</v>
      </c>
      <c r="D33" s="20" t="s">
        <v>161</v>
      </c>
      <c r="E33" s="54">
        <v>2200.6875</v>
      </c>
      <c r="F33" s="54">
        <v>2365.8000000000002</v>
      </c>
      <c r="G33" s="21">
        <f t="shared" si="0"/>
        <v>7.5027690210445683E-2</v>
      </c>
      <c r="H33" s="54">
        <v>2451.4250000000002</v>
      </c>
      <c r="I33" s="21">
        <f>(F33-H33)/H33</f>
        <v>-3.4928663940361218E-2</v>
      </c>
    </row>
    <row r="34" spans="1:9" ht="16.5" x14ac:dyDescent="0.3">
      <c r="A34" s="37"/>
      <c r="B34" s="34" t="s">
        <v>27</v>
      </c>
      <c r="C34" s="15" t="s">
        <v>101</v>
      </c>
      <c r="D34" s="11" t="s">
        <v>161</v>
      </c>
      <c r="E34" s="46">
        <v>2016.27925</v>
      </c>
      <c r="F34" s="46">
        <v>2150.1999999999998</v>
      </c>
      <c r="G34" s="21">
        <f t="shared" si="0"/>
        <v>6.6419743197773704E-2</v>
      </c>
      <c r="H34" s="46">
        <v>2275.1999999999998</v>
      </c>
      <c r="I34" s="21">
        <f>(F34-H34)/H34</f>
        <v>-5.4940225035161751E-2</v>
      </c>
    </row>
    <row r="35" spans="1:9" ht="16.5" x14ac:dyDescent="0.3">
      <c r="A35" s="37"/>
      <c r="B35" s="39" t="s">
        <v>28</v>
      </c>
      <c r="C35" s="15" t="s">
        <v>102</v>
      </c>
      <c r="D35" s="11" t="s">
        <v>161</v>
      </c>
      <c r="E35" s="46">
        <v>1210.8125</v>
      </c>
      <c r="F35" s="46">
        <v>1423.6875</v>
      </c>
      <c r="G35" s="21">
        <f t="shared" si="0"/>
        <v>0.17581169669127136</v>
      </c>
      <c r="H35" s="46">
        <v>1500.35</v>
      </c>
      <c r="I35" s="21">
        <f>(F35-H35)/H35</f>
        <v>-5.1096410837471198E-2</v>
      </c>
    </row>
    <row r="36" spans="1:9" ht="16.5" x14ac:dyDescent="0.3">
      <c r="A36" s="37"/>
      <c r="B36" s="34" t="s">
        <v>29</v>
      </c>
      <c r="C36" s="15" t="s">
        <v>103</v>
      </c>
      <c r="D36" s="11" t="s">
        <v>161</v>
      </c>
      <c r="E36" s="46">
        <v>1441.6166666666668</v>
      </c>
      <c r="F36" s="46">
        <v>1674</v>
      </c>
      <c r="G36" s="21">
        <f t="shared" si="0"/>
        <v>0.16119634206966707</v>
      </c>
      <c r="H36" s="46">
        <v>1552.5</v>
      </c>
      <c r="I36" s="21">
        <f>(F36-H36)/H36</f>
        <v>7.8260869565217397E-2</v>
      </c>
    </row>
    <row r="37" spans="1:9" ht="17.25" thickBot="1" x14ac:dyDescent="0.35">
      <c r="A37" s="38"/>
      <c r="B37" s="39" t="s">
        <v>30</v>
      </c>
      <c r="C37" s="15" t="s">
        <v>104</v>
      </c>
      <c r="D37" s="24" t="s">
        <v>161</v>
      </c>
      <c r="E37" s="49">
        <v>1289.875</v>
      </c>
      <c r="F37" s="49">
        <v>1757.4</v>
      </c>
      <c r="G37" s="23">
        <f t="shared" si="0"/>
        <v>0.36245760248086062</v>
      </c>
      <c r="H37" s="49">
        <v>1734.4</v>
      </c>
      <c r="I37" s="23">
        <f>(F37-H37)/H37</f>
        <v>1.3261070110701106E-2</v>
      </c>
    </row>
    <row r="38" spans="1:9" ht="17.25" customHeight="1" thickBot="1" x14ac:dyDescent="0.3">
      <c r="A38" s="37" t="s">
        <v>25</v>
      </c>
      <c r="B38" s="27" t="s">
        <v>51</v>
      </c>
      <c r="C38" s="5"/>
      <c r="D38" s="6"/>
      <c r="E38" s="41"/>
      <c r="F38" s="41"/>
      <c r="G38" s="41"/>
      <c r="H38" s="41"/>
      <c r="I38" s="132"/>
    </row>
    <row r="39" spans="1:9" ht="16.5" x14ac:dyDescent="0.3">
      <c r="A39" s="33"/>
      <c r="B39" s="40" t="s">
        <v>31</v>
      </c>
      <c r="C39" s="15" t="s">
        <v>105</v>
      </c>
      <c r="D39" s="20" t="s">
        <v>161</v>
      </c>
      <c r="E39" s="46">
        <v>26551.770138888889</v>
      </c>
      <c r="F39" s="46">
        <v>28261.666666666664</v>
      </c>
      <c r="G39" s="21">
        <f t="shared" si="0"/>
        <v>6.4398588826037842E-2</v>
      </c>
      <c r="H39" s="46">
        <v>28822.777777777777</v>
      </c>
      <c r="I39" s="21">
        <f t="shared" ref="I39:I44" si="2">(F39-H39)/H39</f>
        <v>-1.9467627840635372E-2</v>
      </c>
    </row>
    <row r="40" spans="1:9" ht="16.5" x14ac:dyDescent="0.3">
      <c r="A40" s="37"/>
      <c r="B40" s="34" t="s">
        <v>32</v>
      </c>
      <c r="C40" s="15" t="s">
        <v>106</v>
      </c>
      <c r="D40" s="11" t="s">
        <v>161</v>
      </c>
      <c r="E40" s="46">
        <v>15231.277777777777</v>
      </c>
      <c r="F40" s="46">
        <v>16657.044777777777</v>
      </c>
      <c r="G40" s="21">
        <f t="shared" si="0"/>
        <v>9.3607839132195073E-2</v>
      </c>
      <c r="H40" s="46">
        <v>16784.822222222225</v>
      </c>
      <c r="I40" s="21">
        <f t="shared" si="2"/>
        <v>-7.6126778557878902E-3</v>
      </c>
    </row>
    <row r="41" spans="1:9" ht="16.5" x14ac:dyDescent="0.3">
      <c r="A41" s="37"/>
      <c r="B41" s="39" t="s">
        <v>33</v>
      </c>
      <c r="C41" s="15" t="s">
        <v>107</v>
      </c>
      <c r="D41" s="11" t="s">
        <v>161</v>
      </c>
      <c r="E41" s="57">
        <v>10761</v>
      </c>
      <c r="F41" s="57">
        <v>12672.25</v>
      </c>
      <c r="G41" s="21">
        <f t="shared" si="0"/>
        <v>0.17760895827525322</v>
      </c>
      <c r="H41" s="57">
        <v>11171.625</v>
      </c>
      <c r="I41" s="21">
        <f t="shared" si="2"/>
        <v>0.13432468418873708</v>
      </c>
    </row>
    <row r="42" spans="1:9" ht="16.5" x14ac:dyDescent="0.3">
      <c r="A42" s="37"/>
      <c r="B42" s="34" t="s">
        <v>34</v>
      </c>
      <c r="C42" s="15" t="s">
        <v>154</v>
      </c>
      <c r="D42" s="11" t="s">
        <v>161</v>
      </c>
      <c r="E42" s="47">
        <v>5952.4000000000005</v>
      </c>
      <c r="F42" s="47">
        <v>5743.2</v>
      </c>
      <c r="G42" s="21">
        <f t="shared" si="0"/>
        <v>-3.5145487534440009E-2</v>
      </c>
      <c r="H42" s="47">
        <v>6208.25</v>
      </c>
      <c r="I42" s="21">
        <f t="shared" si="2"/>
        <v>-7.4908388032054157E-2</v>
      </c>
    </row>
    <row r="43" spans="1:9" ht="16.5" x14ac:dyDescent="0.3">
      <c r="A43" s="37"/>
      <c r="B43" s="34" t="s">
        <v>35</v>
      </c>
      <c r="C43" s="15" t="s">
        <v>152</v>
      </c>
      <c r="D43" s="11" t="s">
        <v>161</v>
      </c>
      <c r="E43" s="47">
        <v>9968.4523809523816</v>
      </c>
      <c r="F43" s="47">
        <v>11100</v>
      </c>
      <c r="G43" s="21">
        <f t="shared" si="0"/>
        <v>0.11351286797635389</v>
      </c>
      <c r="H43" s="47">
        <v>11100</v>
      </c>
      <c r="I43" s="21">
        <f t="shared" si="2"/>
        <v>0</v>
      </c>
    </row>
    <row r="44" spans="1:9" ht="16.5" customHeight="1" thickBot="1" x14ac:dyDescent="0.35">
      <c r="A44" s="38"/>
      <c r="B44" s="34" t="s">
        <v>36</v>
      </c>
      <c r="C44" s="15" t="s">
        <v>153</v>
      </c>
      <c r="D44" s="24" t="s">
        <v>161</v>
      </c>
      <c r="E44" s="50">
        <v>12890</v>
      </c>
      <c r="F44" s="50">
        <v>12490</v>
      </c>
      <c r="G44" s="31">
        <f t="shared" si="0"/>
        <v>-3.1031807602792862E-2</v>
      </c>
      <c r="H44" s="50">
        <v>12490</v>
      </c>
      <c r="I44" s="31">
        <f t="shared" si="2"/>
        <v>0</v>
      </c>
    </row>
    <row r="45" spans="1:9" ht="17.25" customHeight="1" thickBot="1" x14ac:dyDescent="0.3">
      <c r="A45" s="37" t="s">
        <v>37</v>
      </c>
      <c r="B45" s="27" t="s">
        <v>52</v>
      </c>
      <c r="C45" s="5"/>
      <c r="D45" s="6"/>
      <c r="E45" s="41"/>
      <c r="F45" s="130"/>
      <c r="G45" s="41"/>
      <c r="H45" s="130"/>
      <c r="I45" s="8"/>
    </row>
    <row r="46" spans="1:9" ht="16.5" x14ac:dyDescent="0.3">
      <c r="A46" s="33"/>
      <c r="B46" s="34" t="s">
        <v>45</v>
      </c>
      <c r="C46" s="15" t="s">
        <v>109</v>
      </c>
      <c r="D46" s="20" t="s">
        <v>108</v>
      </c>
      <c r="E46" s="43">
        <v>6311.5277777777783</v>
      </c>
      <c r="F46" s="43">
        <v>6456.666666666667</v>
      </c>
      <c r="G46" s="21">
        <f t="shared" si="0"/>
        <v>2.2995840943599639E-2</v>
      </c>
      <c r="H46" s="43">
        <v>6372.7777777777774</v>
      </c>
      <c r="I46" s="21">
        <f t="shared" ref="I46:I51" si="3">(F46-H46)/H46</f>
        <v>1.3163630023537728E-2</v>
      </c>
    </row>
    <row r="47" spans="1:9" ht="16.5" x14ac:dyDescent="0.3">
      <c r="A47" s="37"/>
      <c r="B47" s="34" t="s">
        <v>46</v>
      </c>
      <c r="C47" s="15" t="s">
        <v>111</v>
      </c>
      <c r="D47" s="13" t="s">
        <v>110</v>
      </c>
      <c r="E47" s="47">
        <v>6155.1111111111113</v>
      </c>
      <c r="F47" s="47">
        <v>6024.2222222222226</v>
      </c>
      <c r="G47" s="21">
        <f t="shared" si="0"/>
        <v>-2.1265073290490256E-2</v>
      </c>
      <c r="H47" s="47">
        <v>6024.2222222222226</v>
      </c>
      <c r="I47" s="21">
        <f t="shared" si="3"/>
        <v>0</v>
      </c>
    </row>
    <row r="48" spans="1:9" ht="16.5" x14ac:dyDescent="0.3">
      <c r="A48" s="37"/>
      <c r="B48" s="34" t="s">
        <v>47</v>
      </c>
      <c r="C48" s="15" t="s">
        <v>113</v>
      </c>
      <c r="D48" s="11" t="s">
        <v>114</v>
      </c>
      <c r="E48" s="47">
        <v>19273.75</v>
      </c>
      <c r="F48" s="47">
        <v>19401.666666666668</v>
      </c>
      <c r="G48" s="21">
        <f t="shared" si="0"/>
        <v>6.6368333441425712E-3</v>
      </c>
      <c r="H48" s="47">
        <v>19047.5</v>
      </c>
      <c r="I48" s="21">
        <f t="shared" si="3"/>
        <v>1.8593866211663885E-2</v>
      </c>
    </row>
    <row r="49" spans="1:9" ht="16.5" x14ac:dyDescent="0.3">
      <c r="A49" s="37"/>
      <c r="B49" s="34" t="s">
        <v>48</v>
      </c>
      <c r="C49" s="15" t="s">
        <v>157</v>
      </c>
      <c r="D49" s="11" t="s">
        <v>114</v>
      </c>
      <c r="E49" s="47">
        <v>18585.088958333334</v>
      </c>
      <c r="F49" s="47">
        <v>19800.088499999998</v>
      </c>
      <c r="G49" s="21">
        <f t="shared" si="0"/>
        <v>6.5374965080372827E-2</v>
      </c>
      <c r="H49" s="47">
        <v>19516.160000000003</v>
      </c>
      <c r="I49" s="21">
        <f t="shared" si="3"/>
        <v>1.4548379394306794E-2</v>
      </c>
    </row>
    <row r="50" spans="1:9" ht="16.5" x14ac:dyDescent="0.3">
      <c r="A50" s="37"/>
      <c r="B50" s="34" t="s">
        <v>49</v>
      </c>
      <c r="C50" s="15" t="s">
        <v>158</v>
      </c>
      <c r="D50" s="13" t="s">
        <v>199</v>
      </c>
      <c r="E50" s="47">
        <v>2291.9642857142858</v>
      </c>
      <c r="F50" s="47">
        <v>2382.1428571428573</v>
      </c>
      <c r="G50" s="21">
        <f t="shared" si="0"/>
        <v>3.9345539540319496E-2</v>
      </c>
      <c r="H50" s="47">
        <v>2399.1666666666665</v>
      </c>
      <c r="I50" s="21">
        <f t="shared" si="3"/>
        <v>-7.0957177591424152E-3</v>
      </c>
    </row>
    <row r="51" spans="1:9" ht="16.5" customHeight="1" thickBot="1" x14ac:dyDescent="0.35">
      <c r="A51" s="38"/>
      <c r="B51" s="34" t="s">
        <v>50</v>
      </c>
      <c r="C51" s="15" t="s">
        <v>159</v>
      </c>
      <c r="D51" s="12" t="s">
        <v>112</v>
      </c>
      <c r="E51" s="50">
        <v>27101</v>
      </c>
      <c r="F51" s="50">
        <v>28297</v>
      </c>
      <c r="G51" s="31">
        <f t="shared" si="0"/>
        <v>4.413121287037379E-2</v>
      </c>
      <c r="H51" s="50">
        <v>28187</v>
      </c>
      <c r="I51" s="31">
        <f t="shared" si="3"/>
        <v>3.9025082484833436E-3</v>
      </c>
    </row>
    <row r="52" spans="1:9" ht="17.25" customHeight="1" thickBot="1" x14ac:dyDescent="0.3">
      <c r="A52" s="37" t="s">
        <v>44</v>
      </c>
      <c r="B52" s="27" t="s">
        <v>57</v>
      </c>
      <c r="C52" s="5"/>
      <c r="D52" s="6"/>
      <c r="E52" s="41"/>
      <c r="F52" s="41"/>
      <c r="G52" s="41"/>
      <c r="H52" s="41"/>
      <c r="I52" s="8"/>
    </row>
    <row r="53" spans="1:9" ht="16.5" x14ac:dyDescent="0.3">
      <c r="A53" s="33"/>
      <c r="B53" s="98" t="s">
        <v>38</v>
      </c>
      <c r="C53" s="19" t="s">
        <v>115</v>
      </c>
      <c r="D53" s="20" t="s">
        <v>114</v>
      </c>
      <c r="E53" s="43">
        <v>3750</v>
      </c>
      <c r="F53" s="66">
        <v>3350</v>
      </c>
      <c r="G53" s="22">
        <f t="shared" si="0"/>
        <v>-0.10666666666666667</v>
      </c>
      <c r="H53" s="66">
        <v>3350</v>
      </c>
      <c r="I53" s="22">
        <f t="shared" ref="I53:I61" si="4">(F53-H53)/H53</f>
        <v>0</v>
      </c>
    </row>
    <row r="54" spans="1:9" ht="16.5" x14ac:dyDescent="0.3">
      <c r="A54" s="37"/>
      <c r="B54" s="99" t="s">
        <v>39</v>
      </c>
      <c r="C54" s="15" t="s">
        <v>116</v>
      </c>
      <c r="D54" s="11" t="s">
        <v>114</v>
      </c>
      <c r="E54" s="47">
        <v>3253.3482142857142</v>
      </c>
      <c r="F54" s="70">
        <v>4377.5</v>
      </c>
      <c r="G54" s="21">
        <f t="shared" si="0"/>
        <v>0.3455368782161235</v>
      </c>
      <c r="H54" s="70">
        <v>4152.5</v>
      </c>
      <c r="I54" s="21">
        <f t="shared" si="4"/>
        <v>5.4184226369656835E-2</v>
      </c>
    </row>
    <row r="55" spans="1:9" ht="16.5" x14ac:dyDescent="0.3">
      <c r="A55" s="37"/>
      <c r="B55" s="99" t="s">
        <v>40</v>
      </c>
      <c r="C55" s="15" t="s">
        <v>117</v>
      </c>
      <c r="D55" s="11" t="s">
        <v>114</v>
      </c>
      <c r="E55" s="47">
        <v>2029.5833333333335</v>
      </c>
      <c r="F55" s="70">
        <v>2939.5</v>
      </c>
      <c r="G55" s="21">
        <f t="shared" si="0"/>
        <v>0.44832683227263387</v>
      </c>
      <c r="H55" s="70">
        <v>2974.5</v>
      </c>
      <c r="I55" s="21">
        <f t="shared" si="4"/>
        <v>-1.176668347621449E-2</v>
      </c>
    </row>
    <row r="56" spans="1:9" ht="16.5" x14ac:dyDescent="0.3">
      <c r="A56" s="37"/>
      <c r="B56" s="99" t="s">
        <v>41</v>
      </c>
      <c r="C56" s="15" t="s">
        <v>118</v>
      </c>
      <c r="D56" s="11" t="s">
        <v>114</v>
      </c>
      <c r="E56" s="47">
        <v>4509.375</v>
      </c>
      <c r="F56" s="70">
        <v>4950</v>
      </c>
      <c r="G56" s="21">
        <f t="shared" si="0"/>
        <v>9.7713097713097719E-2</v>
      </c>
      <c r="H56" s="70">
        <v>4950</v>
      </c>
      <c r="I56" s="21">
        <f t="shared" si="4"/>
        <v>0</v>
      </c>
    </row>
    <row r="57" spans="1:9" ht="16.5" x14ac:dyDescent="0.3">
      <c r="A57" s="37"/>
      <c r="B57" s="99" t="s">
        <v>42</v>
      </c>
      <c r="C57" s="15" t="s">
        <v>198</v>
      </c>
      <c r="D57" s="11" t="s">
        <v>114</v>
      </c>
      <c r="E57" s="47">
        <v>2073.3333333333335</v>
      </c>
      <c r="F57" s="105">
        <v>2693</v>
      </c>
      <c r="G57" s="21">
        <f t="shared" si="0"/>
        <v>0.29887459807073946</v>
      </c>
      <c r="H57" s="105">
        <v>2439.6666666666665</v>
      </c>
      <c r="I57" s="21">
        <f t="shared" si="4"/>
        <v>0.1038393223117913</v>
      </c>
    </row>
    <row r="58" spans="1:9" ht="16.5" customHeight="1" thickBot="1" x14ac:dyDescent="0.35">
      <c r="A58" s="38"/>
      <c r="B58" s="100" t="s">
        <v>43</v>
      </c>
      <c r="C58" s="16" t="s">
        <v>119</v>
      </c>
      <c r="D58" s="12" t="s">
        <v>114</v>
      </c>
      <c r="E58" s="50">
        <v>4406.4305555555557</v>
      </c>
      <c r="F58" s="50">
        <v>5236</v>
      </c>
      <c r="G58" s="29">
        <f t="shared" si="0"/>
        <v>0.1882633650945745</v>
      </c>
      <c r="H58" s="50">
        <v>5217.7777777777774</v>
      </c>
      <c r="I58" s="29">
        <f t="shared" si="4"/>
        <v>3.4923339011925822E-3</v>
      </c>
    </row>
    <row r="59" spans="1:9" ht="16.5" x14ac:dyDescent="0.3">
      <c r="A59" s="37"/>
      <c r="B59" s="101" t="s">
        <v>54</v>
      </c>
      <c r="C59" s="14" t="s">
        <v>121</v>
      </c>
      <c r="D59" s="11" t="s">
        <v>120</v>
      </c>
      <c r="E59" s="43">
        <v>5168.4375</v>
      </c>
      <c r="F59" s="68">
        <v>4933.125</v>
      </c>
      <c r="G59" s="21">
        <f t="shared" si="0"/>
        <v>-4.5528750226736803E-2</v>
      </c>
      <c r="H59" s="68">
        <v>4901.875</v>
      </c>
      <c r="I59" s="21">
        <f t="shared" si="4"/>
        <v>6.3751115644523782E-3</v>
      </c>
    </row>
    <row r="60" spans="1:9" ht="16.5" x14ac:dyDescent="0.3">
      <c r="A60" s="37"/>
      <c r="B60" s="99" t="s">
        <v>55</v>
      </c>
      <c r="C60" s="15" t="s">
        <v>122</v>
      </c>
      <c r="D60" s="13" t="s">
        <v>120</v>
      </c>
      <c r="E60" s="47">
        <v>5032.125</v>
      </c>
      <c r="F60" s="70">
        <v>5244</v>
      </c>
      <c r="G60" s="21">
        <f t="shared" si="0"/>
        <v>4.2104478724197036E-2</v>
      </c>
      <c r="H60" s="70">
        <v>5223</v>
      </c>
      <c r="I60" s="21">
        <f t="shared" si="4"/>
        <v>4.0206777713957496E-3</v>
      </c>
    </row>
    <row r="61" spans="1:9" ht="16.5" customHeight="1" thickBot="1" x14ac:dyDescent="0.35">
      <c r="A61" s="38"/>
      <c r="B61" s="100" t="s">
        <v>56</v>
      </c>
      <c r="C61" s="16" t="s">
        <v>123</v>
      </c>
      <c r="D61" s="12" t="s">
        <v>120</v>
      </c>
      <c r="E61" s="50">
        <v>21423.75</v>
      </c>
      <c r="F61" s="73">
        <v>22355.714285714286</v>
      </c>
      <c r="G61" s="29">
        <f t="shared" si="0"/>
        <v>4.3501454493927824E-2</v>
      </c>
      <c r="H61" s="73">
        <v>21905</v>
      </c>
      <c r="I61" s="29">
        <f t="shared" si="4"/>
        <v>2.0575863305833657E-2</v>
      </c>
    </row>
    <row r="62" spans="1:9" ht="17.25" customHeight="1" thickBot="1" x14ac:dyDescent="0.3">
      <c r="A62" s="37" t="s">
        <v>53</v>
      </c>
      <c r="B62" s="27" t="s">
        <v>58</v>
      </c>
      <c r="C62" s="5"/>
      <c r="D62" s="6"/>
      <c r="E62" s="41"/>
      <c r="F62" s="52"/>
      <c r="G62" s="41"/>
      <c r="H62" s="52"/>
      <c r="I62" s="8"/>
    </row>
    <row r="63" spans="1:9" ht="16.5" x14ac:dyDescent="0.3">
      <c r="A63" s="33"/>
      <c r="B63" s="34" t="s">
        <v>59</v>
      </c>
      <c r="C63" s="15" t="s">
        <v>128</v>
      </c>
      <c r="D63" s="20" t="s">
        <v>124</v>
      </c>
      <c r="E63" s="43">
        <v>6430.5</v>
      </c>
      <c r="F63" s="54">
        <v>7011</v>
      </c>
      <c r="G63" s="21">
        <f t="shared" si="0"/>
        <v>9.0272918124562632E-2</v>
      </c>
      <c r="H63" s="54">
        <v>6919</v>
      </c>
      <c r="I63" s="21">
        <f t="shared" ref="I63:I74" si="5">(F63-H63)/H63</f>
        <v>1.329671917907212E-2</v>
      </c>
    </row>
    <row r="64" spans="1:9" ht="16.5" x14ac:dyDescent="0.3">
      <c r="A64" s="37"/>
      <c r="B64" s="34" t="s">
        <v>60</v>
      </c>
      <c r="C64" s="15" t="s">
        <v>129</v>
      </c>
      <c r="D64" s="13" t="s">
        <v>215</v>
      </c>
      <c r="E64" s="47">
        <v>47046.625</v>
      </c>
      <c r="F64" s="46">
        <v>48342.571428571428</v>
      </c>
      <c r="G64" s="21">
        <f t="shared" si="0"/>
        <v>2.7546002047361049E-2</v>
      </c>
      <c r="H64" s="46">
        <v>48298.285714285717</v>
      </c>
      <c r="I64" s="21">
        <f t="shared" si="5"/>
        <v>9.169210383094664E-4</v>
      </c>
    </row>
    <row r="65" spans="1:9" ht="16.5" x14ac:dyDescent="0.3">
      <c r="A65" s="37"/>
      <c r="B65" s="34" t="s">
        <v>61</v>
      </c>
      <c r="C65" s="15" t="s">
        <v>130</v>
      </c>
      <c r="D65" s="13" t="s">
        <v>216</v>
      </c>
      <c r="E65" s="47">
        <v>10658.75</v>
      </c>
      <c r="F65" s="46">
        <v>11621.333333333334</v>
      </c>
      <c r="G65" s="21">
        <f t="shared" si="0"/>
        <v>9.0309213869668947E-2</v>
      </c>
      <c r="H65" s="46">
        <v>11262.571428571429</v>
      </c>
      <c r="I65" s="21">
        <f t="shared" si="5"/>
        <v>3.1854351116635787E-2</v>
      </c>
    </row>
    <row r="66" spans="1:9" ht="16.5" x14ac:dyDescent="0.3">
      <c r="A66" s="37"/>
      <c r="B66" s="34" t="s">
        <v>62</v>
      </c>
      <c r="C66" s="15" t="s">
        <v>131</v>
      </c>
      <c r="D66" s="13" t="s">
        <v>125</v>
      </c>
      <c r="E66" s="47">
        <v>7871.5</v>
      </c>
      <c r="F66" s="46">
        <v>7833.5</v>
      </c>
      <c r="G66" s="21">
        <f t="shared" si="0"/>
        <v>-4.8275423997967354E-3</v>
      </c>
      <c r="H66" s="46">
        <v>7463.333333333333</v>
      </c>
      <c r="I66" s="21">
        <f t="shared" si="5"/>
        <v>4.9598034836980838E-2</v>
      </c>
    </row>
    <row r="67" spans="1:9" ht="16.5" x14ac:dyDescent="0.3">
      <c r="A67" s="37"/>
      <c r="B67" s="34" t="s">
        <v>63</v>
      </c>
      <c r="C67" s="15" t="s">
        <v>132</v>
      </c>
      <c r="D67" s="13" t="s">
        <v>126</v>
      </c>
      <c r="E67" s="47">
        <v>3816.1138888888891</v>
      </c>
      <c r="F67" s="46">
        <v>4275</v>
      </c>
      <c r="G67" s="21">
        <f t="shared" si="0"/>
        <v>0.12024958491076941</v>
      </c>
      <c r="H67" s="46">
        <v>4093.75</v>
      </c>
      <c r="I67" s="21">
        <f t="shared" si="5"/>
        <v>4.4274809160305344E-2</v>
      </c>
    </row>
    <row r="68" spans="1:9" ht="16.5" customHeight="1" thickBot="1" x14ac:dyDescent="0.35">
      <c r="A68" s="38"/>
      <c r="B68" s="34" t="s">
        <v>64</v>
      </c>
      <c r="C68" s="15" t="s">
        <v>133</v>
      </c>
      <c r="D68" s="12" t="s">
        <v>127</v>
      </c>
      <c r="E68" s="50">
        <v>3649.583333333333</v>
      </c>
      <c r="F68" s="58">
        <v>3417</v>
      </c>
      <c r="G68" s="31">
        <f t="shared" si="0"/>
        <v>-6.3728736157095484E-2</v>
      </c>
      <c r="H68" s="58">
        <v>3417</v>
      </c>
      <c r="I68" s="31">
        <f t="shared" si="5"/>
        <v>0</v>
      </c>
    </row>
    <row r="69" spans="1:9" ht="17.25" customHeight="1" thickBot="1" x14ac:dyDescent="0.3">
      <c r="A69" s="37" t="s">
        <v>65</v>
      </c>
      <c r="B69" s="27" t="s">
        <v>66</v>
      </c>
      <c r="C69" s="5"/>
      <c r="D69" s="6"/>
      <c r="E69" s="41"/>
      <c r="F69" s="52"/>
      <c r="G69" s="52"/>
      <c r="H69" s="52"/>
      <c r="I69" s="8"/>
    </row>
    <row r="70" spans="1:9" ht="16.5" x14ac:dyDescent="0.3">
      <c r="A70" s="33"/>
      <c r="B70" s="34" t="s">
        <v>68</v>
      </c>
      <c r="C70" s="18" t="s">
        <v>138</v>
      </c>
      <c r="D70" s="20" t="s">
        <v>134</v>
      </c>
      <c r="E70" s="43">
        <v>3725.8</v>
      </c>
      <c r="F70" s="43">
        <v>4323.666666666667</v>
      </c>
      <c r="G70" s="21">
        <f t="shared" si="0"/>
        <v>0.16046665593071738</v>
      </c>
      <c r="H70" s="43">
        <v>4290.5555555555557</v>
      </c>
      <c r="I70" s="21">
        <f t="shared" si="5"/>
        <v>7.7172083387285206E-3</v>
      </c>
    </row>
    <row r="71" spans="1:9" ht="16.5" x14ac:dyDescent="0.3">
      <c r="A71" s="37"/>
      <c r="B71" s="34" t="s">
        <v>67</v>
      </c>
      <c r="C71" s="15" t="s">
        <v>139</v>
      </c>
      <c r="D71" s="13" t="s">
        <v>135</v>
      </c>
      <c r="E71" s="47">
        <v>2780.3333333333335</v>
      </c>
      <c r="F71" s="47">
        <v>2938.6666666666665</v>
      </c>
      <c r="G71" s="21">
        <f t="shared" si="0"/>
        <v>5.6947608200455468E-2</v>
      </c>
      <c r="H71" s="47">
        <v>2844.75</v>
      </c>
      <c r="I71" s="21">
        <f t="shared" si="5"/>
        <v>3.3014031695813871E-2</v>
      </c>
    </row>
    <row r="72" spans="1:9" ht="16.5" x14ac:dyDescent="0.3">
      <c r="A72" s="37"/>
      <c r="B72" s="34" t="s">
        <v>69</v>
      </c>
      <c r="C72" s="15" t="s">
        <v>140</v>
      </c>
      <c r="D72" s="13" t="s">
        <v>136</v>
      </c>
      <c r="E72" s="47">
        <v>1323.7777777777778</v>
      </c>
      <c r="F72" s="47">
        <v>1343.3333333333333</v>
      </c>
      <c r="G72" s="21">
        <f t="shared" si="0"/>
        <v>1.4772536511666851E-2</v>
      </c>
      <c r="H72" s="47">
        <v>1341.25</v>
      </c>
      <c r="I72" s="21">
        <f t="shared" si="5"/>
        <v>1.5532774153463244E-3</v>
      </c>
    </row>
    <row r="73" spans="1:9" ht="16.5" x14ac:dyDescent="0.3">
      <c r="A73" s="37"/>
      <c r="B73" s="34" t="s">
        <v>70</v>
      </c>
      <c r="C73" s="15" t="s">
        <v>141</v>
      </c>
      <c r="D73" s="13" t="s">
        <v>137</v>
      </c>
      <c r="E73" s="47">
        <v>2218.3000000000002</v>
      </c>
      <c r="F73" s="47">
        <v>2515</v>
      </c>
      <c r="G73" s="21">
        <f t="shared" si="0"/>
        <v>0.13375107063967895</v>
      </c>
      <c r="H73" s="47">
        <v>2491.6666666666665</v>
      </c>
      <c r="I73" s="21">
        <f t="shared" si="5"/>
        <v>9.3645484949833394E-3</v>
      </c>
    </row>
    <row r="74" spans="1:9" ht="16.5" customHeight="1" thickBot="1" x14ac:dyDescent="0.35">
      <c r="A74" s="38"/>
      <c r="B74" s="34" t="s">
        <v>71</v>
      </c>
      <c r="C74" s="15" t="s">
        <v>200</v>
      </c>
      <c r="D74" s="12" t="s">
        <v>134</v>
      </c>
      <c r="E74" s="50">
        <v>1590.9583333333335</v>
      </c>
      <c r="F74" s="50">
        <v>2019.7777777777778</v>
      </c>
      <c r="G74" s="21">
        <f t="shared" si="0"/>
        <v>0.26953530803411629</v>
      </c>
      <c r="H74" s="50">
        <v>1838.5</v>
      </c>
      <c r="I74" s="21">
        <f t="shared" si="5"/>
        <v>9.8600912579699662E-2</v>
      </c>
    </row>
    <row r="75" spans="1:9" ht="17.25" customHeight="1" thickBot="1" x14ac:dyDescent="0.3">
      <c r="A75" s="37" t="s">
        <v>72</v>
      </c>
      <c r="B75" s="27" t="s">
        <v>73</v>
      </c>
      <c r="C75" s="5"/>
      <c r="D75" s="6"/>
      <c r="E75" s="41"/>
      <c r="F75" s="52"/>
      <c r="G75" s="52"/>
      <c r="H75" s="52"/>
      <c r="I75" s="8"/>
    </row>
    <row r="76" spans="1:9" ht="16.5" x14ac:dyDescent="0.3">
      <c r="A76" s="33"/>
      <c r="B76" s="34" t="s">
        <v>74</v>
      </c>
      <c r="C76" s="15" t="s">
        <v>144</v>
      </c>
      <c r="D76" s="20" t="s">
        <v>142</v>
      </c>
      <c r="E76" s="43">
        <v>1466.4285714285713</v>
      </c>
      <c r="F76" s="43">
        <v>1482.5</v>
      </c>
      <c r="G76" s="22">
        <f t="shared" si="0"/>
        <v>1.0959571358986916E-2</v>
      </c>
      <c r="H76" s="43">
        <v>1494</v>
      </c>
      <c r="I76" s="22">
        <f t="shared" ref="I76:I82" si="6">(F76-H76)/H76</f>
        <v>-7.6974564926372158E-3</v>
      </c>
    </row>
    <row r="77" spans="1:9" ht="16.5" x14ac:dyDescent="0.3">
      <c r="A77" s="37"/>
      <c r="B77" s="34" t="s">
        <v>76</v>
      </c>
      <c r="C77" s="15" t="s">
        <v>143</v>
      </c>
      <c r="D77" s="11" t="s">
        <v>161</v>
      </c>
      <c r="E77" s="47">
        <v>1266.6666666666667</v>
      </c>
      <c r="F77" s="32">
        <v>1382</v>
      </c>
      <c r="G77" s="21">
        <f t="shared" si="0"/>
        <v>9.1052631578947302E-2</v>
      </c>
      <c r="H77" s="32">
        <v>1290.3333333333333</v>
      </c>
      <c r="I77" s="21">
        <f t="shared" si="6"/>
        <v>7.1041074657711242E-2</v>
      </c>
    </row>
    <row r="78" spans="1:9" ht="16.5" x14ac:dyDescent="0.3">
      <c r="A78" s="37"/>
      <c r="B78" s="34" t="s">
        <v>75</v>
      </c>
      <c r="C78" s="15" t="s">
        <v>148</v>
      </c>
      <c r="D78" s="13" t="s">
        <v>145</v>
      </c>
      <c r="E78" s="47">
        <v>819.75</v>
      </c>
      <c r="F78" s="47">
        <v>937.14285714285711</v>
      </c>
      <c r="G78" s="21">
        <f t="shared" si="0"/>
        <v>0.14320568117457408</v>
      </c>
      <c r="H78" s="47">
        <v>951.42857142857144</v>
      </c>
      <c r="I78" s="21">
        <f t="shared" si="6"/>
        <v>-1.5015015015015065E-2</v>
      </c>
    </row>
    <row r="79" spans="1:9" ht="15.75" customHeight="1" x14ac:dyDescent="0.3">
      <c r="A79" s="37"/>
      <c r="B79" s="34" t="s">
        <v>77</v>
      </c>
      <c r="C79" s="15" t="s">
        <v>146</v>
      </c>
      <c r="D79" s="13" t="s">
        <v>162</v>
      </c>
      <c r="E79" s="47">
        <v>1531.3</v>
      </c>
      <c r="F79" s="47">
        <v>1582.2222222222222</v>
      </c>
      <c r="G79" s="21">
        <f t="shared" si="0"/>
        <v>3.3254242945355068E-2</v>
      </c>
      <c r="H79" s="47">
        <v>1560</v>
      </c>
      <c r="I79" s="21">
        <f t="shared" si="6"/>
        <v>1.4245014245014212E-2</v>
      </c>
    </row>
    <row r="80" spans="1:9" ht="16.5" x14ac:dyDescent="0.3">
      <c r="A80" s="37"/>
      <c r="B80" s="34" t="s">
        <v>78</v>
      </c>
      <c r="C80" s="15" t="s">
        <v>149</v>
      </c>
      <c r="D80" s="25" t="s">
        <v>147</v>
      </c>
      <c r="E80" s="61">
        <v>1932.8</v>
      </c>
      <c r="F80" s="61">
        <v>2007.3</v>
      </c>
      <c r="G80" s="21">
        <f t="shared" si="0"/>
        <v>3.8545115894039736E-2</v>
      </c>
      <c r="H80" s="61">
        <v>2037.3</v>
      </c>
      <c r="I80" s="21">
        <f t="shared" si="6"/>
        <v>-1.4725371815638346E-2</v>
      </c>
    </row>
    <row r="81" spans="1:9" ht="16.5" x14ac:dyDescent="0.3">
      <c r="A81" s="37"/>
      <c r="B81" s="34" t="s">
        <v>79</v>
      </c>
      <c r="C81" s="15" t="s">
        <v>155</v>
      </c>
      <c r="D81" s="25" t="s">
        <v>156</v>
      </c>
      <c r="E81" s="61">
        <v>8830</v>
      </c>
      <c r="F81" s="61">
        <v>8899.3333333333339</v>
      </c>
      <c r="G81" s="21">
        <f>(F81-E81)/E81</f>
        <v>7.8520196300491431E-3</v>
      </c>
      <c r="H81" s="61">
        <v>8899.3333333333339</v>
      </c>
      <c r="I81" s="21">
        <f t="shared" si="6"/>
        <v>0</v>
      </c>
    </row>
    <row r="82" spans="1:9" ht="16.5" customHeight="1" thickBot="1" x14ac:dyDescent="0.35">
      <c r="A82" s="35"/>
      <c r="B82" s="36" t="s">
        <v>80</v>
      </c>
      <c r="C82" s="16" t="s">
        <v>151</v>
      </c>
      <c r="D82" s="12" t="s">
        <v>150</v>
      </c>
      <c r="E82" s="50">
        <v>3974.4472222222221</v>
      </c>
      <c r="F82" s="50">
        <v>4136.25</v>
      </c>
      <c r="G82" s="23">
        <f>(F82-E82)/E82</f>
        <v>4.0710762712634428E-2</v>
      </c>
      <c r="H82" s="50">
        <v>4068.75</v>
      </c>
      <c r="I82" s="23">
        <f t="shared" si="6"/>
        <v>1.6589861751152075E-2</v>
      </c>
    </row>
    <row r="83" spans="1:9" x14ac:dyDescent="0.25">
      <c r="E83"/>
      <c r="F83"/>
      <c r="H83" s="89"/>
    </row>
  </sheetData>
  <sortState ref="B70:I74">
    <sortCondition ref="I70:I74"/>
  </sortState>
  <mergeCells count="10">
    <mergeCell ref="A9:I9"/>
    <mergeCell ref="C13:C14"/>
    <mergeCell ref="A13:A14"/>
    <mergeCell ref="B13:B14"/>
    <mergeCell ref="H13:H14"/>
    <mergeCell ref="I13:I14"/>
    <mergeCell ref="E13:E14"/>
    <mergeCell ref="F13:F14"/>
    <mergeCell ref="D13:D14"/>
    <mergeCell ref="G13:G14"/>
  </mergeCells>
  <printOptions horizontalCentered="1"/>
  <pageMargins left="0.15748031496062992" right="0.15748031496062992" top="0.47244094488188981" bottom="0.74803149606299213" header="0.31496062992125984" footer="0.31496062992125984"/>
  <pageSetup paperSize="9" scale="98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7:K95"/>
  <sheetViews>
    <sheetView rightToLeft="1" topLeftCell="C76" zoomScaleNormal="100" workbookViewId="0">
      <selection activeCell="C4" sqref="C4"/>
    </sheetView>
  </sheetViews>
  <sheetFormatPr defaultRowHeight="15" x14ac:dyDescent="0.25"/>
  <cols>
    <col min="1" max="1" width="27.125" style="9" customWidth="1"/>
    <col min="2" max="2" width="5.125" style="9" bestFit="1" customWidth="1"/>
    <col min="3" max="3" width="20.625" customWidth="1"/>
    <col min="4" max="4" width="14" customWidth="1"/>
    <col min="5" max="5" width="12.25" style="28" customWidth="1"/>
    <col min="6" max="6" width="14.625" style="28" customWidth="1"/>
    <col min="7" max="7" width="12.125" style="28" customWidth="1"/>
    <col min="8" max="8" width="14.625" style="28" customWidth="1"/>
    <col min="9" max="9" width="12.125" customWidth="1"/>
    <col min="10" max="10" width="10.25" customWidth="1"/>
    <col min="11" max="11" width="9.25" bestFit="1" customWidth="1"/>
  </cols>
  <sheetData>
    <row r="7" spans="1:9" ht="14.25" x14ac:dyDescent="0.2">
      <c r="A7" s="4" t="s">
        <v>1</v>
      </c>
      <c r="B7" s="3"/>
      <c r="C7" s="3"/>
    </row>
    <row r="8" spans="1:9" ht="14.25" x14ac:dyDescent="0.2">
      <c r="A8" s="4" t="s">
        <v>2</v>
      </c>
      <c r="B8" s="4"/>
      <c r="C8" s="4"/>
    </row>
    <row r="9" spans="1:9" ht="19.5" x14ac:dyDescent="0.35">
      <c r="A9" s="147" t="s">
        <v>201</v>
      </c>
      <c r="B9" s="147"/>
      <c r="C9" s="147"/>
      <c r="D9" s="147"/>
      <c r="E9" s="147"/>
      <c r="F9" s="147"/>
      <c r="G9" s="147"/>
      <c r="H9" s="147"/>
      <c r="I9" s="147"/>
    </row>
    <row r="10" spans="1:9" ht="18" x14ac:dyDescent="0.2">
      <c r="A10" s="2" t="s">
        <v>221</v>
      </c>
      <c r="B10" s="2"/>
      <c r="C10" s="2"/>
    </row>
    <row r="11" spans="1:9" ht="18" x14ac:dyDescent="0.2">
      <c r="A11" s="2"/>
      <c r="B11" s="2"/>
      <c r="C11" s="2"/>
    </row>
    <row r="12" spans="1:9" ht="4.5" customHeight="1" thickBot="1" x14ac:dyDescent="0.25">
      <c r="A12" s="2"/>
      <c r="B12" s="2"/>
      <c r="C12" s="2"/>
    </row>
    <row r="13" spans="1:9" ht="24.75" customHeight="1" x14ac:dyDescent="0.2">
      <c r="A13" s="148" t="s">
        <v>3</v>
      </c>
      <c r="B13" s="154"/>
      <c r="C13" s="173" t="s">
        <v>0</v>
      </c>
      <c r="D13" s="175" t="s">
        <v>23</v>
      </c>
      <c r="E13" s="150" t="s">
        <v>217</v>
      </c>
      <c r="F13" s="167" t="s">
        <v>224</v>
      </c>
      <c r="G13" s="150" t="s">
        <v>197</v>
      </c>
      <c r="H13" s="167" t="s">
        <v>220</v>
      </c>
      <c r="I13" s="150" t="s">
        <v>187</v>
      </c>
    </row>
    <row r="14" spans="1:9" ht="38.25" customHeight="1" thickBot="1" x14ac:dyDescent="0.25">
      <c r="A14" s="149"/>
      <c r="B14" s="155"/>
      <c r="C14" s="174"/>
      <c r="D14" s="176"/>
      <c r="E14" s="151"/>
      <c r="F14" s="168"/>
      <c r="G14" s="169"/>
      <c r="H14" s="168"/>
      <c r="I14" s="169"/>
    </row>
    <row r="15" spans="1:9" ht="17.25" customHeight="1" thickBot="1" x14ac:dyDescent="0.3">
      <c r="A15" s="33" t="s">
        <v>24</v>
      </c>
      <c r="B15" s="27" t="s">
        <v>22</v>
      </c>
      <c r="C15" s="133"/>
      <c r="D15" s="6"/>
      <c r="E15" s="30"/>
      <c r="F15" s="7"/>
      <c r="G15" s="7"/>
      <c r="H15" s="7"/>
      <c r="I15" s="8"/>
    </row>
    <row r="16" spans="1:9" ht="15.75" customHeight="1" x14ac:dyDescent="0.3">
      <c r="A16" s="33"/>
      <c r="B16" s="40" t="s">
        <v>11</v>
      </c>
      <c r="C16" s="14" t="s">
        <v>91</v>
      </c>
      <c r="D16" s="11" t="s">
        <v>81</v>
      </c>
      <c r="E16" s="42">
        <v>418.3125</v>
      </c>
      <c r="F16" s="42">
        <v>372.85</v>
      </c>
      <c r="G16" s="21">
        <f t="shared" ref="G16:G31" si="0">(F16-E16)/E16</f>
        <v>-0.10868071119079629</v>
      </c>
      <c r="H16" s="42">
        <v>409.75</v>
      </c>
      <c r="I16" s="21">
        <f t="shared" ref="I16:I31" si="1">(F16-H16)/H16</f>
        <v>-9.0054911531421547E-2</v>
      </c>
    </row>
    <row r="17" spans="1:9" ht="16.5" x14ac:dyDescent="0.3">
      <c r="A17" s="37"/>
      <c r="B17" s="34" t="s">
        <v>14</v>
      </c>
      <c r="C17" s="15" t="s">
        <v>94</v>
      </c>
      <c r="D17" s="11" t="s">
        <v>81</v>
      </c>
      <c r="E17" s="46">
        <v>545.52499999999998</v>
      </c>
      <c r="F17" s="46">
        <v>498.75</v>
      </c>
      <c r="G17" s="21">
        <f t="shared" si="0"/>
        <v>-8.5743091517345632E-2</v>
      </c>
      <c r="H17" s="46">
        <v>527.25</v>
      </c>
      <c r="I17" s="21">
        <f t="shared" si="1"/>
        <v>-5.4054054054054057E-2</v>
      </c>
    </row>
    <row r="18" spans="1:9" ht="16.5" x14ac:dyDescent="0.3">
      <c r="A18" s="37"/>
      <c r="B18" s="34" t="s">
        <v>4</v>
      </c>
      <c r="C18" s="15" t="s">
        <v>84</v>
      </c>
      <c r="D18" s="11" t="s">
        <v>161</v>
      </c>
      <c r="E18" s="46">
        <v>1720.2249999999999</v>
      </c>
      <c r="F18" s="46">
        <v>1590.1999999999998</v>
      </c>
      <c r="G18" s="21">
        <f t="shared" si="0"/>
        <v>-7.558604252350716E-2</v>
      </c>
      <c r="H18" s="46">
        <v>1673.5</v>
      </c>
      <c r="I18" s="21">
        <f t="shared" si="1"/>
        <v>-4.9775918733194015E-2</v>
      </c>
    </row>
    <row r="19" spans="1:9" ht="16.5" x14ac:dyDescent="0.3">
      <c r="A19" s="37"/>
      <c r="B19" s="34" t="s">
        <v>16</v>
      </c>
      <c r="C19" s="15" t="s">
        <v>96</v>
      </c>
      <c r="D19" s="11" t="s">
        <v>81</v>
      </c>
      <c r="E19" s="46">
        <v>534.27499999999998</v>
      </c>
      <c r="F19" s="46">
        <v>520</v>
      </c>
      <c r="G19" s="21">
        <f t="shared" si="0"/>
        <v>-2.671845023630149E-2</v>
      </c>
      <c r="H19" s="46">
        <v>541</v>
      </c>
      <c r="I19" s="21">
        <f t="shared" si="1"/>
        <v>-3.8817005545286505E-2</v>
      </c>
    </row>
    <row r="20" spans="1:9" ht="16.5" x14ac:dyDescent="0.3">
      <c r="A20" s="37"/>
      <c r="B20" s="34" t="s">
        <v>6</v>
      </c>
      <c r="C20" s="15" t="s">
        <v>86</v>
      </c>
      <c r="D20" s="11" t="s">
        <v>161</v>
      </c>
      <c r="E20" s="46">
        <v>1602.94175</v>
      </c>
      <c r="F20" s="46">
        <v>1547.1999999999998</v>
      </c>
      <c r="G20" s="21">
        <f t="shared" si="0"/>
        <v>-3.4774657282462158E-2</v>
      </c>
      <c r="H20" s="46">
        <v>1609.35</v>
      </c>
      <c r="I20" s="21">
        <f t="shared" si="1"/>
        <v>-3.8618075620592225E-2</v>
      </c>
    </row>
    <row r="21" spans="1:9" ht="16.5" x14ac:dyDescent="0.3">
      <c r="A21" s="37"/>
      <c r="B21" s="34" t="s">
        <v>10</v>
      </c>
      <c r="C21" s="15" t="s">
        <v>90</v>
      </c>
      <c r="D21" s="11" t="s">
        <v>161</v>
      </c>
      <c r="E21" s="46">
        <v>1415.3332500000001</v>
      </c>
      <c r="F21" s="46">
        <v>1413</v>
      </c>
      <c r="G21" s="21">
        <f t="shared" si="0"/>
        <v>-1.6485516750208012E-3</v>
      </c>
      <c r="H21" s="46">
        <v>1447.1999999999998</v>
      </c>
      <c r="I21" s="21">
        <f t="shared" si="1"/>
        <v>-2.3631840796019779E-2</v>
      </c>
    </row>
    <row r="22" spans="1:9" ht="16.5" x14ac:dyDescent="0.3">
      <c r="A22" s="37"/>
      <c r="B22" s="34" t="s">
        <v>13</v>
      </c>
      <c r="C22" s="15" t="s">
        <v>93</v>
      </c>
      <c r="D22" s="11" t="s">
        <v>81</v>
      </c>
      <c r="E22" s="46">
        <v>531.87924999999996</v>
      </c>
      <c r="F22" s="46">
        <v>498.75</v>
      </c>
      <c r="G22" s="21">
        <f t="shared" si="0"/>
        <v>-6.2287163862850374E-2</v>
      </c>
      <c r="H22" s="46">
        <v>504.75</v>
      </c>
      <c r="I22" s="21">
        <f t="shared" si="1"/>
        <v>-1.188707280832095E-2</v>
      </c>
    </row>
    <row r="23" spans="1:9" ht="16.5" x14ac:dyDescent="0.3">
      <c r="A23" s="37"/>
      <c r="B23" s="34" t="s">
        <v>19</v>
      </c>
      <c r="C23" s="15" t="s">
        <v>99</v>
      </c>
      <c r="D23" s="13" t="s">
        <v>161</v>
      </c>
      <c r="E23" s="46">
        <v>1232.0707499999999</v>
      </c>
      <c r="F23" s="46">
        <v>1186.2</v>
      </c>
      <c r="G23" s="21">
        <f t="shared" si="0"/>
        <v>-3.7230613582864315E-2</v>
      </c>
      <c r="H23" s="46">
        <v>1186.95</v>
      </c>
      <c r="I23" s="21">
        <f t="shared" si="1"/>
        <v>-6.3187160369013011E-4</v>
      </c>
    </row>
    <row r="24" spans="1:9" ht="16.5" x14ac:dyDescent="0.3">
      <c r="A24" s="37"/>
      <c r="B24" s="34" t="s">
        <v>12</v>
      </c>
      <c r="C24" s="15" t="s">
        <v>92</v>
      </c>
      <c r="D24" s="13" t="s">
        <v>81</v>
      </c>
      <c r="E24" s="46">
        <v>542.55624999999998</v>
      </c>
      <c r="F24" s="46">
        <v>501</v>
      </c>
      <c r="G24" s="21">
        <f t="shared" si="0"/>
        <v>-7.6593440772270122E-2</v>
      </c>
      <c r="H24" s="46">
        <v>501</v>
      </c>
      <c r="I24" s="21">
        <f t="shared" si="1"/>
        <v>0</v>
      </c>
    </row>
    <row r="25" spans="1:9" ht="16.5" x14ac:dyDescent="0.3">
      <c r="A25" s="37"/>
      <c r="B25" s="34" t="s">
        <v>7</v>
      </c>
      <c r="C25" s="15" t="s">
        <v>87</v>
      </c>
      <c r="D25" s="13" t="s">
        <v>161</v>
      </c>
      <c r="E25" s="46">
        <v>778.01675</v>
      </c>
      <c r="F25" s="46">
        <v>871.9</v>
      </c>
      <c r="G25" s="21">
        <f t="shared" si="0"/>
        <v>0.1206699598691159</v>
      </c>
      <c r="H25" s="46">
        <v>863.2</v>
      </c>
      <c r="I25" s="21">
        <f t="shared" si="1"/>
        <v>1.0078776645041625E-2</v>
      </c>
    </row>
    <row r="26" spans="1:9" ht="16.5" x14ac:dyDescent="0.3">
      <c r="A26" s="37"/>
      <c r="B26" s="34" t="s">
        <v>17</v>
      </c>
      <c r="C26" s="15" t="s">
        <v>97</v>
      </c>
      <c r="D26" s="13" t="s">
        <v>161</v>
      </c>
      <c r="E26" s="46">
        <v>1096.5437499999998</v>
      </c>
      <c r="F26" s="46">
        <v>1129.9000000000001</v>
      </c>
      <c r="G26" s="21">
        <f t="shared" si="0"/>
        <v>3.0419442908684927E-2</v>
      </c>
      <c r="H26" s="46">
        <v>1116.9000000000001</v>
      </c>
      <c r="I26" s="21">
        <f t="shared" si="1"/>
        <v>1.1639358939922999E-2</v>
      </c>
    </row>
    <row r="27" spans="1:9" ht="16.5" x14ac:dyDescent="0.3">
      <c r="A27" s="37"/>
      <c r="B27" s="34" t="s">
        <v>18</v>
      </c>
      <c r="C27" s="15" t="s">
        <v>98</v>
      </c>
      <c r="D27" s="13" t="s">
        <v>83</v>
      </c>
      <c r="E27" s="46">
        <v>1254.375</v>
      </c>
      <c r="F27" s="46">
        <v>1685</v>
      </c>
      <c r="G27" s="21">
        <f t="shared" si="0"/>
        <v>0.34329845540607873</v>
      </c>
      <c r="H27" s="46">
        <v>1660.6111111111111</v>
      </c>
      <c r="I27" s="21">
        <f t="shared" si="1"/>
        <v>1.4686694991803568E-2</v>
      </c>
    </row>
    <row r="28" spans="1:9" ht="16.5" x14ac:dyDescent="0.3">
      <c r="A28" s="37"/>
      <c r="B28" s="34" t="s">
        <v>15</v>
      </c>
      <c r="C28" s="15" t="s">
        <v>95</v>
      </c>
      <c r="D28" s="13" t="s">
        <v>82</v>
      </c>
      <c r="E28" s="46">
        <v>2042.35</v>
      </c>
      <c r="F28" s="46">
        <v>1364.9</v>
      </c>
      <c r="G28" s="21">
        <f t="shared" si="0"/>
        <v>-0.33170122652826395</v>
      </c>
      <c r="H28" s="46">
        <v>1337.4</v>
      </c>
      <c r="I28" s="21">
        <f t="shared" si="1"/>
        <v>2.0562285030656498E-2</v>
      </c>
    </row>
    <row r="29" spans="1:9" ht="17.25" thickBot="1" x14ac:dyDescent="0.35">
      <c r="A29" s="38"/>
      <c r="B29" s="34" t="s">
        <v>5</v>
      </c>
      <c r="C29" s="15" t="s">
        <v>85</v>
      </c>
      <c r="D29" s="13" t="s">
        <v>161</v>
      </c>
      <c r="E29" s="46">
        <v>2499.5</v>
      </c>
      <c r="F29" s="46">
        <v>1636</v>
      </c>
      <c r="G29" s="21">
        <f t="shared" si="0"/>
        <v>-0.34546909381876373</v>
      </c>
      <c r="H29" s="46">
        <v>1599.7666666666667</v>
      </c>
      <c r="I29" s="21">
        <f t="shared" si="1"/>
        <v>2.2649136332381817E-2</v>
      </c>
    </row>
    <row r="30" spans="1:9" ht="16.5" x14ac:dyDescent="0.3">
      <c r="A30" s="37"/>
      <c r="B30" s="34" t="s">
        <v>8</v>
      </c>
      <c r="C30" s="15" t="s">
        <v>89</v>
      </c>
      <c r="D30" s="13" t="s">
        <v>161</v>
      </c>
      <c r="E30" s="46">
        <v>2918.7723055555552</v>
      </c>
      <c r="F30" s="46">
        <v>2553.2222222222222</v>
      </c>
      <c r="G30" s="21">
        <f t="shared" si="0"/>
        <v>-0.12524104146032547</v>
      </c>
      <c r="H30" s="46">
        <v>2493.125</v>
      </c>
      <c r="I30" s="21">
        <f t="shared" si="1"/>
        <v>2.410517812874291E-2</v>
      </c>
    </row>
    <row r="31" spans="1:9" ht="17.25" thickBot="1" x14ac:dyDescent="0.35">
      <c r="A31" s="38"/>
      <c r="B31" s="36" t="s">
        <v>9</v>
      </c>
      <c r="C31" s="16" t="s">
        <v>88</v>
      </c>
      <c r="D31" s="12" t="s">
        <v>161</v>
      </c>
      <c r="E31" s="49">
        <v>1733.9917500000001</v>
      </c>
      <c r="F31" s="49">
        <v>1374.6999999999998</v>
      </c>
      <c r="G31" s="23">
        <f t="shared" si="0"/>
        <v>-0.20720499391072666</v>
      </c>
      <c r="H31" s="49">
        <v>1283.6500000000001</v>
      </c>
      <c r="I31" s="23">
        <f t="shared" si="1"/>
        <v>7.093054960464279E-2</v>
      </c>
    </row>
    <row r="32" spans="1:9" ht="15.75" customHeight="1" thickBot="1" x14ac:dyDescent="0.25">
      <c r="A32" s="160" t="s">
        <v>188</v>
      </c>
      <c r="B32" s="161"/>
      <c r="C32" s="161"/>
      <c r="D32" s="162"/>
      <c r="E32" s="106">
        <f>SUM(E16:E31)</f>
        <v>20866.668305555559</v>
      </c>
      <c r="F32" s="107">
        <f>SUM(F16:F31)</f>
        <v>18743.572222222221</v>
      </c>
      <c r="G32" s="108">
        <f t="shared" ref="G32" si="2">(F32-E32)/E32</f>
        <v>-0.1017458106988782</v>
      </c>
      <c r="H32" s="107">
        <f>SUM(H16:H31)</f>
        <v>18755.402777777781</v>
      </c>
      <c r="I32" s="111">
        <f t="shared" ref="I32" si="3">(F32-H32)/H32</f>
        <v>-6.3078120452722021E-4</v>
      </c>
    </row>
    <row r="33" spans="1:9" ht="17.25" customHeight="1" thickBot="1" x14ac:dyDescent="0.3">
      <c r="A33" s="37" t="s">
        <v>20</v>
      </c>
      <c r="B33" s="27" t="s">
        <v>21</v>
      </c>
      <c r="C33" s="5"/>
      <c r="D33" s="6"/>
      <c r="E33" s="52"/>
      <c r="F33" s="52"/>
      <c r="G33" s="7"/>
      <c r="H33" s="52"/>
      <c r="I33" s="8"/>
    </row>
    <row r="34" spans="1:9" ht="16.5" x14ac:dyDescent="0.3">
      <c r="A34" s="33"/>
      <c r="B34" s="39" t="s">
        <v>27</v>
      </c>
      <c r="C34" s="18" t="s">
        <v>101</v>
      </c>
      <c r="D34" s="20" t="s">
        <v>161</v>
      </c>
      <c r="E34" s="54">
        <v>2016.27925</v>
      </c>
      <c r="F34" s="54">
        <v>2150.1999999999998</v>
      </c>
      <c r="G34" s="21">
        <f>(F34-E34)/E34</f>
        <v>6.6419743197773704E-2</v>
      </c>
      <c r="H34" s="54">
        <v>2275.1999999999998</v>
      </c>
      <c r="I34" s="21">
        <f>(F34-H34)/H34</f>
        <v>-5.4940225035161751E-2</v>
      </c>
    </row>
    <row r="35" spans="1:9" ht="16.5" x14ac:dyDescent="0.3">
      <c r="A35" s="37"/>
      <c r="B35" s="34" t="s">
        <v>28</v>
      </c>
      <c r="C35" s="15" t="s">
        <v>102</v>
      </c>
      <c r="D35" s="11" t="s">
        <v>161</v>
      </c>
      <c r="E35" s="46">
        <v>1210.8125</v>
      </c>
      <c r="F35" s="46">
        <v>1423.6875</v>
      </c>
      <c r="G35" s="21">
        <f>(F35-E35)/E35</f>
        <v>0.17581169669127136</v>
      </c>
      <c r="H35" s="46">
        <v>1500.35</v>
      </c>
      <c r="I35" s="21">
        <f>(F35-H35)/H35</f>
        <v>-5.1096410837471198E-2</v>
      </c>
    </row>
    <row r="36" spans="1:9" ht="16.5" x14ac:dyDescent="0.3">
      <c r="A36" s="37"/>
      <c r="B36" s="39" t="s">
        <v>26</v>
      </c>
      <c r="C36" s="15" t="s">
        <v>100</v>
      </c>
      <c r="D36" s="11" t="s">
        <v>161</v>
      </c>
      <c r="E36" s="46">
        <v>2200.6875</v>
      </c>
      <c r="F36" s="46">
        <v>2365.8000000000002</v>
      </c>
      <c r="G36" s="21">
        <f>(F36-E36)/E36</f>
        <v>7.5027690210445683E-2</v>
      </c>
      <c r="H36" s="46">
        <v>2451.4250000000002</v>
      </c>
      <c r="I36" s="21">
        <f>(F36-H36)/H36</f>
        <v>-3.4928663940361218E-2</v>
      </c>
    </row>
    <row r="37" spans="1:9" ht="16.5" x14ac:dyDescent="0.3">
      <c r="A37" s="37"/>
      <c r="B37" s="34" t="s">
        <v>30</v>
      </c>
      <c r="C37" s="15" t="s">
        <v>104</v>
      </c>
      <c r="D37" s="11" t="s">
        <v>161</v>
      </c>
      <c r="E37" s="46">
        <v>1289.875</v>
      </c>
      <c r="F37" s="46">
        <v>1757.4</v>
      </c>
      <c r="G37" s="21">
        <f>(F37-E37)/E37</f>
        <v>0.36245760248086062</v>
      </c>
      <c r="H37" s="46">
        <v>1734.4</v>
      </c>
      <c r="I37" s="21">
        <f>(F37-H37)/H37</f>
        <v>1.3261070110701106E-2</v>
      </c>
    </row>
    <row r="38" spans="1:9" ht="17.25" thickBot="1" x14ac:dyDescent="0.35">
      <c r="A38" s="38"/>
      <c r="B38" s="39" t="s">
        <v>29</v>
      </c>
      <c r="C38" s="15" t="s">
        <v>103</v>
      </c>
      <c r="D38" s="24" t="s">
        <v>161</v>
      </c>
      <c r="E38" s="49">
        <v>1441.6166666666668</v>
      </c>
      <c r="F38" s="49">
        <v>1674</v>
      </c>
      <c r="G38" s="23">
        <f>(F38-E38)/E38</f>
        <v>0.16119634206966707</v>
      </c>
      <c r="H38" s="49">
        <v>1552.5</v>
      </c>
      <c r="I38" s="23">
        <f>(F38-H38)/H38</f>
        <v>7.8260869565217397E-2</v>
      </c>
    </row>
    <row r="39" spans="1:9" ht="15.75" customHeight="1" thickBot="1" x14ac:dyDescent="0.25">
      <c r="A39" s="160" t="s">
        <v>189</v>
      </c>
      <c r="B39" s="161"/>
      <c r="C39" s="161"/>
      <c r="D39" s="162"/>
      <c r="E39" s="86">
        <f>SUM(E34:E38)</f>
        <v>8159.2709166666664</v>
      </c>
      <c r="F39" s="109">
        <f>SUM(F34:F38)</f>
        <v>9371.0874999999996</v>
      </c>
      <c r="G39" s="110">
        <f t="shared" ref="G39" si="4">(F39-E39)/E39</f>
        <v>0.14852020428173265</v>
      </c>
      <c r="H39" s="109">
        <f>SUM(H34:H38)</f>
        <v>9513.875</v>
      </c>
      <c r="I39" s="111">
        <f t="shared" ref="I39" si="5">(F39-H39)/H39</f>
        <v>-1.5008343077873144E-2</v>
      </c>
    </row>
    <row r="40" spans="1:9" ht="17.25" customHeight="1" thickBot="1" x14ac:dyDescent="0.3">
      <c r="A40" s="37" t="s">
        <v>25</v>
      </c>
      <c r="B40" s="27" t="s">
        <v>51</v>
      </c>
      <c r="C40" s="5"/>
      <c r="D40" s="6"/>
      <c r="E40" s="52"/>
      <c r="F40" s="52"/>
      <c r="G40" s="7"/>
      <c r="H40" s="52"/>
      <c r="I40" s="8"/>
    </row>
    <row r="41" spans="1:9" ht="16.5" x14ac:dyDescent="0.3">
      <c r="A41" s="33"/>
      <c r="B41" s="40" t="s">
        <v>34</v>
      </c>
      <c r="C41" s="15" t="s">
        <v>154</v>
      </c>
      <c r="D41" s="20" t="s">
        <v>161</v>
      </c>
      <c r="E41" s="46">
        <v>5952.4000000000005</v>
      </c>
      <c r="F41" s="46">
        <v>5743.2</v>
      </c>
      <c r="G41" s="21">
        <f t="shared" ref="G41:G46" si="6">(F41-E41)/E41</f>
        <v>-3.5145487534440009E-2</v>
      </c>
      <c r="H41" s="46">
        <v>6208.25</v>
      </c>
      <c r="I41" s="21">
        <f t="shared" ref="I41:I46" si="7">(F41-H41)/H41</f>
        <v>-7.4908388032054157E-2</v>
      </c>
    </row>
    <row r="42" spans="1:9" ht="16.5" x14ac:dyDescent="0.3">
      <c r="A42" s="37"/>
      <c r="B42" s="34" t="s">
        <v>31</v>
      </c>
      <c r="C42" s="15" t="s">
        <v>105</v>
      </c>
      <c r="D42" s="11" t="s">
        <v>161</v>
      </c>
      <c r="E42" s="46">
        <v>26551.770138888889</v>
      </c>
      <c r="F42" s="46">
        <v>28261.666666666664</v>
      </c>
      <c r="G42" s="21">
        <f t="shared" si="6"/>
        <v>6.4398588826037842E-2</v>
      </c>
      <c r="H42" s="46">
        <v>28822.777777777777</v>
      </c>
      <c r="I42" s="21">
        <f t="shared" si="7"/>
        <v>-1.9467627840635372E-2</v>
      </c>
    </row>
    <row r="43" spans="1:9" ht="16.5" x14ac:dyDescent="0.3">
      <c r="A43" s="37"/>
      <c r="B43" s="39" t="s">
        <v>32</v>
      </c>
      <c r="C43" s="15" t="s">
        <v>106</v>
      </c>
      <c r="D43" s="11" t="s">
        <v>161</v>
      </c>
      <c r="E43" s="57">
        <v>15231.277777777777</v>
      </c>
      <c r="F43" s="57">
        <v>16657.044777777777</v>
      </c>
      <c r="G43" s="21">
        <f t="shared" si="6"/>
        <v>9.3607839132195073E-2</v>
      </c>
      <c r="H43" s="57">
        <v>16784.822222222225</v>
      </c>
      <c r="I43" s="21">
        <f t="shared" si="7"/>
        <v>-7.6126778557878902E-3</v>
      </c>
    </row>
    <row r="44" spans="1:9" ht="16.5" x14ac:dyDescent="0.3">
      <c r="A44" s="37"/>
      <c r="B44" s="34" t="s">
        <v>35</v>
      </c>
      <c r="C44" s="15" t="s">
        <v>152</v>
      </c>
      <c r="D44" s="11" t="s">
        <v>161</v>
      </c>
      <c r="E44" s="47">
        <v>9968.4523809523816</v>
      </c>
      <c r="F44" s="47">
        <v>11100</v>
      </c>
      <c r="G44" s="21">
        <f t="shared" si="6"/>
        <v>0.11351286797635389</v>
      </c>
      <c r="H44" s="47">
        <v>11100</v>
      </c>
      <c r="I44" s="21">
        <f t="shared" si="7"/>
        <v>0</v>
      </c>
    </row>
    <row r="45" spans="1:9" ht="16.5" x14ac:dyDescent="0.3">
      <c r="A45" s="37"/>
      <c r="B45" s="34" t="s">
        <v>36</v>
      </c>
      <c r="C45" s="15" t="s">
        <v>153</v>
      </c>
      <c r="D45" s="11" t="s">
        <v>161</v>
      </c>
      <c r="E45" s="47">
        <v>12890</v>
      </c>
      <c r="F45" s="47">
        <v>12490</v>
      </c>
      <c r="G45" s="21">
        <f t="shared" si="6"/>
        <v>-3.1031807602792862E-2</v>
      </c>
      <c r="H45" s="47">
        <v>12490</v>
      </c>
      <c r="I45" s="21">
        <f t="shared" si="7"/>
        <v>0</v>
      </c>
    </row>
    <row r="46" spans="1:9" ht="16.5" customHeight="1" thickBot="1" x14ac:dyDescent="0.35">
      <c r="A46" s="38"/>
      <c r="B46" s="34" t="s">
        <v>33</v>
      </c>
      <c r="C46" s="15" t="s">
        <v>107</v>
      </c>
      <c r="D46" s="24" t="s">
        <v>161</v>
      </c>
      <c r="E46" s="50">
        <v>10761</v>
      </c>
      <c r="F46" s="50">
        <v>12672.25</v>
      </c>
      <c r="G46" s="31">
        <f t="shared" si="6"/>
        <v>0.17760895827525322</v>
      </c>
      <c r="H46" s="50">
        <v>11171.625</v>
      </c>
      <c r="I46" s="31">
        <f t="shared" si="7"/>
        <v>0.13432468418873708</v>
      </c>
    </row>
    <row r="47" spans="1:9" ht="15.75" customHeight="1" thickBot="1" x14ac:dyDescent="0.25">
      <c r="A47" s="160" t="s">
        <v>190</v>
      </c>
      <c r="B47" s="161"/>
      <c r="C47" s="161"/>
      <c r="D47" s="162"/>
      <c r="E47" s="86">
        <f>SUM(E41:E46)</f>
        <v>81354.900297619053</v>
      </c>
      <c r="F47" s="86">
        <f>SUM(F41:F46)</f>
        <v>86924.161444444442</v>
      </c>
      <c r="G47" s="110">
        <f t="shared" ref="G47" si="8">(F47-E47)/E47</f>
        <v>6.8456369886158899E-2</v>
      </c>
      <c r="H47" s="109">
        <f>SUM(H41:H46)</f>
        <v>86577.475000000006</v>
      </c>
      <c r="I47" s="111">
        <f t="shared" ref="I47" si="9">(F47-H47)/H47</f>
        <v>4.0043492195220099E-3</v>
      </c>
    </row>
    <row r="48" spans="1:9" ht="17.25" customHeight="1" thickBot="1" x14ac:dyDescent="0.3">
      <c r="A48" s="37" t="s">
        <v>37</v>
      </c>
      <c r="B48" s="27" t="s">
        <v>52</v>
      </c>
      <c r="C48" s="5"/>
      <c r="D48" s="6"/>
      <c r="E48" s="52"/>
      <c r="F48" s="52"/>
      <c r="G48" s="7"/>
      <c r="H48" s="7"/>
      <c r="I48" s="8"/>
    </row>
    <row r="49" spans="1:9" ht="16.5" x14ac:dyDescent="0.3">
      <c r="A49" s="33"/>
      <c r="B49" s="34" t="s">
        <v>49</v>
      </c>
      <c r="C49" s="15" t="s">
        <v>158</v>
      </c>
      <c r="D49" s="20" t="s">
        <v>199</v>
      </c>
      <c r="E49" s="43">
        <v>2291.9642857142858</v>
      </c>
      <c r="F49" s="43">
        <v>2382.1428571428573</v>
      </c>
      <c r="G49" s="21">
        <f t="shared" ref="G49:G54" si="10">(F49-E49)/E49</f>
        <v>3.9345539540319496E-2</v>
      </c>
      <c r="H49" s="43">
        <v>2399.1666666666665</v>
      </c>
      <c r="I49" s="21">
        <f t="shared" ref="I49:I54" si="11">(F49-H49)/H49</f>
        <v>-7.0957177591424152E-3</v>
      </c>
    </row>
    <row r="50" spans="1:9" ht="16.5" x14ac:dyDescent="0.3">
      <c r="A50" s="37"/>
      <c r="B50" s="34" t="s">
        <v>46</v>
      </c>
      <c r="C50" s="15" t="s">
        <v>111</v>
      </c>
      <c r="D50" s="13" t="s">
        <v>110</v>
      </c>
      <c r="E50" s="47">
        <v>6155.1111111111113</v>
      </c>
      <c r="F50" s="47">
        <v>6024.2222222222226</v>
      </c>
      <c r="G50" s="21">
        <f t="shared" si="10"/>
        <v>-2.1265073290490256E-2</v>
      </c>
      <c r="H50" s="47">
        <v>6024.2222222222226</v>
      </c>
      <c r="I50" s="21">
        <f t="shared" si="11"/>
        <v>0</v>
      </c>
    </row>
    <row r="51" spans="1:9" ht="16.5" x14ac:dyDescent="0.3">
      <c r="A51" s="37"/>
      <c r="B51" s="34" t="s">
        <v>50</v>
      </c>
      <c r="C51" s="15" t="s">
        <v>159</v>
      </c>
      <c r="D51" s="11" t="s">
        <v>112</v>
      </c>
      <c r="E51" s="47">
        <v>27101</v>
      </c>
      <c r="F51" s="47">
        <v>28297</v>
      </c>
      <c r="G51" s="21">
        <f t="shared" si="10"/>
        <v>4.413121287037379E-2</v>
      </c>
      <c r="H51" s="47">
        <v>28187</v>
      </c>
      <c r="I51" s="21">
        <f t="shared" si="11"/>
        <v>3.9025082484833436E-3</v>
      </c>
    </row>
    <row r="52" spans="1:9" ht="16.5" x14ac:dyDescent="0.3">
      <c r="A52" s="37"/>
      <c r="B52" s="34" t="s">
        <v>45</v>
      </c>
      <c r="C52" s="15" t="s">
        <v>109</v>
      </c>
      <c r="D52" s="11" t="s">
        <v>108</v>
      </c>
      <c r="E52" s="47">
        <v>6311.5277777777783</v>
      </c>
      <c r="F52" s="47">
        <v>6456.666666666667</v>
      </c>
      <c r="G52" s="21">
        <f t="shared" si="10"/>
        <v>2.2995840943599639E-2</v>
      </c>
      <c r="H52" s="47">
        <v>6372.7777777777774</v>
      </c>
      <c r="I52" s="21">
        <f t="shared" si="11"/>
        <v>1.3163630023537728E-2</v>
      </c>
    </row>
    <row r="53" spans="1:9" ht="16.5" x14ac:dyDescent="0.3">
      <c r="A53" s="37"/>
      <c r="B53" s="34" t="s">
        <v>48</v>
      </c>
      <c r="C53" s="15" t="s">
        <v>157</v>
      </c>
      <c r="D53" s="13" t="s">
        <v>114</v>
      </c>
      <c r="E53" s="47">
        <v>18585.088958333334</v>
      </c>
      <c r="F53" s="47">
        <v>19800.088499999998</v>
      </c>
      <c r="G53" s="21">
        <f t="shared" si="10"/>
        <v>6.5374965080372827E-2</v>
      </c>
      <c r="H53" s="47">
        <v>19516.160000000003</v>
      </c>
      <c r="I53" s="21">
        <f t="shared" si="11"/>
        <v>1.4548379394306794E-2</v>
      </c>
    </row>
    <row r="54" spans="1:9" ht="16.5" customHeight="1" thickBot="1" x14ac:dyDescent="0.35">
      <c r="A54" s="38"/>
      <c r="B54" s="34" t="s">
        <v>47</v>
      </c>
      <c r="C54" s="15" t="s">
        <v>113</v>
      </c>
      <c r="D54" s="12" t="s">
        <v>114</v>
      </c>
      <c r="E54" s="50">
        <v>19273.75</v>
      </c>
      <c r="F54" s="50">
        <v>19401.666666666668</v>
      </c>
      <c r="G54" s="31">
        <f t="shared" si="10"/>
        <v>6.6368333441425712E-3</v>
      </c>
      <c r="H54" s="50">
        <v>19047.5</v>
      </c>
      <c r="I54" s="31">
        <f t="shared" si="11"/>
        <v>1.8593866211663885E-2</v>
      </c>
    </row>
    <row r="55" spans="1:9" ht="15.75" customHeight="1" thickBot="1" x14ac:dyDescent="0.25">
      <c r="A55" s="160" t="s">
        <v>191</v>
      </c>
      <c r="B55" s="161"/>
      <c r="C55" s="161"/>
      <c r="D55" s="162"/>
      <c r="E55" s="86">
        <f>SUM(E49:E54)</f>
        <v>79718.442132936514</v>
      </c>
      <c r="F55" s="86">
        <f>SUM(F49:F54)</f>
        <v>82361.786912698415</v>
      </c>
      <c r="G55" s="110">
        <f t="shared" ref="G55" si="12">(F55-E55)/E55</f>
        <v>3.3158510239750097E-2</v>
      </c>
      <c r="H55" s="86">
        <f>SUM(H49:H54)</f>
        <v>81546.826666666675</v>
      </c>
      <c r="I55" s="111">
        <f t="shared" ref="I55" si="13">(F55-H55)/H55</f>
        <v>9.9937701973737952E-3</v>
      </c>
    </row>
    <row r="56" spans="1:9" ht="17.25" customHeight="1" thickBot="1" x14ac:dyDescent="0.3">
      <c r="A56" s="33" t="s">
        <v>44</v>
      </c>
      <c r="B56" s="112" t="s">
        <v>57</v>
      </c>
      <c r="C56" s="113"/>
      <c r="D56" s="131"/>
      <c r="E56" s="114"/>
      <c r="F56" s="114"/>
      <c r="G56" s="115"/>
      <c r="H56" s="114"/>
      <c r="I56" s="116"/>
    </row>
    <row r="57" spans="1:9" ht="16.5" x14ac:dyDescent="0.3">
      <c r="A57" s="117"/>
      <c r="B57" s="98" t="s">
        <v>40</v>
      </c>
      <c r="C57" s="19" t="s">
        <v>117</v>
      </c>
      <c r="D57" s="20" t="s">
        <v>114</v>
      </c>
      <c r="E57" s="43">
        <v>2029.5833333333335</v>
      </c>
      <c r="F57" s="66">
        <v>2939.5</v>
      </c>
      <c r="G57" s="22">
        <f t="shared" ref="G57:G65" si="14">(F57-E57)/E57</f>
        <v>0.44832683227263387</v>
      </c>
      <c r="H57" s="66">
        <v>2974.5</v>
      </c>
      <c r="I57" s="22">
        <f t="shared" ref="I57:I65" si="15">(F57-H57)/H57</f>
        <v>-1.176668347621449E-2</v>
      </c>
    </row>
    <row r="58" spans="1:9" ht="16.5" x14ac:dyDescent="0.3">
      <c r="A58" s="118"/>
      <c r="B58" s="99" t="s">
        <v>38</v>
      </c>
      <c r="C58" s="15" t="s">
        <v>115</v>
      </c>
      <c r="D58" s="11" t="s">
        <v>114</v>
      </c>
      <c r="E58" s="47">
        <v>3750</v>
      </c>
      <c r="F58" s="70">
        <v>3350</v>
      </c>
      <c r="G58" s="21">
        <f t="shared" si="14"/>
        <v>-0.10666666666666667</v>
      </c>
      <c r="H58" s="70">
        <v>3350</v>
      </c>
      <c r="I58" s="21">
        <f t="shared" si="15"/>
        <v>0</v>
      </c>
    </row>
    <row r="59" spans="1:9" ht="16.5" x14ac:dyDescent="0.3">
      <c r="A59" s="118"/>
      <c r="B59" s="99" t="s">
        <v>41</v>
      </c>
      <c r="C59" s="15" t="s">
        <v>118</v>
      </c>
      <c r="D59" s="11" t="s">
        <v>114</v>
      </c>
      <c r="E59" s="47">
        <v>4509.375</v>
      </c>
      <c r="F59" s="70">
        <v>4950</v>
      </c>
      <c r="G59" s="21">
        <f t="shared" si="14"/>
        <v>9.7713097713097719E-2</v>
      </c>
      <c r="H59" s="70">
        <v>4950</v>
      </c>
      <c r="I59" s="21">
        <f t="shared" si="15"/>
        <v>0</v>
      </c>
    </row>
    <row r="60" spans="1:9" ht="16.5" x14ac:dyDescent="0.3">
      <c r="A60" s="118"/>
      <c r="B60" s="99" t="s">
        <v>43</v>
      </c>
      <c r="C60" s="15" t="s">
        <v>119</v>
      </c>
      <c r="D60" s="11" t="s">
        <v>114</v>
      </c>
      <c r="E60" s="47">
        <v>4406.4305555555557</v>
      </c>
      <c r="F60" s="47">
        <v>5236</v>
      </c>
      <c r="G60" s="21">
        <f t="shared" si="14"/>
        <v>0.1882633650945745</v>
      </c>
      <c r="H60" s="47">
        <v>5217.7777777777774</v>
      </c>
      <c r="I60" s="21">
        <f t="shared" si="15"/>
        <v>3.4923339011925822E-3</v>
      </c>
    </row>
    <row r="61" spans="1:9" ht="16.5" x14ac:dyDescent="0.3">
      <c r="A61" s="118"/>
      <c r="B61" s="99" t="s">
        <v>55</v>
      </c>
      <c r="C61" s="15" t="s">
        <v>122</v>
      </c>
      <c r="D61" s="11" t="s">
        <v>120</v>
      </c>
      <c r="E61" s="47">
        <v>5032.125</v>
      </c>
      <c r="F61" s="105">
        <v>5244</v>
      </c>
      <c r="G61" s="21">
        <f t="shared" si="14"/>
        <v>4.2104478724197036E-2</v>
      </c>
      <c r="H61" s="105">
        <v>5223</v>
      </c>
      <c r="I61" s="21">
        <f t="shared" si="15"/>
        <v>4.0206777713957496E-3</v>
      </c>
    </row>
    <row r="62" spans="1:9" ht="17.25" thickBot="1" x14ac:dyDescent="0.35">
      <c r="A62" s="118"/>
      <c r="B62" s="100" t="s">
        <v>54</v>
      </c>
      <c r="C62" s="16" t="s">
        <v>121</v>
      </c>
      <c r="D62" s="12" t="s">
        <v>120</v>
      </c>
      <c r="E62" s="50">
        <v>5168.4375</v>
      </c>
      <c r="F62" s="73">
        <v>4933.125</v>
      </c>
      <c r="G62" s="29">
        <f t="shared" si="14"/>
        <v>-4.5528750226736803E-2</v>
      </c>
      <c r="H62" s="73">
        <v>4901.875</v>
      </c>
      <c r="I62" s="29">
        <f t="shared" si="15"/>
        <v>6.3751115644523782E-3</v>
      </c>
    </row>
    <row r="63" spans="1:9" ht="16.5" x14ac:dyDescent="0.3">
      <c r="A63" s="118"/>
      <c r="B63" s="101" t="s">
        <v>56</v>
      </c>
      <c r="C63" s="14" t="s">
        <v>123</v>
      </c>
      <c r="D63" s="11" t="s">
        <v>120</v>
      </c>
      <c r="E63" s="43">
        <v>21423.75</v>
      </c>
      <c r="F63" s="68">
        <v>22355.714285714286</v>
      </c>
      <c r="G63" s="21">
        <f t="shared" si="14"/>
        <v>4.3501454493927824E-2</v>
      </c>
      <c r="H63" s="68">
        <v>21905</v>
      </c>
      <c r="I63" s="21">
        <f t="shared" si="15"/>
        <v>2.0575863305833657E-2</v>
      </c>
    </row>
    <row r="64" spans="1:9" ht="16.5" x14ac:dyDescent="0.3">
      <c r="A64" s="118"/>
      <c r="B64" s="99" t="s">
        <v>39</v>
      </c>
      <c r="C64" s="15" t="s">
        <v>116</v>
      </c>
      <c r="D64" s="13" t="s">
        <v>114</v>
      </c>
      <c r="E64" s="47">
        <v>3253.3482142857142</v>
      </c>
      <c r="F64" s="70">
        <v>4377.5</v>
      </c>
      <c r="G64" s="21">
        <f t="shared" si="14"/>
        <v>0.3455368782161235</v>
      </c>
      <c r="H64" s="70">
        <v>4152.5</v>
      </c>
      <c r="I64" s="21">
        <f t="shared" si="15"/>
        <v>5.4184226369656835E-2</v>
      </c>
    </row>
    <row r="65" spans="1:9" ht="16.5" customHeight="1" thickBot="1" x14ac:dyDescent="0.35">
      <c r="A65" s="119"/>
      <c r="B65" s="100" t="s">
        <v>42</v>
      </c>
      <c r="C65" s="16" t="s">
        <v>198</v>
      </c>
      <c r="D65" s="12" t="s">
        <v>114</v>
      </c>
      <c r="E65" s="50">
        <v>2073.3333333333335</v>
      </c>
      <c r="F65" s="73">
        <v>2693</v>
      </c>
      <c r="G65" s="29">
        <f t="shared" si="14"/>
        <v>0.29887459807073946</v>
      </c>
      <c r="H65" s="73">
        <v>2439.6666666666665</v>
      </c>
      <c r="I65" s="29">
        <f t="shared" si="15"/>
        <v>0.1038393223117913</v>
      </c>
    </row>
    <row r="66" spans="1:9" ht="15.75" customHeight="1" thickBot="1" x14ac:dyDescent="0.25">
      <c r="A66" s="160" t="s">
        <v>192</v>
      </c>
      <c r="B66" s="171"/>
      <c r="C66" s="171"/>
      <c r="D66" s="172"/>
      <c r="E66" s="106">
        <f>SUM(E57:E65)</f>
        <v>51646.382936507944</v>
      </c>
      <c r="F66" s="106">
        <f>SUM(F57:F65)</f>
        <v>56078.83928571429</v>
      </c>
      <c r="G66" s="108">
        <f t="shared" ref="G66" si="16">(F66-E66)/E66</f>
        <v>8.5823170901540888E-2</v>
      </c>
      <c r="H66" s="106">
        <f>SUM(H57:H65)</f>
        <v>55114.319444444445</v>
      </c>
      <c r="I66" s="111">
        <f t="shared" ref="I66" si="17">(F66-H66)/H66</f>
        <v>1.7500349292021763E-2</v>
      </c>
    </row>
    <row r="67" spans="1:9" ht="17.25" customHeight="1" thickBot="1" x14ac:dyDescent="0.3">
      <c r="A67" s="37" t="s">
        <v>53</v>
      </c>
      <c r="B67" s="27" t="s">
        <v>58</v>
      </c>
      <c r="C67" s="5"/>
      <c r="D67" s="6"/>
      <c r="E67" s="52"/>
      <c r="F67" s="52"/>
      <c r="G67" s="7"/>
      <c r="H67" s="52"/>
      <c r="I67" s="8"/>
    </row>
    <row r="68" spans="1:9" ht="16.5" x14ac:dyDescent="0.3">
      <c r="A68" s="33"/>
      <c r="B68" s="34" t="s">
        <v>64</v>
      </c>
      <c r="C68" s="15" t="s">
        <v>133</v>
      </c>
      <c r="D68" s="20" t="s">
        <v>127</v>
      </c>
      <c r="E68" s="43">
        <v>3649.583333333333</v>
      </c>
      <c r="F68" s="54">
        <v>3417</v>
      </c>
      <c r="G68" s="21">
        <f t="shared" ref="G68:G73" si="18">(F68-E68)/E68</f>
        <v>-6.3728736157095484E-2</v>
      </c>
      <c r="H68" s="54">
        <v>3417</v>
      </c>
      <c r="I68" s="21">
        <f t="shared" ref="I68:I73" si="19">(F68-H68)/H68</f>
        <v>0</v>
      </c>
    </row>
    <row r="69" spans="1:9" ht="16.5" x14ac:dyDescent="0.3">
      <c r="A69" s="37"/>
      <c r="B69" s="34" t="s">
        <v>60</v>
      </c>
      <c r="C69" s="15" t="s">
        <v>129</v>
      </c>
      <c r="D69" s="13" t="s">
        <v>215</v>
      </c>
      <c r="E69" s="47">
        <v>47046.625</v>
      </c>
      <c r="F69" s="46">
        <v>48342.571428571428</v>
      </c>
      <c r="G69" s="21">
        <f t="shared" si="18"/>
        <v>2.7546002047361049E-2</v>
      </c>
      <c r="H69" s="46">
        <v>48298.285714285717</v>
      </c>
      <c r="I69" s="21">
        <f t="shared" si="19"/>
        <v>9.169210383094664E-4</v>
      </c>
    </row>
    <row r="70" spans="1:9" ht="16.5" x14ac:dyDescent="0.3">
      <c r="A70" s="37"/>
      <c r="B70" s="34" t="s">
        <v>59</v>
      </c>
      <c r="C70" s="15" t="s">
        <v>128</v>
      </c>
      <c r="D70" s="13" t="s">
        <v>124</v>
      </c>
      <c r="E70" s="47">
        <v>6430.5</v>
      </c>
      <c r="F70" s="46">
        <v>7011</v>
      </c>
      <c r="G70" s="21">
        <f t="shared" si="18"/>
        <v>9.0272918124562632E-2</v>
      </c>
      <c r="H70" s="46">
        <v>6919</v>
      </c>
      <c r="I70" s="21">
        <f t="shared" si="19"/>
        <v>1.329671917907212E-2</v>
      </c>
    </row>
    <row r="71" spans="1:9" ht="16.5" x14ac:dyDescent="0.3">
      <c r="A71" s="37"/>
      <c r="B71" s="34" t="s">
        <v>61</v>
      </c>
      <c r="C71" s="15" t="s">
        <v>130</v>
      </c>
      <c r="D71" s="13" t="s">
        <v>216</v>
      </c>
      <c r="E71" s="47">
        <v>10658.75</v>
      </c>
      <c r="F71" s="46">
        <v>11621.333333333334</v>
      </c>
      <c r="G71" s="21">
        <f t="shared" si="18"/>
        <v>9.0309213869668947E-2</v>
      </c>
      <c r="H71" s="46">
        <v>11262.571428571429</v>
      </c>
      <c r="I71" s="21">
        <f t="shared" si="19"/>
        <v>3.1854351116635787E-2</v>
      </c>
    </row>
    <row r="72" spans="1:9" ht="16.5" x14ac:dyDescent="0.3">
      <c r="A72" s="37"/>
      <c r="B72" s="34" t="s">
        <v>63</v>
      </c>
      <c r="C72" s="15" t="s">
        <v>132</v>
      </c>
      <c r="D72" s="13" t="s">
        <v>126</v>
      </c>
      <c r="E72" s="47">
        <v>3816.1138888888891</v>
      </c>
      <c r="F72" s="46">
        <v>4275</v>
      </c>
      <c r="G72" s="21">
        <f t="shared" si="18"/>
        <v>0.12024958491076941</v>
      </c>
      <c r="H72" s="46">
        <v>4093.75</v>
      </c>
      <c r="I72" s="21">
        <f t="shared" si="19"/>
        <v>4.4274809160305344E-2</v>
      </c>
    </row>
    <row r="73" spans="1:9" ht="16.5" customHeight="1" thickBot="1" x14ac:dyDescent="0.35">
      <c r="A73" s="37"/>
      <c r="B73" s="34" t="s">
        <v>62</v>
      </c>
      <c r="C73" s="15" t="s">
        <v>131</v>
      </c>
      <c r="D73" s="12" t="s">
        <v>125</v>
      </c>
      <c r="E73" s="50">
        <v>7871.5</v>
      </c>
      <c r="F73" s="58">
        <v>7833.5</v>
      </c>
      <c r="G73" s="31">
        <f t="shared" si="18"/>
        <v>-4.8275423997967354E-3</v>
      </c>
      <c r="H73" s="58">
        <v>7463.333333333333</v>
      </c>
      <c r="I73" s="31">
        <f t="shared" si="19"/>
        <v>4.9598034836980838E-2</v>
      </c>
    </row>
    <row r="74" spans="1:9" ht="15.75" customHeight="1" thickBot="1" x14ac:dyDescent="0.25">
      <c r="A74" s="160" t="s">
        <v>214</v>
      </c>
      <c r="B74" s="161"/>
      <c r="C74" s="161"/>
      <c r="D74" s="162"/>
      <c r="E74" s="86">
        <f>SUM(E68:E73)</f>
        <v>79473.072222222225</v>
      </c>
      <c r="F74" s="86">
        <f>SUM(F68:F73)</f>
        <v>82500.404761904763</v>
      </c>
      <c r="G74" s="110">
        <f t="shared" ref="G74" si="20">(F74-E74)/E74</f>
        <v>3.8092557076660198E-2</v>
      </c>
      <c r="H74" s="86">
        <f>SUM(H68:H73)</f>
        <v>81453.940476190473</v>
      </c>
      <c r="I74" s="111">
        <f t="shared" ref="I74" si="21">(F74-H74)/H74</f>
        <v>1.2847313212798812E-2</v>
      </c>
    </row>
    <row r="75" spans="1:9" ht="17.25" customHeight="1" thickBot="1" x14ac:dyDescent="0.3">
      <c r="A75" s="37" t="s">
        <v>65</v>
      </c>
      <c r="B75" s="27" t="s">
        <v>66</v>
      </c>
      <c r="C75" s="5"/>
      <c r="D75" s="6"/>
      <c r="E75" s="52"/>
      <c r="F75" s="52"/>
      <c r="G75" s="7"/>
      <c r="H75" s="52"/>
      <c r="I75" s="8"/>
    </row>
    <row r="76" spans="1:9" ht="13.5" customHeight="1" x14ac:dyDescent="0.3">
      <c r="A76" s="33"/>
      <c r="B76" s="34" t="s">
        <v>69</v>
      </c>
      <c r="C76" s="18" t="s">
        <v>140</v>
      </c>
      <c r="D76" s="20" t="s">
        <v>136</v>
      </c>
      <c r="E76" s="43">
        <v>1323.7777777777778</v>
      </c>
      <c r="F76" s="43">
        <v>1343.3333333333333</v>
      </c>
      <c r="G76" s="21">
        <f>(F76-E76)/E76</f>
        <v>1.4772536511666851E-2</v>
      </c>
      <c r="H76" s="43">
        <v>1341.25</v>
      </c>
      <c r="I76" s="21">
        <f>(F76-H76)/H76</f>
        <v>1.5532774153463244E-3</v>
      </c>
    </row>
    <row r="77" spans="1:9" ht="16.5" x14ac:dyDescent="0.3">
      <c r="A77" s="37"/>
      <c r="B77" s="34" t="s">
        <v>68</v>
      </c>
      <c r="C77" s="15" t="s">
        <v>138</v>
      </c>
      <c r="D77" s="13" t="s">
        <v>134</v>
      </c>
      <c r="E77" s="47">
        <v>3725.8</v>
      </c>
      <c r="F77" s="47">
        <v>4323.666666666667</v>
      </c>
      <c r="G77" s="21">
        <f>(F77-E77)/E77</f>
        <v>0.16046665593071738</v>
      </c>
      <c r="H77" s="47">
        <v>4290.5555555555557</v>
      </c>
      <c r="I77" s="21">
        <f>(F77-H77)/H77</f>
        <v>7.7172083387285206E-3</v>
      </c>
    </row>
    <row r="78" spans="1:9" ht="16.5" x14ac:dyDescent="0.3">
      <c r="A78" s="37"/>
      <c r="B78" s="34" t="s">
        <v>70</v>
      </c>
      <c r="C78" s="15" t="s">
        <v>141</v>
      </c>
      <c r="D78" s="13" t="s">
        <v>137</v>
      </c>
      <c r="E78" s="47">
        <v>2218.3000000000002</v>
      </c>
      <c r="F78" s="47">
        <v>2515</v>
      </c>
      <c r="G78" s="21">
        <f>(F78-E78)/E78</f>
        <v>0.13375107063967895</v>
      </c>
      <c r="H78" s="47">
        <v>2491.6666666666665</v>
      </c>
      <c r="I78" s="21">
        <f>(F78-H78)/H78</f>
        <v>9.3645484949833394E-3</v>
      </c>
    </row>
    <row r="79" spans="1:9" ht="16.5" x14ac:dyDescent="0.3">
      <c r="A79" s="37"/>
      <c r="B79" s="34" t="s">
        <v>67</v>
      </c>
      <c r="C79" s="15" t="s">
        <v>139</v>
      </c>
      <c r="D79" s="13" t="s">
        <v>135</v>
      </c>
      <c r="E79" s="47">
        <v>2780.3333333333335</v>
      </c>
      <c r="F79" s="47">
        <v>2938.6666666666665</v>
      </c>
      <c r="G79" s="21">
        <f>(F79-E79)/E79</f>
        <v>5.6947608200455468E-2</v>
      </c>
      <c r="H79" s="47">
        <v>2844.75</v>
      </c>
      <c r="I79" s="21">
        <f>(F79-H79)/H79</f>
        <v>3.3014031695813871E-2</v>
      </c>
    </row>
    <row r="80" spans="1:9" ht="16.5" customHeight="1" thickBot="1" x14ac:dyDescent="0.35">
      <c r="A80" s="38"/>
      <c r="B80" s="34" t="s">
        <v>71</v>
      </c>
      <c r="C80" s="15" t="s">
        <v>200</v>
      </c>
      <c r="D80" s="12" t="s">
        <v>134</v>
      </c>
      <c r="E80" s="50">
        <v>1590.9583333333335</v>
      </c>
      <c r="F80" s="50">
        <v>2019.7777777777778</v>
      </c>
      <c r="G80" s="21">
        <f>(F80-E80)/E80</f>
        <v>0.26953530803411629</v>
      </c>
      <c r="H80" s="50">
        <v>1838.5</v>
      </c>
      <c r="I80" s="21">
        <f>(F80-H80)/H80</f>
        <v>9.8600912579699662E-2</v>
      </c>
    </row>
    <row r="81" spans="1:11" ht="15.75" customHeight="1" thickBot="1" x14ac:dyDescent="0.25">
      <c r="A81" s="160" t="s">
        <v>193</v>
      </c>
      <c r="B81" s="161"/>
      <c r="C81" s="161"/>
      <c r="D81" s="162"/>
      <c r="E81" s="86">
        <f>SUM(E76:E80)</f>
        <v>11639.169444444446</v>
      </c>
      <c r="F81" s="86">
        <f>SUM(F76:F80)</f>
        <v>13140.444444444443</v>
      </c>
      <c r="G81" s="110">
        <f t="shared" ref="G81" si="22">(F81-E81)/E81</f>
        <v>0.12898471898410066</v>
      </c>
      <c r="H81" s="86">
        <f>SUM(H76:H80)</f>
        <v>12806.722222222223</v>
      </c>
      <c r="I81" s="111">
        <f t="shared" ref="I81" si="23">(F81-H81)/H81</f>
        <v>2.6058363446280271E-2</v>
      </c>
    </row>
    <row r="82" spans="1:11" ht="17.25" customHeight="1" thickBot="1" x14ac:dyDescent="0.3">
      <c r="A82" s="33" t="s">
        <v>72</v>
      </c>
      <c r="B82" s="27" t="s">
        <v>73</v>
      </c>
      <c r="C82" s="5"/>
      <c r="D82" s="6"/>
      <c r="E82" s="52"/>
      <c r="F82" s="52"/>
      <c r="G82" s="7"/>
      <c r="H82" s="52"/>
      <c r="I82" s="8"/>
    </row>
    <row r="83" spans="1:11" ht="16.5" x14ac:dyDescent="0.3">
      <c r="A83" s="33"/>
      <c r="B83" s="34" t="s">
        <v>75</v>
      </c>
      <c r="C83" s="15" t="s">
        <v>148</v>
      </c>
      <c r="D83" s="20" t="s">
        <v>145</v>
      </c>
      <c r="E83" s="43">
        <v>819.75</v>
      </c>
      <c r="F83" s="43">
        <v>937.14285714285711</v>
      </c>
      <c r="G83" s="22">
        <f t="shared" ref="G83:G89" si="24">(F83-E83)/E83</f>
        <v>0.14320568117457408</v>
      </c>
      <c r="H83" s="43">
        <v>951.42857142857144</v>
      </c>
      <c r="I83" s="22">
        <f t="shared" ref="I83:I89" si="25">(F83-H83)/H83</f>
        <v>-1.5015015015015065E-2</v>
      </c>
    </row>
    <row r="84" spans="1:11" ht="16.5" x14ac:dyDescent="0.3">
      <c r="A84" s="37"/>
      <c r="B84" s="34" t="s">
        <v>78</v>
      </c>
      <c r="C84" s="15" t="s">
        <v>149</v>
      </c>
      <c r="D84" s="11" t="s">
        <v>147</v>
      </c>
      <c r="E84" s="47">
        <v>1932.8</v>
      </c>
      <c r="F84" s="47">
        <v>2007.3</v>
      </c>
      <c r="G84" s="21">
        <f t="shared" si="24"/>
        <v>3.8545115894039736E-2</v>
      </c>
      <c r="H84" s="47">
        <v>2037.3</v>
      </c>
      <c r="I84" s="21">
        <f t="shared" si="25"/>
        <v>-1.4725371815638346E-2</v>
      </c>
    </row>
    <row r="85" spans="1:11" ht="16.5" x14ac:dyDescent="0.3">
      <c r="A85" s="37"/>
      <c r="B85" s="34" t="s">
        <v>74</v>
      </c>
      <c r="C85" s="15" t="s">
        <v>144</v>
      </c>
      <c r="D85" s="13" t="s">
        <v>142</v>
      </c>
      <c r="E85" s="47">
        <v>1466.4285714285713</v>
      </c>
      <c r="F85" s="47">
        <v>1482.5</v>
      </c>
      <c r="G85" s="21">
        <f t="shared" si="24"/>
        <v>1.0959571358986916E-2</v>
      </c>
      <c r="H85" s="47">
        <v>1494</v>
      </c>
      <c r="I85" s="21">
        <f t="shared" si="25"/>
        <v>-7.6974564926372158E-3</v>
      </c>
    </row>
    <row r="86" spans="1:11" ht="16.5" x14ac:dyDescent="0.3">
      <c r="A86" s="37"/>
      <c r="B86" s="34" t="s">
        <v>79</v>
      </c>
      <c r="C86" s="15" t="s">
        <v>155</v>
      </c>
      <c r="D86" s="13" t="s">
        <v>156</v>
      </c>
      <c r="E86" s="47">
        <v>8830</v>
      </c>
      <c r="F86" s="47">
        <v>8899.3333333333339</v>
      </c>
      <c r="G86" s="21">
        <f t="shared" si="24"/>
        <v>7.8520196300491431E-3</v>
      </c>
      <c r="H86" s="47">
        <v>8899.3333333333339</v>
      </c>
      <c r="I86" s="21">
        <f t="shared" si="25"/>
        <v>0</v>
      </c>
    </row>
    <row r="87" spans="1:11" ht="16.5" x14ac:dyDescent="0.3">
      <c r="A87" s="37"/>
      <c r="B87" s="34" t="s">
        <v>77</v>
      </c>
      <c r="C87" s="15" t="s">
        <v>146</v>
      </c>
      <c r="D87" s="25" t="s">
        <v>162</v>
      </c>
      <c r="E87" s="61">
        <v>1531.3</v>
      </c>
      <c r="F87" s="61">
        <v>1582.2222222222222</v>
      </c>
      <c r="G87" s="21">
        <f t="shared" si="24"/>
        <v>3.3254242945355068E-2</v>
      </c>
      <c r="H87" s="61">
        <v>1560</v>
      </c>
      <c r="I87" s="21">
        <f t="shared" si="25"/>
        <v>1.4245014245014212E-2</v>
      </c>
    </row>
    <row r="88" spans="1:11" ht="16.5" x14ac:dyDescent="0.3">
      <c r="A88" s="37"/>
      <c r="B88" s="34" t="s">
        <v>80</v>
      </c>
      <c r="C88" s="15" t="s">
        <v>151</v>
      </c>
      <c r="D88" s="25" t="s">
        <v>150</v>
      </c>
      <c r="E88" s="61">
        <v>3974.4472222222221</v>
      </c>
      <c r="F88" s="61">
        <v>4136.25</v>
      </c>
      <c r="G88" s="21">
        <f t="shared" si="24"/>
        <v>4.0710762712634428E-2</v>
      </c>
      <c r="H88" s="61">
        <v>4068.75</v>
      </c>
      <c r="I88" s="21">
        <f t="shared" si="25"/>
        <v>1.6589861751152075E-2</v>
      </c>
    </row>
    <row r="89" spans="1:11" ht="16.5" customHeight="1" thickBot="1" x14ac:dyDescent="0.35">
      <c r="A89" s="35"/>
      <c r="B89" s="36" t="s">
        <v>76</v>
      </c>
      <c r="C89" s="16" t="s">
        <v>143</v>
      </c>
      <c r="D89" s="12" t="s">
        <v>161</v>
      </c>
      <c r="E89" s="50">
        <v>1266.6666666666667</v>
      </c>
      <c r="F89" s="138">
        <v>1382</v>
      </c>
      <c r="G89" s="23">
        <f t="shared" si="24"/>
        <v>9.1052631578947302E-2</v>
      </c>
      <c r="H89" s="138">
        <v>1290.3333333333333</v>
      </c>
      <c r="I89" s="23">
        <f t="shared" si="25"/>
        <v>7.1041074657711242E-2</v>
      </c>
    </row>
    <row r="90" spans="1:11" ht="15.75" customHeight="1" thickBot="1" x14ac:dyDescent="0.25">
      <c r="A90" s="160" t="s">
        <v>194</v>
      </c>
      <c r="B90" s="161"/>
      <c r="C90" s="161"/>
      <c r="D90" s="162"/>
      <c r="E90" s="86">
        <f>SUM(E83:E89)</f>
        <v>19821.39246031746</v>
      </c>
      <c r="F90" s="86">
        <f>SUM(F83:F89)</f>
        <v>20426.748412698413</v>
      </c>
      <c r="G90" s="120">
        <f t="shared" ref="G90:G91" si="26">(F90-E90)/E90</f>
        <v>3.0540536119895649E-2</v>
      </c>
      <c r="H90" s="86">
        <f>SUM(H83:H89)</f>
        <v>20301.145238095236</v>
      </c>
      <c r="I90" s="111">
        <f t="shared" ref="I90:I91" si="27">(F90-H90)/H90</f>
        <v>6.1869994589015369E-3</v>
      </c>
    </row>
    <row r="91" spans="1:11" ht="15.75" customHeight="1" thickBot="1" x14ac:dyDescent="0.25">
      <c r="A91" s="160" t="s">
        <v>195</v>
      </c>
      <c r="B91" s="161"/>
      <c r="C91" s="161"/>
      <c r="D91" s="162"/>
      <c r="E91" s="106">
        <f>SUM(E90+E81+E74+E66+E55+E47+E39+E32)</f>
        <v>352679.29871626984</v>
      </c>
      <c r="F91" s="106">
        <f>SUM(F32,F39,F47,F55,F66,F74,F81,F90)</f>
        <v>369547.04498412699</v>
      </c>
      <c r="G91" s="108">
        <f t="shared" si="26"/>
        <v>4.7827435092603017E-2</v>
      </c>
      <c r="H91" s="106">
        <f>SUM(H32,H39,H47,H55,H66,H74,H81,H90)</f>
        <v>366069.70682539686</v>
      </c>
      <c r="I91" s="121">
        <f t="shared" si="27"/>
        <v>9.4991147693865366E-3</v>
      </c>
      <c r="J91" s="122"/>
    </row>
    <row r="92" spans="1:11" x14ac:dyDescent="0.25">
      <c r="E92" s="123"/>
      <c r="F92" s="123"/>
      <c r="K92" s="124"/>
    </row>
    <row r="95" spans="1:11" x14ac:dyDescent="0.25">
      <c r="E95" s="139"/>
      <c r="F95" s="139"/>
      <c r="G95" s="139"/>
      <c r="H95" s="139"/>
      <c r="I95" s="139"/>
    </row>
  </sheetData>
  <sortState ref="B83:I89">
    <sortCondition ref="I83:I89"/>
  </sortState>
  <mergeCells count="19">
    <mergeCell ref="A9:I9"/>
    <mergeCell ref="H13:H14"/>
    <mergeCell ref="I13:I14"/>
    <mergeCell ref="A91:D91"/>
    <mergeCell ref="A47:D47"/>
    <mergeCell ref="A39:D39"/>
    <mergeCell ref="F13:F14"/>
    <mergeCell ref="G13:G14"/>
    <mergeCell ref="A55:D55"/>
    <mergeCell ref="A66:D66"/>
    <mergeCell ref="A74:D74"/>
    <mergeCell ref="A81:D81"/>
    <mergeCell ref="A90:D90"/>
    <mergeCell ref="A32:D32"/>
    <mergeCell ref="A13:A14"/>
    <mergeCell ref="B13:B14"/>
    <mergeCell ref="C13:C14"/>
    <mergeCell ref="D13:D14"/>
    <mergeCell ref="E13:E14"/>
  </mergeCells>
  <printOptions horizontalCentered="1"/>
  <pageMargins left="0.15748031496062992" right="0.15748031496062992" top="0.47244094488188981" bottom="0.74803149606299213" header="0.31496062992125984" footer="0.31496062992125984"/>
  <pageSetup paperSize="9" orientation="landscape" r:id="rId1"/>
  <headerFooter>
    <oddFooter>&amp;C&amp;P</oddFooter>
  </headerFooter>
  <rowBreaks count="3" manualBreakCount="3">
    <brk id="29" max="16383" man="1"/>
    <brk id="55" max="16383" man="1"/>
    <brk id="81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7:I92"/>
  <sheetViews>
    <sheetView rightToLeft="1" tabSelected="1" topLeftCell="B7" zoomScaleNormal="100" workbookViewId="0">
      <selection activeCell="D16" sqref="D16:H40"/>
    </sheetView>
  </sheetViews>
  <sheetFormatPr defaultRowHeight="15" x14ac:dyDescent="0.25"/>
  <cols>
    <col min="1" max="1" width="24.25" style="9" customWidth="1"/>
    <col min="2" max="2" width="5.75" style="9" customWidth="1"/>
    <col min="3" max="3" width="30.25" customWidth="1"/>
    <col min="4" max="4" width="11.375" customWidth="1"/>
    <col min="5" max="6" width="13.125" customWidth="1"/>
    <col min="7" max="7" width="11.25" style="82" customWidth="1"/>
    <col min="8" max="8" width="11.375" customWidth="1"/>
    <col min="9" max="9" width="11.75" customWidth="1"/>
  </cols>
  <sheetData>
    <row r="7" spans="1:9" ht="14.25" x14ac:dyDescent="0.2">
      <c r="A7" s="4" t="s">
        <v>1</v>
      </c>
      <c r="B7" s="3"/>
      <c r="C7" s="3"/>
    </row>
    <row r="8" spans="1:9" ht="14.25" x14ac:dyDescent="0.2">
      <c r="A8" s="4" t="s">
        <v>2</v>
      </c>
      <c r="B8" s="4"/>
      <c r="C8" s="4"/>
    </row>
    <row r="9" spans="1:9" ht="19.5" x14ac:dyDescent="0.35">
      <c r="A9" s="145" t="s">
        <v>205</v>
      </c>
      <c r="B9" s="26"/>
      <c r="C9" s="26"/>
      <c r="D9" s="26"/>
      <c r="E9" s="144"/>
      <c r="F9" s="144"/>
    </row>
    <row r="10" spans="1:9" ht="18" x14ac:dyDescent="0.2">
      <c r="A10" s="2" t="s">
        <v>206</v>
      </c>
      <c r="B10" s="2"/>
      <c r="C10" s="2"/>
    </row>
    <row r="11" spans="1:9" ht="18" x14ac:dyDescent="0.25">
      <c r="A11" s="2" t="s">
        <v>221</v>
      </c>
    </row>
    <row r="12" spans="1:9" ht="15.75" thickBot="1" x14ac:dyDescent="0.3"/>
    <row r="13" spans="1:9" ht="24.75" customHeight="1" x14ac:dyDescent="0.2">
      <c r="A13" s="154" t="s">
        <v>3</v>
      </c>
      <c r="B13" s="154"/>
      <c r="C13" s="156" t="s">
        <v>0</v>
      </c>
      <c r="D13" s="150" t="s">
        <v>207</v>
      </c>
      <c r="E13" s="150" t="s">
        <v>208</v>
      </c>
      <c r="F13" s="150" t="s">
        <v>209</v>
      </c>
      <c r="G13" s="150" t="s">
        <v>210</v>
      </c>
      <c r="H13" s="150" t="s">
        <v>211</v>
      </c>
      <c r="I13" s="150" t="s">
        <v>212</v>
      </c>
    </row>
    <row r="14" spans="1:9" ht="24.75" customHeight="1" thickBot="1" x14ac:dyDescent="0.25">
      <c r="A14" s="155"/>
      <c r="B14" s="155"/>
      <c r="C14" s="157"/>
      <c r="D14" s="170"/>
      <c r="E14" s="170"/>
      <c r="F14" s="170"/>
      <c r="G14" s="151"/>
      <c r="H14" s="170"/>
      <c r="I14" s="170"/>
    </row>
    <row r="15" spans="1:9" ht="17.25" customHeight="1" thickBot="1" x14ac:dyDescent="0.3">
      <c r="A15" s="90" t="s">
        <v>24</v>
      </c>
      <c r="B15" s="129"/>
      <c r="C15" s="5"/>
      <c r="D15" s="7"/>
      <c r="E15" s="7"/>
      <c r="F15" s="7"/>
      <c r="G15" s="7"/>
      <c r="H15" s="7"/>
      <c r="I15" s="8"/>
    </row>
    <row r="16" spans="1:9" ht="16.5" x14ac:dyDescent="0.3">
      <c r="A16" s="91"/>
      <c r="B16" s="140" t="s">
        <v>4</v>
      </c>
      <c r="C16" s="14" t="s">
        <v>163</v>
      </c>
      <c r="D16" s="135">
        <v>1250</v>
      </c>
      <c r="E16" s="135">
        <v>1750</v>
      </c>
      <c r="F16" s="135">
        <v>2250</v>
      </c>
      <c r="G16" s="135">
        <v>1500</v>
      </c>
      <c r="H16" s="136">
        <v>1333</v>
      </c>
      <c r="I16" s="83">
        <f>AVERAGE(D16:H16)</f>
        <v>1616.6</v>
      </c>
    </row>
    <row r="17" spans="1:9" ht="16.5" x14ac:dyDescent="0.3">
      <c r="A17" s="92"/>
      <c r="B17" s="141" t="s">
        <v>5</v>
      </c>
      <c r="C17" s="15" t="s">
        <v>164</v>
      </c>
      <c r="D17" s="93">
        <v>1150</v>
      </c>
      <c r="E17" s="93">
        <v>1500</v>
      </c>
      <c r="F17" s="93">
        <v>2750</v>
      </c>
      <c r="G17" s="93">
        <v>1750</v>
      </c>
      <c r="H17" s="32">
        <v>1000</v>
      </c>
      <c r="I17" s="83">
        <f t="shared" ref="I17:I31" si="0">AVERAGE(D17:H17)</f>
        <v>1630</v>
      </c>
    </row>
    <row r="18" spans="1:9" ht="16.5" x14ac:dyDescent="0.3">
      <c r="A18" s="92"/>
      <c r="B18" s="141" t="s">
        <v>6</v>
      </c>
      <c r="C18" s="15" t="s">
        <v>165</v>
      </c>
      <c r="D18" s="93">
        <v>1050</v>
      </c>
      <c r="E18" s="93">
        <v>2000</v>
      </c>
      <c r="F18" s="93">
        <v>2000</v>
      </c>
      <c r="G18" s="93">
        <v>1500</v>
      </c>
      <c r="H18" s="32">
        <v>1333</v>
      </c>
      <c r="I18" s="83">
        <f t="shared" si="0"/>
        <v>1576.6</v>
      </c>
    </row>
    <row r="19" spans="1:9" ht="16.5" x14ac:dyDescent="0.3">
      <c r="A19" s="92"/>
      <c r="B19" s="141" t="s">
        <v>7</v>
      </c>
      <c r="C19" s="15" t="s">
        <v>166</v>
      </c>
      <c r="D19" s="93">
        <v>800</v>
      </c>
      <c r="E19" s="93">
        <v>500</v>
      </c>
      <c r="F19" s="93">
        <v>1500</v>
      </c>
      <c r="G19" s="93">
        <v>1000</v>
      </c>
      <c r="H19" s="32">
        <v>1000</v>
      </c>
      <c r="I19" s="83">
        <f t="shared" si="0"/>
        <v>960</v>
      </c>
    </row>
    <row r="20" spans="1:9" ht="16.5" x14ac:dyDescent="0.3">
      <c r="A20" s="92"/>
      <c r="B20" s="141" t="s">
        <v>8</v>
      </c>
      <c r="C20" s="15" t="s">
        <v>167</v>
      </c>
      <c r="D20" s="93">
        <v>1700</v>
      </c>
      <c r="E20" s="93">
        <v>3000</v>
      </c>
      <c r="F20" s="93">
        <v>4000</v>
      </c>
      <c r="G20" s="93">
        <v>2500</v>
      </c>
      <c r="H20" s="32">
        <v>1500</v>
      </c>
      <c r="I20" s="83">
        <f t="shared" si="0"/>
        <v>2540</v>
      </c>
    </row>
    <row r="21" spans="1:9" ht="16.5" x14ac:dyDescent="0.3">
      <c r="A21" s="92"/>
      <c r="B21" s="141" t="s">
        <v>9</v>
      </c>
      <c r="C21" s="15" t="s">
        <v>168</v>
      </c>
      <c r="D21" s="93">
        <v>1050</v>
      </c>
      <c r="E21" s="93">
        <v>1000</v>
      </c>
      <c r="F21" s="93">
        <v>2000</v>
      </c>
      <c r="G21" s="93">
        <v>1250</v>
      </c>
      <c r="H21" s="32">
        <v>1083</v>
      </c>
      <c r="I21" s="83">
        <f>AVERAGE(D21:H21)</f>
        <v>1276.5999999999999</v>
      </c>
    </row>
    <row r="22" spans="1:9" ht="16.5" x14ac:dyDescent="0.3">
      <c r="A22" s="92"/>
      <c r="B22" s="141" t="s">
        <v>10</v>
      </c>
      <c r="C22" s="15" t="s">
        <v>169</v>
      </c>
      <c r="D22" s="93">
        <v>1150</v>
      </c>
      <c r="E22" s="93">
        <v>1500</v>
      </c>
      <c r="F22" s="93">
        <v>1500</v>
      </c>
      <c r="G22" s="93">
        <v>1500</v>
      </c>
      <c r="H22" s="32">
        <v>1166</v>
      </c>
      <c r="I22" s="83">
        <f t="shared" si="0"/>
        <v>1363.2</v>
      </c>
    </row>
    <row r="23" spans="1:9" ht="16.5" x14ac:dyDescent="0.3">
      <c r="A23" s="92"/>
      <c r="B23" s="141" t="s">
        <v>11</v>
      </c>
      <c r="C23" s="15" t="s">
        <v>170</v>
      </c>
      <c r="D23" s="93">
        <v>290</v>
      </c>
      <c r="E23" s="93">
        <v>500</v>
      </c>
      <c r="F23" s="93">
        <v>500</v>
      </c>
      <c r="G23" s="93">
        <v>325</v>
      </c>
      <c r="H23" s="32">
        <v>316</v>
      </c>
      <c r="I23" s="83">
        <f t="shared" si="0"/>
        <v>386.2</v>
      </c>
    </row>
    <row r="24" spans="1:9" ht="16.5" x14ac:dyDescent="0.3">
      <c r="A24" s="92"/>
      <c r="B24" s="141" t="s">
        <v>12</v>
      </c>
      <c r="C24" s="15" t="s">
        <v>171</v>
      </c>
      <c r="D24" s="93"/>
      <c r="E24" s="93">
        <v>350</v>
      </c>
      <c r="F24" s="93">
        <v>500</v>
      </c>
      <c r="G24" s="93">
        <v>500</v>
      </c>
      <c r="H24" s="32">
        <v>500</v>
      </c>
      <c r="I24" s="83">
        <f t="shared" si="0"/>
        <v>462.5</v>
      </c>
    </row>
    <row r="25" spans="1:9" ht="16.5" x14ac:dyDescent="0.3">
      <c r="A25" s="92"/>
      <c r="B25" s="141" t="s">
        <v>13</v>
      </c>
      <c r="C25" s="15" t="s">
        <v>172</v>
      </c>
      <c r="D25" s="93">
        <v>290</v>
      </c>
      <c r="E25" s="93">
        <v>500</v>
      </c>
      <c r="F25" s="93">
        <v>500</v>
      </c>
      <c r="G25" s="93">
        <v>500</v>
      </c>
      <c r="H25" s="32">
        <v>500</v>
      </c>
      <c r="I25" s="83">
        <f t="shared" si="0"/>
        <v>458</v>
      </c>
    </row>
    <row r="26" spans="1:9" ht="16.5" x14ac:dyDescent="0.3">
      <c r="A26" s="92"/>
      <c r="B26" s="141" t="s">
        <v>14</v>
      </c>
      <c r="C26" s="15" t="s">
        <v>173</v>
      </c>
      <c r="D26" s="93">
        <v>290</v>
      </c>
      <c r="E26" s="93">
        <v>500</v>
      </c>
      <c r="F26" s="93">
        <v>500</v>
      </c>
      <c r="G26" s="93">
        <v>500</v>
      </c>
      <c r="H26" s="32">
        <v>500</v>
      </c>
      <c r="I26" s="83">
        <f t="shared" si="0"/>
        <v>458</v>
      </c>
    </row>
    <row r="27" spans="1:9" ht="16.5" x14ac:dyDescent="0.3">
      <c r="A27" s="92"/>
      <c r="B27" s="141" t="s">
        <v>15</v>
      </c>
      <c r="C27" s="15" t="s">
        <v>174</v>
      </c>
      <c r="D27" s="93">
        <v>850</v>
      </c>
      <c r="E27" s="93">
        <v>1500</v>
      </c>
      <c r="F27" s="93">
        <v>1500</v>
      </c>
      <c r="G27" s="93">
        <v>1250</v>
      </c>
      <c r="H27" s="32">
        <v>1000</v>
      </c>
      <c r="I27" s="83">
        <f t="shared" si="0"/>
        <v>1220</v>
      </c>
    </row>
    <row r="28" spans="1:9" ht="16.5" x14ac:dyDescent="0.3">
      <c r="A28" s="92"/>
      <c r="B28" s="141" t="s">
        <v>16</v>
      </c>
      <c r="C28" s="15" t="s">
        <v>175</v>
      </c>
      <c r="D28" s="93">
        <v>290</v>
      </c>
      <c r="E28" s="93">
        <v>500</v>
      </c>
      <c r="F28" s="93">
        <v>750</v>
      </c>
      <c r="G28" s="93">
        <v>500</v>
      </c>
      <c r="H28" s="32">
        <v>500</v>
      </c>
      <c r="I28" s="83">
        <f>AVERAGE(D28:H28)</f>
        <v>508</v>
      </c>
    </row>
    <row r="29" spans="1:9" ht="16.5" x14ac:dyDescent="0.3">
      <c r="A29" s="92"/>
      <c r="B29" s="141" t="s">
        <v>17</v>
      </c>
      <c r="C29" s="15" t="s">
        <v>176</v>
      </c>
      <c r="D29" s="93"/>
      <c r="E29" s="93">
        <v>1500</v>
      </c>
      <c r="F29" s="93">
        <v>1500</v>
      </c>
      <c r="G29" s="93">
        <v>1000</v>
      </c>
      <c r="H29" s="32">
        <v>1000</v>
      </c>
      <c r="I29" s="83">
        <f t="shared" si="0"/>
        <v>1250</v>
      </c>
    </row>
    <row r="30" spans="1:9" ht="16.5" x14ac:dyDescent="0.3">
      <c r="A30" s="92"/>
      <c r="B30" s="141" t="s">
        <v>18</v>
      </c>
      <c r="C30" s="15" t="s">
        <v>177</v>
      </c>
      <c r="D30" s="93"/>
      <c r="E30" s="93">
        <v>2500</v>
      </c>
      <c r="F30" s="93">
        <v>1500</v>
      </c>
      <c r="G30" s="93">
        <v>1000</v>
      </c>
      <c r="H30" s="32">
        <v>1000</v>
      </c>
      <c r="I30" s="83">
        <f t="shared" si="0"/>
        <v>1500</v>
      </c>
    </row>
    <row r="31" spans="1:9" ht="17.25" thickBot="1" x14ac:dyDescent="0.35">
      <c r="A31" s="94"/>
      <c r="B31" s="142" t="s">
        <v>19</v>
      </c>
      <c r="C31" s="16" t="s">
        <v>178</v>
      </c>
      <c r="D31" s="49">
        <v>950</v>
      </c>
      <c r="E31" s="49">
        <v>1500</v>
      </c>
      <c r="F31" s="49">
        <v>1500</v>
      </c>
      <c r="G31" s="49">
        <v>1125</v>
      </c>
      <c r="H31" s="134">
        <v>1000</v>
      </c>
      <c r="I31" s="85">
        <f t="shared" si="0"/>
        <v>1215</v>
      </c>
    </row>
    <row r="32" spans="1:9" ht="17.25" customHeight="1" thickBot="1" x14ac:dyDescent="0.3">
      <c r="A32" s="90" t="s">
        <v>20</v>
      </c>
      <c r="B32" s="129" t="s">
        <v>21</v>
      </c>
      <c r="C32" s="5"/>
      <c r="D32" s="7"/>
      <c r="E32" s="7"/>
      <c r="F32" s="7"/>
      <c r="G32" s="7"/>
      <c r="H32" s="7"/>
      <c r="I32" s="8"/>
    </row>
    <row r="33" spans="1:9" ht="16.5" x14ac:dyDescent="0.3">
      <c r="A33" s="91"/>
      <c r="B33" s="140" t="s">
        <v>26</v>
      </c>
      <c r="C33" s="18" t="s">
        <v>179</v>
      </c>
      <c r="D33" s="135">
        <v>1800</v>
      </c>
      <c r="E33" s="135">
        <v>2500</v>
      </c>
      <c r="F33" s="135">
        <v>3000</v>
      </c>
      <c r="G33" s="135">
        <v>2500</v>
      </c>
      <c r="H33" s="136">
        <v>1833</v>
      </c>
      <c r="I33" s="83">
        <f>AVERAGE(D33:H33)</f>
        <v>2326.6</v>
      </c>
    </row>
    <row r="34" spans="1:9" ht="16.5" x14ac:dyDescent="0.3">
      <c r="A34" s="92"/>
      <c r="B34" s="141" t="s">
        <v>27</v>
      </c>
      <c r="C34" s="15" t="s">
        <v>180</v>
      </c>
      <c r="D34" s="93">
        <v>1500</v>
      </c>
      <c r="E34" s="93">
        <v>2500</v>
      </c>
      <c r="F34" s="93">
        <v>2500</v>
      </c>
      <c r="G34" s="93">
        <v>2500</v>
      </c>
      <c r="H34" s="32">
        <v>1833</v>
      </c>
      <c r="I34" s="83">
        <f>AVERAGE(D34:H34)</f>
        <v>2166.6</v>
      </c>
    </row>
    <row r="35" spans="1:9" ht="16.5" x14ac:dyDescent="0.3">
      <c r="A35" s="92"/>
      <c r="B35" s="140" t="s">
        <v>28</v>
      </c>
      <c r="C35" s="15" t="s">
        <v>181</v>
      </c>
      <c r="D35" s="93">
        <v>1150</v>
      </c>
      <c r="E35" s="93">
        <v>1500</v>
      </c>
      <c r="F35" s="93">
        <v>2000</v>
      </c>
      <c r="G35" s="93">
        <v>1125</v>
      </c>
      <c r="H35" s="32">
        <v>1250</v>
      </c>
      <c r="I35" s="83">
        <f>AVERAGE(D35:H35)</f>
        <v>1405</v>
      </c>
    </row>
    <row r="36" spans="1:9" ht="16.5" x14ac:dyDescent="0.3">
      <c r="A36" s="92"/>
      <c r="B36" s="141" t="s">
        <v>29</v>
      </c>
      <c r="C36" s="15" t="s">
        <v>182</v>
      </c>
      <c r="D36" s="93">
        <v>1050</v>
      </c>
      <c r="E36" s="93">
        <v>1500</v>
      </c>
      <c r="F36" s="93">
        <v>2000</v>
      </c>
      <c r="G36" s="93">
        <v>1500</v>
      </c>
      <c r="H36" s="32">
        <v>1000</v>
      </c>
      <c r="I36" s="83">
        <f>AVERAGE(D36:H36)</f>
        <v>1410</v>
      </c>
    </row>
    <row r="37" spans="1:9" ht="16.5" customHeight="1" thickBot="1" x14ac:dyDescent="0.35">
      <c r="A37" s="94"/>
      <c r="B37" s="140" t="s">
        <v>30</v>
      </c>
      <c r="C37" s="15" t="s">
        <v>183</v>
      </c>
      <c r="D37" s="137">
        <v>1350</v>
      </c>
      <c r="E37" s="137">
        <v>2000</v>
      </c>
      <c r="F37" s="137">
        <v>2000</v>
      </c>
      <c r="G37" s="137">
        <v>1500</v>
      </c>
      <c r="H37" s="138">
        <v>1500</v>
      </c>
      <c r="I37" s="83">
        <f>AVERAGE(D37:H37)</f>
        <v>1670</v>
      </c>
    </row>
    <row r="38" spans="1:9" ht="17.25" customHeight="1" thickBot="1" x14ac:dyDescent="0.3">
      <c r="A38" s="90" t="s">
        <v>25</v>
      </c>
      <c r="B38" s="129" t="s">
        <v>51</v>
      </c>
      <c r="C38" s="5"/>
      <c r="D38" s="7"/>
      <c r="E38" s="7"/>
      <c r="F38" s="7"/>
      <c r="G38" s="7"/>
      <c r="H38" s="7"/>
      <c r="I38" s="8"/>
    </row>
    <row r="39" spans="1:9" ht="16.5" x14ac:dyDescent="0.3">
      <c r="A39" s="91"/>
      <c r="B39" s="143" t="s">
        <v>31</v>
      </c>
      <c r="C39" s="19" t="s">
        <v>213</v>
      </c>
      <c r="D39" s="42">
        <v>26500</v>
      </c>
      <c r="E39" s="42">
        <v>32000</v>
      </c>
      <c r="F39" s="42">
        <v>32000</v>
      </c>
      <c r="G39" s="42">
        <v>20000</v>
      </c>
      <c r="H39" s="136">
        <v>25000</v>
      </c>
      <c r="I39" s="84">
        <f>AVERAGE(D39:H39)</f>
        <v>27100</v>
      </c>
    </row>
    <row r="40" spans="1:9" ht="17.25" thickBot="1" x14ac:dyDescent="0.35">
      <c r="A40" s="94"/>
      <c r="B40" s="142" t="s">
        <v>32</v>
      </c>
      <c r="C40" s="16" t="s">
        <v>185</v>
      </c>
      <c r="D40" s="49">
        <v>16666.669999999998</v>
      </c>
      <c r="E40" s="49">
        <v>20000</v>
      </c>
      <c r="F40" s="49">
        <v>17000</v>
      </c>
      <c r="G40" s="49">
        <v>15000</v>
      </c>
      <c r="H40" s="134">
        <v>17666</v>
      </c>
      <c r="I40" s="85">
        <f>AVERAGE(D40:H40)</f>
        <v>17266.534</v>
      </c>
    </row>
    <row r="41" spans="1:9" x14ac:dyDescent="0.25">
      <c r="D41" s="96"/>
      <c r="E41" s="96"/>
      <c r="F41" s="96"/>
      <c r="G41" s="97"/>
      <c r="H41" s="96"/>
      <c r="I41" s="96"/>
    </row>
    <row r="44" spans="1:9" x14ac:dyDescent="0.25">
      <c r="G44"/>
    </row>
    <row r="45" spans="1:9" ht="14.25" customHeight="1" x14ac:dyDescent="0.25"/>
    <row r="46" spans="1:9" x14ac:dyDescent="0.25">
      <c r="G46"/>
    </row>
    <row r="48" spans="1:9" x14ac:dyDescent="0.25">
      <c r="G48"/>
    </row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</sheetData>
  <mergeCells count="9">
    <mergeCell ref="G13:G14"/>
    <mergeCell ref="H13:H14"/>
    <mergeCell ref="I13:I14"/>
    <mergeCell ref="A13:A14"/>
    <mergeCell ref="B13:B14"/>
    <mergeCell ref="C13:C14"/>
    <mergeCell ref="D13:D14"/>
    <mergeCell ref="E13:E14"/>
    <mergeCell ref="F13:F14"/>
  </mergeCells>
  <pageMargins left="0.74803149606299213" right="0.74803149606299213" top="0.78740157480314965" bottom="0.78740157480314965" header="0.51181102362204722" footer="0.51181102362204722"/>
  <pageSetup paperSize="9" scale="90" orientation="landscape" r:id="rId1"/>
  <rowBreaks count="1" manualBreakCount="1">
    <brk id="3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Supermarkets</vt:lpstr>
      <vt:lpstr>stores</vt:lpstr>
      <vt:lpstr>Comp</vt:lpstr>
      <vt:lpstr>18-11-2019</vt:lpstr>
      <vt:lpstr>By Order</vt:lpstr>
      <vt:lpstr>All Stores</vt:lpstr>
      <vt:lpstr>'18-11-2019'!Print_Titles</vt:lpstr>
      <vt:lpstr>'All Stores'!Print_Titles</vt:lpstr>
      <vt:lpstr>'By Order'!Print_Titles</vt:lpstr>
      <vt:lpstr>Comp!Print_Titles</vt:lpstr>
      <vt:lpstr>stores!Print_Titles</vt:lpstr>
      <vt:lpstr>Supermarkets!Print_Titles</vt:lpstr>
    </vt:vector>
  </TitlesOfParts>
  <Company>moet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rawad</dc:creator>
  <cp:lastModifiedBy>rkassem</cp:lastModifiedBy>
  <cp:lastPrinted>2019-11-21T12:36:58Z</cp:lastPrinted>
  <dcterms:created xsi:type="dcterms:W3CDTF">2010-10-20T06:23:14Z</dcterms:created>
  <dcterms:modified xsi:type="dcterms:W3CDTF">2019-11-21T12:37:13Z</dcterms:modified>
</cp:coreProperties>
</file>