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7185" yWindow="-15" windowWidth="7200" windowHeight="5085" tabRatio="599" activeTab="5"/>
  </bookViews>
  <sheets>
    <sheet name="Supermarkets" sheetId="5" r:id="rId1"/>
    <sheet name="stores" sheetId="7" r:id="rId2"/>
    <sheet name="Comp" sheetId="8" r:id="rId3"/>
    <sheet name="02-12-2019" sheetId="9" r:id="rId4"/>
    <sheet name="By Order" sheetId="11" r:id="rId5"/>
    <sheet name="All Stores" sheetId="12" r:id="rId6"/>
  </sheets>
  <definedNames>
    <definedName name="_xlnm.Print_Titles" localSheetId="3">'02-12-2019'!$12:$14</definedName>
    <definedName name="_xlnm.Print_Titles" localSheetId="5">'All Stores'!$13:$14</definedName>
    <definedName name="_xlnm.Print_Titles" localSheetId="4">'By Order'!$13:$14</definedName>
    <definedName name="_xlnm.Print_Titles" localSheetId="2">Comp!$12:$13</definedName>
    <definedName name="_xlnm.Print_Titles" localSheetId="1">stores!$12:$13</definedName>
    <definedName name="_xlnm.Print_Titles" localSheetId="0">Supermarkets!$12:$13</definedName>
  </definedNames>
  <calcPr calcId="145621"/>
</workbook>
</file>

<file path=xl/calcChain.xml><?xml version="1.0" encoding="utf-8"?>
<calcChain xmlns="http://schemas.openxmlformats.org/spreadsheetml/2006/main">
  <c r="I40" i="12" l="1"/>
  <c r="I39" i="12"/>
  <c r="I37" i="12"/>
  <c r="I36" i="12"/>
  <c r="I35" i="12"/>
  <c r="I34" i="12"/>
  <c r="I33" i="12"/>
  <c r="I31" i="12"/>
  <c r="I30" i="12"/>
  <c r="I29" i="12"/>
  <c r="I28" i="12"/>
  <c r="I27" i="12"/>
  <c r="I26" i="12"/>
  <c r="I25" i="12"/>
  <c r="I24" i="12"/>
  <c r="I23" i="12"/>
  <c r="I22" i="12"/>
  <c r="I21" i="12"/>
  <c r="I20" i="12"/>
  <c r="I19" i="12"/>
  <c r="I18" i="12"/>
  <c r="I17" i="12"/>
  <c r="I16" i="12"/>
  <c r="I87" i="11" l="1"/>
  <c r="G87" i="11"/>
  <c r="I85" i="11"/>
  <c r="G85" i="11"/>
  <c r="I84" i="11"/>
  <c r="G84" i="11"/>
  <c r="I88" i="11"/>
  <c r="G88" i="11"/>
  <c r="I86" i="11"/>
  <c r="G86" i="11"/>
  <c r="I89" i="11"/>
  <c r="G89" i="11"/>
  <c r="I83" i="11"/>
  <c r="G83" i="11"/>
  <c r="I76" i="11"/>
  <c r="G76" i="11"/>
  <c r="I80" i="11"/>
  <c r="G80" i="11"/>
  <c r="I78" i="11"/>
  <c r="G78" i="11"/>
  <c r="I79" i="11"/>
  <c r="G79" i="11"/>
  <c r="I77" i="11"/>
  <c r="G77" i="11"/>
  <c r="I73" i="11"/>
  <c r="G73" i="11"/>
  <c r="I69" i="11"/>
  <c r="G69" i="11"/>
  <c r="I70" i="11"/>
  <c r="G70" i="11"/>
  <c r="I72" i="11"/>
  <c r="G72" i="11"/>
  <c r="I68" i="11"/>
  <c r="G68" i="11"/>
  <c r="I71" i="11"/>
  <c r="G71" i="11"/>
  <c r="I59" i="11"/>
  <c r="G59" i="11"/>
  <c r="I60" i="11"/>
  <c r="G60" i="11"/>
  <c r="I64" i="11"/>
  <c r="G64" i="11"/>
  <c r="I57" i="11"/>
  <c r="G57" i="11"/>
  <c r="I61" i="11"/>
  <c r="G61" i="11"/>
  <c r="I58" i="11"/>
  <c r="G58" i="11"/>
  <c r="I62" i="11"/>
  <c r="G62" i="11"/>
  <c r="I63" i="11"/>
  <c r="G63" i="11"/>
  <c r="I65" i="11"/>
  <c r="G65" i="11"/>
  <c r="I51" i="11"/>
  <c r="G51" i="11"/>
  <c r="I49" i="11"/>
  <c r="G49" i="11"/>
  <c r="I53" i="11"/>
  <c r="G53" i="11"/>
  <c r="I50" i="11"/>
  <c r="G50" i="11"/>
  <c r="I52" i="11"/>
  <c r="G52" i="11"/>
  <c r="I54" i="11"/>
  <c r="G54" i="11"/>
  <c r="I42" i="11"/>
  <c r="G42" i="11"/>
  <c r="I46" i="11"/>
  <c r="G46" i="11"/>
  <c r="I41" i="11"/>
  <c r="G41" i="11"/>
  <c r="I44" i="11"/>
  <c r="G44" i="11"/>
  <c r="I45" i="11"/>
  <c r="G45" i="11"/>
  <c r="I43" i="11"/>
  <c r="G43" i="11"/>
  <c r="I35" i="11"/>
  <c r="G35" i="11"/>
  <c r="I36" i="11"/>
  <c r="G36" i="11"/>
  <c r="I34" i="11"/>
  <c r="G34" i="11"/>
  <c r="I37" i="11"/>
  <c r="G37" i="11"/>
  <c r="I38" i="11"/>
  <c r="G38" i="11"/>
  <c r="I20" i="11"/>
  <c r="G20" i="11"/>
  <c r="I29" i="11"/>
  <c r="G29" i="11"/>
  <c r="I16" i="11"/>
  <c r="G16" i="11"/>
  <c r="I24" i="11"/>
  <c r="G24" i="11"/>
  <c r="I25" i="11"/>
  <c r="G25" i="11"/>
  <c r="I18" i="11"/>
  <c r="G18" i="11"/>
  <c r="I28" i="11"/>
  <c r="G28" i="11"/>
  <c r="I22" i="11"/>
  <c r="G22" i="11"/>
  <c r="I17" i="11"/>
  <c r="G17" i="11"/>
  <c r="I21" i="11"/>
  <c r="G21" i="11"/>
  <c r="I27" i="11"/>
  <c r="G27" i="11"/>
  <c r="I31" i="11"/>
  <c r="G31" i="11"/>
  <c r="I30" i="11"/>
  <c r="G30" i="11"/>
  <c r="I19" i="11"/>
  <c r="G19" i="11"/>
  <c r="I23" i="11"/>
  <c r="G23" i="11"/>
  <c r="I26" i="11"/>
  <c r="G26" i="11"/>
  <c r="D40" i="8" l="1"/>
  <c r="I17" i="9" l="1"/>
  <c r="I15" i="5" l="1"/>
  <c r="H15" i="8"/>
  <c r="H16" i="8"/>
  <c r="H17" i="8"/>
  <c r="H18" i="8"/>
  <c r="H19" i="8"/>
  <c r="H20" i="8"/>
  <c r="H21" i="8"/>
  <c r="H22" i="8"/>
  <c r="H23" i="8"/>
  <c r="H24" i="8"/>
  <c r="H25" i="8"/>
  <c r="H26" i="8"/>
  <c r="H27" i="8"/>
  <c r="H28" i="8"/>
  <c r="H29" i="8"/>
  <c r="H30" i="8"/>
  <c r="H32" i="8"/>
  <c r="H33" i="8"/>
  <c r="H34" i="8"/>
  <c r="H35" i="8"/>
  <c r="H36" i="8"/>
  <c r="H38" i="8"/>
  <c r="H39" i="8"/>
  <c r="G34" i="7"/>
  <c r="I19" i="5"/>
  <c r="E40" i="8" l="1"/>
  <c r="I17" i="5" l="1"/>
  <c r="G19" i="5"/>
  <c r="I16" i="5"/>
  <c r="I18" i="5"/>
  <c r="I20" i="5"/>
  <c r="I21" i="5"/>
  <c r="I22" i="5"/>
  <c r="I23" i="5"/>
  <c r="I24" i="5"/>
  <c r="I25" i="5"/>
  <c r="I26" i="5"/>
  <c r="I27" i="5"/>
  <c r="I28" i="5"/>
  <c r="I29" i="5"/>
  <c r="I30" i="5"/>
  <c r="I32" i="5"/>
  <c r="I33" i="5"/>
  <c r="I34" i="5"/>
  <c r="I35" i="5"/>
  <c r="I36" i="5"/>
  <c r="I38" i="5"/>
  <c r="I39" i="5"/>
  <c r="I40" i="5"/>
  <c r="F74" i="11" l="1"/>
  <c r="H74" i="11"/>
  <c r="I74" i="11" l="1"/>
  <c r="G16" i="5" l="1"/>
  <c r="G18" i="5" l="1"/>
  <c r="G40" i="8" l="1"/>
  <c r="E32" i="11"/>
  <c r="E39" i="11"/>
  <c r="E47" i="11"/>
  <c r="E55" i="11"/>
  <c r="E66" i="11"/>
  <c r="E74" i="11"/>
  <c r="E81" i="11"/>
  <c r="E90" i="11" l="1"/>
  <c r="E91" i="11" l="1"/>
  <c r="G52" i="5" l="1"/>
  <c r="I50" i="5"/>
  <c r="I45" i="5" l="1"/>
  <c r="F66" i="11" l="1"/>
  <c r="G20" i="9" l="1"/>
  <c r="G34" i="9" l="1"/>
  <c r="G35" i="9"/>
  <c r="G36" i="9"/>
  <c r="G37" i="9"/>
  <c r="G39" i="9"/>
  <c r="G40" i="9"/>
  <c r="G41" i="9"/>
  <c r="G42" i="9"/>
  <c r="G43" i="9"/>
  <c r="G44" i="9"/>
  <c r="G46" i="9"/>
  <c r="G47" i="9"/>
  <c r="G48" i="9"/>
  <c r="G49" i="9"/>
  <c r="G50" i="9"/>
  <c r="G51" i="9"/>
  <c r="G53" i="9"/>
  <c r="G54" i="9"/>
  <c r="G55" i="9"/>
  <c r="G56" i="9"/>
  <c r="G57" i="9"/>
  <c r="G58" i="9"/>
  <c r="G59" i="9"/>
  <c r="G60" i="9"/>
  <c r="G61" i="9"/>
  <c r="G63" i="9"/>
  <c r="G64" i="9"/>
  <c r="G65" i="9"/>
  <c r="G66" i="9"/>
  <c r="G67" i="9"/>
  <c r="G68" i="9"/>
  <c r="G70" i="9"/>
  <c r="G71" i="9"/>
  <c r="G72" i="9"/>
  <c r="G73" i="9"/>
  <c r="G74" i="9"/>
  <c r="G76" i="9"/>
  <c r="G77" i="9"/>
  <c r="G78" i="9"/>
  <c r="G79" i="9"/>
  <c r="G80" i="9"/>
  <c r="G81" i="9"/>
  <c r="G82" i="9"/>
  <c r="G33" i="9"/>
  <c r="G31" i="9"/>
  <c r="G21" i="9"/>
  <c r="G22" i="9"/>
  <c r="G23" i="9"/>
  <c r="G24" i="9"/>
  <c r="G25" i="9"/>
  <c r="G26" i="9"/>
  <c r="G27" i="9"/>
  <c r="G28" i="9"/>
  <c r="G29" i="9"/>
  <c r="G30" i="9"/>
  <c r="G17" i="9"/>
  <c r="G18" i="9"/>
  <c r="G19" i="9"/>
  <c r="G16" i="9"/>
  <c r="H90" i="11" l="1"/>
  <c r="F90" i="11"/>
  <c r="H81" i="11"/>
  <c r="F81" i="11"/>
  <c r="H66" i="11"/>
  <c r="I66" i="11" s="1"/>
  <c r="H55" i="11"/>
  <c r="F55" i="11"/>
  <c r="H47" i="11"/>
  <c r="F47" i="11"/>
  <c r="H39" i="11"/>
  <c r="F39" i="11"/>
  <c r="H32" i="11"/>
  <c r="F32" i="11"/>
  <c r="H91" i="11" l="1"/>
  <c r="I47" i="11"/>
  <c r="I90" i="11"/>
  <c r="G74" i="11"/>
  <c r="I55" i="11"/>
  <c r="G47" i="11"/>
  <c r="G81" i="11"/>
  <c r="G55" i="11"/>
  <c r="I39" i="11"/>
  <c r="G90" i="11"/>
  <c r="G66" i="11"/>
  <c r="F91" i="11"/>
  <c r="G39" i="11"/>
  <c r="I32" i="11"/>
  <c r="I81" i="11"/>
  <c r="G32" i="11"/>
  <c r="I91" i="11" l="1"/>
  <c r="G91" i="11"/>
  <c r="I16" i="9" l="1"/>
  <c r="F15" i="8" l="1"/>
  <c r="I15" i="8"/>
  <c r="F16" i="8"/>
  <c r="F17" i="8"/>
  <c r="F18" i="8"/>
  <c r="F19" i="8"/>
  <c r="F20" i="8"/>
  <c r="F21" i="8"/>
  <c r="F22" i="8"/>
  <c r="F23" i="8"/>
  <c r="F24" i="8"/>
  <c r="F25" i="8"/>
  <c r="F26" i="8"/>
  <c r="F27" i="8"/>
  <c r="F28" i="8"/>
  <c r="F29" i="8"/>
  <c r="F30" i="8"/>
  <c r="F32" i="8"/>
  <c r="F33" i="8"/>
  <c r="F34" i="8"/>
  <c r="F35" i="8"/>
  <c r="F36" i="8"/>
  <c r="F38" i="8"/>
  <c r="F39" i="8"/>
  <c r="I71" i="9" l="1"/>
  <c r="I72" i="9"/>
  <c r="I73" i="9"/>
  <c r="I74" i="9"/>
  <c r="I70" i="9"/>
  <c r="I46" i="9" l="1"/>
  <c r="I47" i="9"/>
  <c r="I48" i="9"/>
  <c r="I49" i="9"/>
  <c r="I50" i="9"/>
  <c r="I51" i="9"/>
  <c r="H40" i="8" l="1"/>
  <c r="G15" i="5" l="1"/>
  <c r="G17" i="5"/>
  <c r="G20" i="5"/>
  <c r="G21" i="5"/>
  <c r="G22" i="5"/>
  <c r="G23" i="5"/>
  <c r="G24" i="5"/>
  <c r="G25" i="5"/>
  <c r="G26" i="5"/>
  <c r="G27" i="5"/>
  <c r="G28" i="5"/>
  <c r="G29" i="5"/>
  <c r="G30" i="5"/>
  <c r="G32" i="5"/>
  <c r="G33" i="5"/>
  <c r="G34" i="5"/>
  <c r="G35" i="5"/>
  <c r="G36" i="5"/>
  <c r="G38" i="5"/>
  <c r="G39" i="5"/>
  <c r="G40" i="5"/>
  <c r="G41" i="5"/>
  <c r="G42" i="5"/>
  <c r="G43" i="5"/>
  <c r="G45" i="5"/>
  <c r="G46" i="5"/>
  <c r="G47" i="5"/>
  <c r="G48" i="5"/>
  <c r="G49" i="5"/>
  <c r="G50" i="5"/>
  <c r="G53" i="5"/>
  <c r="G54" i="5"/>
  <c r="G55" i="5"/>
  <c r="G56" i="5"/>
  <c r="G57" i="5"/>
  <c r="G58" i="5"/>
  <c r="G59" i="5"/>
  <c r="G60" i="5"/>
  <c r="G62" i="5"/>
  <c r="G63" i="5"/>
  <c r="G64" i="5"/>
  <c r="G65" i="5"/>
  <c r="G66" i="5"/>
  <c r="G67" i="5"/>
  <c r="G69" i="5"/>
  <c r="G70" i="5"/>
  <c r="G71" i="5"/>
  <c r="G72" i="5"/>
  <c r="G73" i="5"/>
  <c r="G75" i="5"/>
  <c r="G76" i="5"/>
  <c r="G77" i="5"/>
  <c r="G78" i="5"/>
  <c r="G79" i="5"/>
  <c r="G80" i="5"/>
  <c r="G81" i="5"/>
  <c r="I16" i="7" l="1"/>
  <c r="I66" i="9" l="1"/>
  <c r="I76" i="9" l="1"/>
  <c r="I77" i="9"/>
  <c r="I78" i="9"/>
  <c r="I79" i="9"/>
  <c r="I80" i="9"/>
  <c r="I65" i="5" l="1"/>
  <c r="I42" i="5"/>
  <c r="I43" i="5"/>
  <c r="I46" i="5"/>
  <c r="I47" i="5"/>
  <c r="I48" i="5"/>
  <c r="I49" i="5"/>
  <c r="I52" i="5"/>
  <c r="I53" i="5"/>
  <c r="I54" i="5"/>
  <c r="I55" i="5"/>
  <c r="I56" i="5"/>
  <c r="I57" i="5"/>
  <c r="I58" i="5"/>
  <c r="I59" i="5"/>
  <c r="I60" i="5"/>
  <c r="I62" i="5"/>
  <c r="I63" i="5"/>
  <c r="I64" i="5"/>
  <c r="I66" i="5"/>
  <c r="I67" i="5"/>
  <c r="I69" i="5"/>
  <c r="I70" i="5"/>
  <c r="I71" i="5"/>
  <c r="I72" i="5"/>
  <c r="I73" i="5"/>
  <c r="I75" i="5"/>
  <c r="I76" i="5"/>
  <c r="I77" i="5"/>
  <c r="I78" i="5"/>
  <c r="I79" i="5"/>
  <c r="I80" i="5"/>
  <c r="I81" i="5"/>
  <c r="I40" i="8" l="1"/>
  <c r="I39" i="7" l="1"/>
  <c r="I41" i="5"/>
  <c r="I30" i="7" l="1"/>
  <c r="I36" i="9" l="1"/>
  <c r="I38" i="7"/>
  <c r="I36" i="7"/>
  <c r="I35" i="7"/>
  <c r="I34" i="7"/>
  <c r="I33" i="7"/>
  <c r="I32" i="7"/>
  <c r="I29" i="7"/>
  <c r="I28" i="7"/>
  <c r="I27" i="7"/>
  <c r="I26" i="7"/>
  <c r="I25" i="7"/>
  <c r="I24" i="7"/>
  <c r="I23" i="7"/>
  <c r="I22" i="7"/>
  <c r="I21" i="7"/>
  <c r="I20" i="7"/>
  <c r="I19" i="7"/>
  <c r="I18" i="7"/>
  <c r="I17" i="7"/>
  <c r="I15" i="7"/>
  <c r="I82" i="9" l="1"/>
  <c r="I81" i="9"/>
  <c r="I68" i="9"/>
  <c r="I67" i="9"/>
  <c r="I65" i="9"/>
  <c r="I64" i="9"/>
  <c r="I63" i="9"/>
  <c r="I61" i="9"/>
  <c r="I60" i="9"/>
  <c r="I59" i="9"/>
  <c r="I58" i="9"/>
  <c r="I57" i="9"/>
  <c r="I56" i="9"/>
  <c r="I55" i="9"/>
  <c r="I54" i="9"/>
  <c r="I53" i="9"/>
  <c r="I44" i="9"/>
  <c r="I43" i="9"/>
  <c r="I42" i="9"/>
  <c r="I41" i="9"/>
  <c r="I40" i="9"/>
  <c r="I39" i="9"/>
  <c r="I37" i="9"/>
  <c r="I35" i="9"/>
  <c r="I34" i="9"/>
  <c r="I33" i="9"/>
  <c r="I31" i="9"/>
  <c r="I30" i="9"/>
  <c r="I29" i="9"/>
  <c r="I28" i="9"/>
  <c r="I27" i="9"/>
  <c r="I26" i="9"/>
  <c r="I25" i="9"/>
  <c r="I24" i="9"/>
  <c r="I23" i="9"/>
  <c r="I22" i="9"/>
  <c r="I21" i="9"/>
  <c r="I20" i="9"/>
  <c r="I19" i="9"/>
  <c r="I18" i="9"/>
  <c r="G16" i="7" l="1"/>
  <c r="G17" i="7"/>
  <c r="G18" i="7"/>
  <c r="G19" i="7"/>
  <c r="G20" i="7"/>
  <c r="G21" i="7"/>
  <c r="G22" i="7"/>
  <c r="G23" i="7"/>
  <c r="G24" i="7"/>
  <c r="G25" i="7"/>
  <c r="G26" i="7"/>
  <c r="G27" i="7"/>
  <c r="G28" i="7"/>
  <c r="G29" i="7"/>
  <c r="G30" i="7"/>
  <c r="G32" i="7"/>
  <c r="G33" i="7"/>
  <c r="G35" i="7"/>
  <c r="G36" i="7"/>
  <c r="G38" i="7"/>
  <c r="G39" i="7"/>
  <c r="G15" i="7"/>
  <c r="F40" i="8" l="1"/>
  <c r="I39" i="8"/>
  <c r="I38" i="8"/>
  <c r="I33" i="8"/>
  <c r="I34" i="8"/>
  <c r="I35" i="8"/>
  <c r="I36" i="8"/>
  <c r="I32" i="8"/>
  <c r="I16" i="8"/>
  <c r="I17" i="8"/>
  <c r="I18" i="8"/>
  <c r="I19" i="8"/>
  <c r="I20" i="8"/>
  <c r="I21" i="8"/>
  <c r="I22" i="8"/>
  <c r="I23" i="8"/>
  <c r="I24" i="8"/>
  <c r="I25" i="8"/>
  <c r="I26" i="8"/>
  <c r="I27" i="8"/>
  <c r="I28" i="8"/>
  <c r="I29" i="8"/>
  <c r="I30" i="8"/>
</calcChain>
</file>

<file path=xl/sharedStrings.xml><?xml version="1.0" encoding="utf-8"?>
<sst xmlns="http://schemas.openxmlformats.org/spreadsheetml/2006/main" count="848" uniqueCount="225">
  <si>
    <t>السلعة</t>
  </si>
  <si>
    <t>المديرية العامة للاقتصاد والتجارة</t>
  </si>
  <si>
    <t xml:space="preserve">   المكتب الفني لسياسة الأسعار</t>
  </si>
  <si>
    <t>الفئة</t>
  </si>
  <si>
    <t>خ 1</t>
  </si>
  <si>
    <t>خ 2</t>
  </si>
  <si>
    <t>خ 3</t>
  </si>
  <si>
    <t>خ 4</t>
  </si>
  <si>
    <t>خ 5</t>
  </si>
  <si>
    <t>خ 6</t>
  </si>
  <si>
    <t>خ 7</t>
  </si>
  <si>
    <t>خ 8</t>
  </si>
  <si>
    <t>خ 9</t>
  </si>
  <si>
    <t>خ 10</t>
  </si>
  <si>
    <t>خ 11</t>
  </si>
  <si>
    <t>خ 12</t>
  </si>
  <si>
    <t>خ 13</t>
  </si>
  <si>
    <t>خ 14</t>
  </si>
  <si>
    <t>خ 15</t>
  </si>
  <si>
    <t>خ 16</t>
  </si>
  <si>
    <t>الفواكه</t>
  </si>
  <si>
    <t>ف</t>
  </si>
  <si>
    <t>خ</t>
  </si>
  <si>
    <t>الوزن</t>
  </si>
  <si>
    <t>الخضار الطازجة</t>
  </si>
  <si>
    <t>اللحوم ومشتقاتها</t>
  </si>
  <si>
    <t>ف 1</t>
  </si>
  <si>
    <t>ف 2</t>
  </si>
  <si>
    <t>ف 3</t>
  </si>
  <si>
    <t>ف 4</t>
  </si>
  <si>
    <t>ف 5</t>
  </si>
  <si>
    <t>ل 1</t>
  </si>
  <si>
    <t>ل 2</t>
  </si>
  <si>
    <t>ل 3</t>
  </si>
  <si>
    <t>ل 4</t>
  </si>
  <si>
    <t>ل 5</t>
  </si>
  <si>
    <t>ل 6</t>
  </si>
  <si>
    <t>البيض ومنتجات الحليب</t>
  </si>
  <si>
    <t>ح 1</t>
  </si>
  <si>
    <t>ح 2</t>
  </si>
  <si>
    <t>ح 3</t>
  </si>
  <si>
    <t>ح 4</t>
  </si>
  <si>
    <t>ح 5</t>
  </si>
  <si>
    <t>ح 6</t>
  </si>
  <si>
    <t>الحبوب والبذور والثمار الجوزية</t>
  </si>
  <si>
    <t>ب 1</t>
  </si>
  <si>
    <t>ب 2</t>
  </si>
  <si>
    <t>ب 3</t>
  </si>
  <si>
    <t>ب 4</t>
  </si>
  <si>
    <t>ب 5</t>
  </si>
  <si>
    <t>ب 6</t>
  </si>
  <si>
    <t>ل</t>
  </si>
  <si>
    <t>ب</t>
  </si>
  <si>
    <t>المنتجات الدهنية والزيتية</t>
  </si>
  <si>
    <t>ح 7</t>
  </si>
  <si>
    <t>ح 8</t>
  </si>
  <si>
    <t>ح 9</t>
  </si>
  <si>
    <t>ح</t>
  </si>
  <si>
    <t>ز</t>
  </si>
  <si>
    <t>ز 1</t>
  </si>
  <si>
    <t>ز 2</t>
  </si>
  <si>
    <t>ز 3</t>
  </si>
  <si>
    <t>ز 4</t>
  </si>
  <si>
    <t>ز 5</t>
  </si>
  <si>
    <t>ز 6</t>
  </si>
  <si>
    <t>المعلبات</t>
  </si>
  <si>
    <t>م</t>
  </si>
  <si>
    <t>م 2</t>
  </si>
  <si>
    <t>م 1</t>
  </si>
  <si>
    <t>م 3</t>
  </si>
  <si>
    <t>م 4</t>
  </si>
  <si>
    <t>م 5</t>
  </si>
  <si>
    <t>مواد غذائية متفرقة</t>
  </si>
  <si>
    <t>غ</t>
  </si>
  <si>
    <t>غ 1</t>
  </si>
  <si>
    <t>غ 3</t>
  </si>
  <si>
    <t>غ 2</t>
  </si>
  <si>
    <t>غ 4</t>
  </si>
  <si>
    <t>غ 5</t>
  </si>
  <si>
    <t>غ 6</t>
  </si>
  <si>
    <t>غ 7</t>
  </si>
  <si>
    <t>ربطة واحدة</t>
  </si>
  <si>
    <t>قطعة واحدة</t>
  </si>
  <si>
    <t>كيس 300 غرام</t>
  </si>
  <si>
    <t xml:space="preserve">بندورة </t>
  </si>
  <si>
    <t>كوسى</t>
  </si>
  <si>
    <t>باذنجان</t>
  </si>
  <si>
    <t xml:space="preserve">ملفوف </t>
  </si>
  <si>
    <t>خيار</t>
  </si>
  <si>
    <t xml:space="preserve">لوبيا بادرية </t>
  </si>
  <si>
    <t>جزر</t>
  </si>
  <si>
    <t>بقدونس</t>
  </si>
  <si>
    <t>نعنع</t>
  </si>
  <si>
    <t>بقلة</t>
  </si>
  <si>
    <t>كزبرة</t>
  </si>
  <si>
    <t>خس</t>
  </si>
  <si>
    <t>فجل</t>
  </si>
  <si>
    <t>بصل احمر</t>
  </si>
  <si>
    <t>ثوم يابس</t>
  </si>
  <si>
    <t>بطاطا</t>
  </si>
  <si>
    <t>تفاح بلدي أحمر</t>
  </si>
  <si>
    <t>تفاح بلدي أصفر</t>
  </si>
  <si>
    <t>موز بلدي</t>
  </si>
  <si>
    <t>برتقال أبو صرّة</t>
  </si>
  <si>
    <t xml:space="preserve">ليمون حامض </t>
  </si>
  <si>
    <t xml:space="preserve">لحم غنم  طازج (بلدي) </t>
  </si>
  <si>
    <t xml:space="preserve">لحم بقر طازج (بلدي) </t>
  </si>
  <si>
    <t>لحم بقر مستورد (مبرد)</t>
  </si>
  <si>
    <t>عدد 30</t>
  </si>
  <si>
    <t>البيض</t>
  </si>
  <si>
    <t xml:space="preserve">علبة 500 غرام </t>
  </si>
  <si>
    <t>اللبنة</t>
  </si>
  <si>
    <t>علبة 2,5 كيلوغرام</t>
  </si>
  <si>
    <t xml:space="preserve">جبن أبيض عكاوي </t>
  </si>
  <si>
    <t>موضب 1 كيلوغرام</t>
  </si>
  <si>
    <t>عدس أحمر</t>
  </si>
  <si>
    <t>فاصولياء بيضاء صنوبرية</t>
  </si>
  <si>
    <t>فول حب</t>
  </si>
  <si>
    <t>حمص حب</t>
  </si>
  <si>
    <t>طحين</t>
  </si>
  <si>
    <t>(وقية) 200 غرام</t>
  </si>
  <si>
    <t>جوز قلب</t>
  </si>
  <si>
    <t>لوز قلب</t>
  </si>
  <si>
    <t>صنوبر قلب</t>
  </si>
  <si>
    <t>كبير 400 غرام</t>
  </si>
  <si>
    <t>قنينة 1,8 ليتر</t>
  </si>
  <si>
    <t>مرطبان 454 غرام</t>
  </si>
  <si>
    <t>علبة 454 غرام</t>
  </si>
  <si>
    <t>زبدة</t>
  </si>
  <si>
    <t>زيت زيتون</t>
  </si>
  <si>
    <t>زيت دوار الشمس</t>
  </si>
  <si>
    <t>زيت الذرة</t>
  </si>
  <si>
    <t>طحينة</t>
  </si>
  <si>
    <t>حلاوة سادة</t>
  </si>
  <si>
    <t>علبة 340 غرام</t>
  </si>
  <si>
    <t>علبة 200 غرام</t>
  </si>
  <si>
    <t>علبة 125 غرام</t>
  </si>
  <si>
    <t>علبة 400 غرام</t>
  </si>
  <si>
    <t xml:space="preserve">مارتديلا بقر </t>
  </si>
  <si>
    <t xml:space="preserve">طون </t>
  </si>
  <si>
    <t xml:space="preserve">سردين </t>
  </si>
  <si>
    <t xml:space="preserve">فطر حبة كاملة </t>
  </si>
  <si>
    <t>علبة 700 غرام</t>
  </si>
  <si>
    <t xml:space="preserve">سكر </t>
  </si>
  <si>
    <t>ملح</t>
  </si>
  <si>
    <t>صغير 70 غرام</t>
  </si>
  <si>
    <t xml:space="preserve">كاتشاب </t>
  </si>
  <si>
    <t>باكيت 500 غرام</t>
  </si>
  <si>
    <t>رب البندورة</t>
  </si>
  <si>
    <t>معكرونة</t>
  </si>
  <si>
    <t>موضب 200 غرام</t>
  </si>
  <si>
    <t>بن مطحون</t>
  </si>
  <si>
    <t xml:space="preserve">فخاذ فروج مع جلدة  </t>
  </si>
  <si>
    <t>صدور فروج مسحب</t>
  </si>
  <si>
    <t>فروج كامل</t>
  </si>
  <si>
    <t>شاي (غير منكه)</t>
  </si>
  <si>
    <t>موضب 454 غرام</t>
  </si>
  <si>
    <t>جبن قشقوان بقر</t>
  </si>
  <si>
    <r>
      <t xml:space="preserve">جبنة </t>
    </r>
    <r>
      <rPr>
        <sz val="12"/>
        <rFont val="Arabic Transparent"/>
        <charset val="178"/>
      </rPr>
      <t xml:space="preserve"> قطع</t>
    </r>
  </si>
  <si>
    <t>حليب بودرة</t>
  </si>
  <si>
    <r>
      <t>ذرة</t>
    </r>
    <r>
      <rPr>
        <b/>
        <sz val="12"/>
        <rFont val="Arabic Transparent"/>
        <charset val="178"/>
      </rPr>
      <t/>
    </r>
  </si>
  <si>
    <t>كيلوغرام 1</t>
  </si>
  <si>
    <t>قنينة 340 غرام</t>
  </si>
  <si>
    <t>بندورة 1 كيلو غرام (باب أول)</t>
  </si>
  <si>
    <t>كوسى1 كيلو غرام (باب أول)</t>
  </si>
  <si>
    <t>باذنجان 1 كيلو غرام (باب أول)</t>
  </si>
  <si>
    <t>ملفوف 1 كيلو غرام (باب أول)</t>
  </si>
  <si>
    <t>لوبيا  بادرية 1 كيلو غرام (باب أول)</t>
  </si>
  <si>
    <t>خيار 1 كيلو غرام (باب أول)</t>
  </si>
  <si>
    <t>جزر 1 كيلو غرام (باب أول)</t>
  </si>
  <si>
    <t>بقدونس ( ربطة واحدة ) (باب أول)</t>
  </si>
  <si>
    <t xml:space="preserve">نعنع ( ربطة واحدة ) (باب أول) </t>
  </si>
  <si>
    <t xml:space="preserve">بقلة ( ربطة واحدة ) (باب أول) </t>
  </si>
  <si>
    <t>كزبرة ( ربطة واحدة ) (باب أول)</t>
  </si>
  <si>
    <t xml:space="preserve">خس ( قطعة واحدة ) (باب أول) </t>
  </si>
  <si>
    <t>فجل ( ربطة واحدة ) (باب أول)</t>
  </si>
  <si>
    <t>بصل احمر 1 كيلو غرام (باب أول)</t>
  </si>
  <si>
    <t>ثوم يابس كيس 300 غرام (باب أول)</t>
  </si>
  <si>
    <t>بطاطا 1 كيلو غرام (باب أول)</t>
  </si>
  <si>
    <t>تفاح بلدي أحمر 1 كيلوغرام (باب أول)</t>
  </si>
  <si>
    <t>تفاح بلدي أصفر 1 كيلوغرام (باب أول)</t>
  </si>
  <si>
    <t>موز بلدي 1 كيلوغرام (باب أول)</t>
  </si>
  <si>
    <t>برتقال أبو صرّة (باب أول)</t>
  </si>
  <si>
    <t>ليمون حامض 1 كيلوغرام (باب أول)</t>
  </si>
  <si>
    <t>لحم غنم  طازج 1 كيلو غرام(بلدي) كاستليتا بدون عضم</t>
  </si>
  <si>
    <t>لحم بقر طازج 1 كيلو غرام (بلدي) موزات</t>
  </si>
  <si>
    <t xml:space="preserve">الفرق بـ ل.ل. </t>
  </si>
  <si>
    <t>التغيير الأسبوعي بالنسبة المئوية %</t>
  </si>
  <si>
    <t>مجمــوع الخضار الطازجة</t>
  </si>
  <si>
    <t>مجمــوع الفواكه</t>
  </si>
  <si>
    <t>مجمــوع اللحوم ومشتقاتها</t>
  </si>
  <si>
    <t>مجمــوع البيض ومنتجات الحليب</t>
  </si>
  <si>
    <t>مجمــوع الحبوب والبذور والثمار الجوزية</t>
  </si>
  <si>
    <t>مجمــوع المعلبات</t>
  </si>
  <si>
    <t>مجمــوع مواد غذائية متفرقة</t>
  </si>
  <si>
    <t>المجمــوع العام</t>
  </si>
  <si>
    <t>التغيير السنوي بالنسبة المئوية %</t>
  </si>
  <si>
    <t>التغيير السنوي بالنسبة المئوية%</t>
  </si>
  <si>
    <t>أرز عادي</t>
  </si>
  <si>
    <t>قطع 160 غرام</t>
  </si>
  <si>
    <t>ذرة</t>
  </si>
  <si>
    <t>التقرير الأسبوعي لأسعار السلة الغذائية في وزارة الاقتصاد والتجارة (المكتب الفني لسياسة الأسعار) في نقاط البيع في مختلف المناطق اللبنانية</t>
  </si>
  <si>
    <t>التقرير الأسبوعي لأسعار السلة الغذائية في وزارة الاقتصاد والتجارة (المكتب الفني لسياسة الأسعار) في السوبرماركت في مختلف المناطق اللبنانية</t>
  </si>
  <si>
    <t>التقرير الأسبوعي لأسعار السلة الغذائية في وزارة الاقتصاد والتجارة (المكتب الفني لسياسة الأسعار) في المحلات والملاحم في مختلف المناطق اللبنانية</t>
  </si>
  <si>
    <t>التقرير الأسبوعي لأسعار السلة الغذائية في وزارة الاقتصاد والتجارة (المكتب الفني لسياسة الأسعار) في مختلف المناطق اللبنانية</t>
  </si>
  <si>
    <t>التقرير الأسبوعي لأسعار السلة الغذائية في وزارة الاقتصاد والتجارة (المكتب الفني لسياسة الأسعار)</t>
  </si>
  <si>
    <t xml:space="preserve"> المنطقة: محلات الخضار والملاحم في بيروت وجبل لبنان، الجنوب، البقاع، الشمال والنبطية</t>
  </si>
  <si>
    <t>معدل السعر في بيروت وجبل لبنان (ل.ل.)</t>
  </si>
  <si>
    <t>معدل السعر في صيدا وصور  (ل.ل.)</t>
  </si>
  <si>
    <t>معدل السعر في زحلة وجوارها (ل.ل.)</t>
  </si>
  <si>
    <t>معدل السعر في طرابلس وعكار (ل.ل.)</t>
  </si>
  <si>
    <t>معدل السعر في النبطية (ل.ل.)</t>
  </si>
  <si>
    <t>معدل السعر في المحلات والملاحم (ل.ل.)</t>
  </si>
  <si>
    <t xml:space="preserve">لحم غنم  طازج 1 كيلو غرام(بلدي) كاستليتا </t>
  </si>
  <si>
    <t>مجمــوع المنتجات الدهنية والزيتية</t>
  </si>
  <si>
    <t>غالون 3,6 ليتر</t>
  </si>
  <si>
    <t>غالون 3,5 ليتر</t>
  </si>
  <si>
    <t>معدل أسعار  السوبرماركات في 25-11-2019 (ل.ل.)</t>
  </si>
  <si>
    <t>معدل أسعار المحلات والملاحم في 25-11-2019 (ل.ل.)</t>
  </si>
  <si>
    <t>المعدل العام للأسعار في 25-11-2019  (ل.ل.)</t>
  </si>
  <si>
    <t xml:space="preserve"> التاريخ 2 كانون الأول 2019</t>
  </si>
  <si>
    <t>معدل الأسعار في كانون الأول 2018 (ل.ل.)</t>
  </si>
  <si>
    <t>معدل أسعار المحلات والملاحم في 02-12-2019 (ل.ل.)</t>
  </si>
  <si>
    <t>معدل أسعار  السوبرماركات في 02-12-2019 (ل.ل.)</t>
  </si>
  <si>
    <t>المعدل العام للأسعار في 02-12-2019  (ل.ل.)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</si>
</sst>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20" x14ac:knownFonts="1">
    <font>
      <sz val="11"/>
      <color theme="1"/>
      <name val="Arial"/>
      <family val="2"/>
      <charset val="178"/>
      <scheme val="minor"/>
    </font>
    <font>
      <b/>
      <sz val="10"/>
      <name val="Arial"/>
      <family val="2"/>
      <charset val="178"/>
    </font>
    <font>
      <b/>
      <sz val="11"/>
      <color theme="1"/>
      <name val="Arial"/>
      <family val="2"/>
      <scheme val="minor"/>
    </font>
    <font>
      <b/>
      <sz val="13"/>
      <color theme="1"/>
      <name val="Arabic Transparent"/>
      <charset val="178"/>
    </font>
    <font>
      <b/>
      <sz val="11"/>
      <color theme="1"/>
      <name val="Arabic Transparent"/>
      <charset val="178"/>
    </font>
    <font>
      <sz val="12"/>
      <name val="Arabic Transparent"/>
      <charset val="178"/>
    </font>
    <font>
      <b/>
      <sz val="12"/>
      <name val="Arabic Transparent"/>
      <charset val="178"/>
    </font>
    <font>
      <b/>
      <sz val="9"/>
      <color rgb="FF595959"/>
      <name val="Times New Roman"/>
      <family val="1"/>
    </font>
    <font>
      <b/>
      <sz val="14"/>
      <color theme="1"/>
      <name val="Arabic Transparent"/>
      <charset val="178"/>
    </font>
    <font>
      <b/>
      <sz val="11"/>
      <color theme="1"/>
      <name val="Arial"/>
      <family val="2"/>
      <charset val="178"/>
      <scheme val="minor"/>
    </font>
    <font>
      <b/>
      <sz val="11"/>
      <name val="Arabic Transparent"/>
      <charset val="178"/>
    </font>
    <font>
      <sz val="11"/>
      <name val="Arabic Transparent"/>
      <charset val="178"/>
    </font>
    <font>
      <sz val="11"/>
      <color theme="1"/>
      <name val="Arial"/>
      <family val="2"/>
      <charset val="178"/>
      <scheme val="minor"/>
    </font>
    <font>
      <sz val="11"/>
      <color theme="1"/>
      <name val="Arabic Transparent"/>
      <charset val="178"/>
    </font>
    <font>
      <b/>
      <sz val="1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  <charset val="178"/>
      <scheme val="minor"/>
    </font>
    <font>
      <sz val="11"/>
      <name val="Arial"/>
      <family val="2"/>
      <charset val="178"/>
      <scheme val="minor"/>
    </font>
    <font>
      <b/>
      <sz val="10"/>
      <name val="Arabic Transparent"/>
      <charset val="17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2" fillId="0" borderId="0" applyFont="0" applyFill="0" applyBorder="0" applyAlignment="0" applyProtection="0"/>
  </cellStyleXfs>
  <cellXfs count="206">
    <xf numFmtId="0" fontId="0" fillId="0" borderId="0" xfId="0"/>
    <xf numFmtId="0" fontId="2" fillId="0" borderId="0" xfId="0" applyFont="1"/>
    <xf numFmtId="0" fontId="3" fillId="0" borderId="0" xfId="0" applyFont="1" applyAlignment="1">
      <alignment horizontal="right" vertical="center"/>
    </xf>
    <xf numFmtId="0" fontId="7" fillId="0" borderId="0" xfId="0" applyFont="1" applyAlignment="1">
      <alignment horizontal="justify" readingOrder="2"/>
    </xf>
    <xf numFmtId="0" fontId="7" fillId="0" borderId="0" xfId="0" applyFont="1"/>
    <xf numFmtId="0" fontId="4" fillId="0" borderId="12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9" fillId="0" borderId="0" xfId="0" applyFont="1"/>
    <xf numFmtId="0" fontId="9" fillId="0" borderId="11" xfId="0" applyFont="1" applyBorder="1"/>
    <xf numFmtId="0" fontId="11" fillId="2" borderId="2" xfId="0" applyFont="1" applyFill="1" applyBorder="1" applyAlignment="1">
      <alignment horizontal="right" indent="1"/>
    </xf>
    <xf numFmtId="0" fontId="11" fillId="2" borderId="4" xfId="0" applyFont="1" applyFill="1" applyBorder="1" applyAlignment="1">
      <alignment horizontal="right" indent="1"/>
    </xf>
    <xf numFmtId="0" fontId="11" fillId="2" borderId="3" xfId="0" applyFont="1" applyFill="1" applyBorder="1" applyAlignment="1">
      <alignment horizontal="right" indent="1"/>
    </xf>
    <xf numFmtId="0" fontId="5" fillId="2" borderId="5" xfId="0" applyFont="1" applyFill="1" applyBorder="1" applyAlignment="1">
      <alignment horizontal="right" indent="1"/>
    </xf>
    <xf numFmtId="0" fontId="5" fillId="2" borderId="6" xfId="0" applyFont="1" applyFill="1" applyBorder="1" applyAlignment="1">
      <alignment horizontal="right" indent="1"/>
    </xf>
    <xf numFmtId="0" fontId="5" fillId="2" borderId="8" xfId="0" applyFont="1" applyFill="1" applyBorder="1" applyAlignment="1">
      <alignment horizontal="right" indent="1"/>
    </xf>
    <xf numFmtId="0" fontId="5" fillId="2" borderId="12" xfId="0" applyFont="1" applyFill="1" applyBorder="1" applyAlignment="1">
      <alignment horizontal="right" indent="1"/>
    </xf>
    <xf numFmtId="0" fontId="5" fillId="2" borderId="0" xfId="0" applyFont="1" applyFill="1" applyBorder="1" applyAlignment="1">
      <alignment horizontal="right" indent="1"/>
    </xf>
    <xf numFmtId="0" fontId="5" fillId="2" borderId="18" xfId="0" applyFont="1" applyFill="1" applyBorder="1" applyAlignment="1">
      <alignment horizontal="right" indent="1"/>
    </xf>
    <xf numFmtId="0" fontId="11" fillId="2" borderId="17" xfId="0" applyFont="1" applyFill="1" applyBorder="1" applyAlignment="1">
      <alignment horizontal="right" indent="1"/>
    </xf>
    <xf numFmtId="9" fontId="1" fillId="2" borderId="2" xfId="1" applyFont="1" applyFill="1" applyBorder="1" applyAlignment="1">
      <alignment horizontal="center"/>
    </xf>
    <xf numFmtId="9" fontId="1" fillId="2" borderId="17" xfId="1" applyFont="1" applyFill="1" applyBorder="1" applyAlignment="1">
      <alignment horizontal="center"/>
    </xf>
    <xf numFmtId="9" fontId="1" fillId="2" borderId="9" xfId="1" applyFont="1" applyFill="1" applyBorder="1" applyAlignment="1">
      <alignment horizontal="center"/>
    </xf>
    <xf numFmtId="0" fontId="11" fillId="2" borderId="9" xfId="0" applyFont="1" applyFill="1" applyBorder="1" applyAlignment="1">
      <alignment horizontal="right" indent="1"/>
    </xf>
    <xf numFmtId="0" fontId="11" fillId="2" borderId="10" xfId="0" applyFont="1" applyFill="1" applyBorder="1" applyAlignment="1">
      <alignment horizontal="right" indent="1"/>
    </xf>
    <xf numFmtId="0" fontId="8" fillId="0" borderId="0" xfId="0" applyFont="1" applyAlignment="1"/>
    <xf numFmtId="0" fontId="9" fillId="0" borderId="12" xfId="0" applyFont="1" applyBorder="1"/>
    <xf numFmtId="0" fontId="0" fillId="0" borderId="0" xfId="0" applyFill="1"/>
    <xf numFmtId="9" fontId="1" fillId="2" borderId="4" xfId="1" applyFont="1" applyFill="1" applyBorder="1" applyAlignment="1">
      <alignment horizontal="center"/>
    </xf>
    <xf numFmtId="0" fontId="4" fillId="0" borderId="16" xfId="0" applyFont="1" applyFill="1" applyBorder="1" applyAlignment="1">
      <alignment horizontal="center" vertical="center"/>
    </xf>
    <xf numFmtId="9" fontId="1" fillId="2" borderId="14" xfId="1" applyFont="1" applyFill="1" applyBorder="1" applyAlignment="1">
      <alignment horizontal="center"/>
    </xf>
    <xf numFmtId="1" fontId="1" fillId="2" borderId="24" xfId="0" applyNumberFormat="1" applyFont="1" applyFill="1" applyBorder="1" applyAlignment="1">
      <alignment horizontal="center"/>
    </xf>
    <xf numFmtId="0" fontId="4" fillId="0" borderId="1" xfId="0" applyFont="1" applyBorder="1" applyAlignment="1">
      <alignment horizontal="right" vertical="center" indent="1"/>
    </xf>
    <xf numFmtId="0" fontId="9" fillId="0" borderId="26" xfId="0" applyFont="1" applyBorder="1"/>
    <xf numFmtId="0" fontId="6" fillId="2" borderId="9" xfId="0" applyFont="1" applyFill="1" applyBorder="1" applyAlignment="1">
      <alignment horizontal="right" vertical="center" indent="1"/>
    </xf>
    <xf numFmtId="0" fontId="9" fillId="0" borderId="27" xfId="0" applyFont="1" applyBorder="1"/>
    <xf numFmtId="0" fontId="4" fillId="0" borderId="14" xfId="0" applyFont="1" applyBorder="1" applyAlignment="1">
      <alignment horizontal="right" vertical="center" indent="1"/>
    </xf>
    <xf numFmtId="0" fontId="4" fillId="0" borderId="9" xfId="0" applyFont="1" applyBorder="1" applyAlignment="1">
      <alignment horizontal="right" vertical="center" indent="1"/>
    </xf>
    <xf numFmtId="0" fontId="9" fillId="0" borderId="25" xfId="0" applyFont="1" applyBorder="1"/>
    <xf numFmtId="0" fontId="9" fillId="0" borderId="29" xfId="0" applyFont="1" applyBorder="1"/>
    <xf numFmtId="1" fontId="15" fillId="0" borderId="16" xfId="0" applyNumberFormat="1" applyFont="1" applyBorder="1" applyAlignment="1">
      <alignment horizontal="center" vertical="center" wrapText="1"/>
    </xf>
    <xf numFmtId="1" fontId="14" fillId="2" borderId="17" xfId="0" applyNumberFormat="1" applyFont="1" applyFill="1" applyBorder="1" applyAlignment="1">
      <alignment horizontal="center"/>
    </xf>
    <xf numFmtId="1" fontId="14" fillId="2" borderId="21" xfId="0" applyNumberFormat="1" applyFont="1" applyFill="1" applyBorder="1" applyAlignment="1">
      <alignment horizontal="center"/>
    </xf>
    <xf numFmtId="9" fontId="14" fillId="2" borderId="2" xfId="1" applyFont="1" applyFill="1" applyBorder="1" applyAlignment="1">
      <alignment horizontal="center"/>
    </xf>
    <xf numFmtId="9" fontId="14" fillId="2" borderId="17" xfId="1" applyFont="1" applyFill="1" applyBorder="1" applyAlignment="1">
      <alignment horizontal="center"/>
    </xf>
    <xf numFmtId="1" fontId="14" fillId="2" borderId="3" xfId="0" applyNumberFormat="1" applyFont="1" applyFill="1" applyBorder="1" applyAlignment="1">
      <alignment horizontal="center"/>
    </xf>
    <xf numFmtId="1" fontId="14" fillId="2" borderId="24" xfId="0" applyNumberFormat="1" applyFont="1" applyFill="1" applyBorder="1" applyAlignment="1">
      <alignment horizontal="center"/>
    </xf>
    <xf numFmtId="9" fontId="14" fillId="2" borderId="3" xfId="1" applyFont="1" applyFill="1" applyBorder="1" applyAlignment="1">
      <alignment horizontal="center"/>
    </xf>
    <xf numFmtId="1" fontId="14" fillId="2" borderId="4" xfId="0" applyNumberFormat="1" applyFont="1" applyFill="1" applyBorder="1" applyAlignment="1">
      <alignment horizontal="center"/>
    </xf>
    <xf numFmtId="1" fontId="14" fillId="2" borderId="23" xfId="0" applyNumberFormat="1" applyFont="1" applyFill="1" applyBorder="1" applyAlignment="1">
      <alignment horizontal="center"/>
    </xf>
    <xf numFmtId="9" fontId="14" fillId="2" borderId="4" xfId="1" applyFont="1" applyFill="1" applyBorder="1" applyAlignment="1">
      <alignment horizontal="center"/>
    </xf>
    <xf numFmtId="0" fontId="15" fillId="0" borderId="16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1" fontId="14" fillId="2" borderId="2" xfId="0" applyNumberFormat="1" applyFont="1" applyFill="1" applyBorder="1" applyAlignment="1">
      <alignment horizontal="center"/>
    </xf>
    <xf numFmtId="9" fontId="14" fillId="2" borderId="10" xfId="1" applyFont="1" applyFill="1" applyBorder="1" applyAlignment="1">
      <alignment horizontal="center"/>
    </xf>
    <xf numFmtId="9" fontId="14" fillId="2" borderId="9" xfId="1" applyFont="1" applyFill="1" applyBorder="1" applyAlignment="1">
      <alignment horizontal="center"/>
    </xf>
    <xf numFmtId="1" fontId="14" fillId="2" borderId="22" xfId="0" applyNumberFormat="1" applyFont="1" applyFill="1" applyBorder="1" applyAlignment="1">
      <alignment horizontal="center"/>
    </xf>
    <xf numFmtId="1" fontId="14" fillId="2" borderId="10" xfId="0" applyNumberFormat="1" applyFont="1" applyFill="1" applyBorder="1" applyAlignment="1">
      <alignment horizontal="center"/>
    </xf>
    <xf numFmtId="9" fontId="14" fillId="2" borderId="14" xfId="1" applyFont="1" applyFill="1" applyBorder="1" applyAlignment="1">
      <alignment horizontal="center"/>
    </xf>
    <xf numFmtId="9" fontId="15" fillId="0" borderId="15" xfId="1" applyFont="1" applyBorder="1" applyAlignment="1">
      <alignment horizontal="center" vertical="center" wrapText="1"/>
    </xf>
    <xf numFmtId="1" fontId="14" fillId="2" borderId="28" xfId="0" applyNumberFormat="1" applyFont="1" applyFill="1" applyBorder="1" applyAlignment="1">
      <alignment horizontal="center"/>
    </xf>
    <xf numFmtId="0" fontId="13" fillId="0" borderId="12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13" fillId="0" borderId="16" xfId="0" applyFont="1" applyFill="1" applyBorder="1" applyAlignment="1">
      <alignment horizontal="center" vertical="center" wrapText="1"/>
    </xf>
    <xf numFmtId="0" fontId="13" fillId="0" borderId="13" xfId="0" applyFont="1" applyFill="1" applyBorder="1" applyAlignment="1">
      <alignment horizontal="center" vertical="center" wrapText="1"/>
    </xf>
    <xf numFmtId="1" fontId="14" fillId="0" borderId="21" xfId="0" applyNumberFormat="1" applyFont="1" applyFill="1" applyBorder="1" applyAlignment="1">
      <alignment horizontal="center"/>
    </xf>
    <xf numFmtId="1" fontId="14" fillId="0" borderId="17" xfId="0" applyNumberFormat="1" applyFont="1" applyFill="1" applyBorder="1" applyAlignment="1">
      <alignment horizontal="center"/>
    </xf>
    <xf numFmtId="1" fontId="14" fillId="0" borderId="22" xfId="0" applyNumberFormat="1" applyFont="1" applyFill="1" applyBorder="1" applyAlignment="1">
      <alignment horizontal="center"/>
    </xf>
    <xf numFmtId="9" fontId="14" fillId="0" borderId="17" xfId="1" applyFont="1" applyFill="1" applyBorder="1" applyAlignment="1">
      <alignment horizontal="center"/>
    </xf>
    <xf numFmtId="1" fontId="14" fillId="0" borderId="24" xfId="0" applyNumberFormat="1" applyFont="1" applyFill="1" applyBorder="1" applyAlignment="1">
      <alignment horizontal="center"/>
    </xf>
    <xf numFmtId="1" fontId="14" fillId="0" borderId="2" xfId="0" applyNumberFormat="1" applyFont="1" applyFill="1" applyBorder="1" applyAlignment="1">
      <alignment horizontal="center"/>
    </xf>
    <xf numFmtId="9" fontId="14" fillId="0" borderId="3" xfId="1" applyFont="1" applyFill="1" applyBorder="1" applyAlignment="1">
      <alignment horizontal="center"/>
    </xf>
    <xf numFmtId="1" fontId="14" fillId="0" borderId="23" xfId="0" applyNumberFormat="1" applyFont="1" applyFill="1" applyBorder="1" applyAlignment="1">
      <alignment horizontal="center"/>
    </xf>
    <xf numFmtId="1" fontId="14" fillId="0" borderId="4" xfId="0" applyNumberFormat="1" applyFont="1" applyFill="1" applyBorder="1" applyAlignment="1">
      <alignment horizontal="center"/>
    </xf>
    <xf numFmtId="9" fontId="14" fillId="0" borderId="4" xfId="1" applyFont="1" applyFill="1" applyBorder="1" applyAlignment="1">
      <alignment horizontal="center"/>
    </xf>
    <xf numFmtId="1" fontId="16" fillId="0" borderId="16" xfId="0" applyNumberFormat="1" applyFont="1" applyFill="1" applyBorder="1" applyAlignment="1">
      <alignment horizontal="center" vertical="center" wrapText="1"/>
    </xf>
    <xf numFmtId="0" fontId="16" fillId="0" borderId="13" xfId="0" applyFont="1" applyFill="1" applyBorder="1" applyAlignment="1">
      <alignment horizontal="center" vertical="center" wrapText="1"/>
    </xf>
    <xf numFmtId="9" fontId="14" fillId="0" borderId="2" xfId="1" applyFont="1" applyFill="1" applyBorder="1" applyAlignment="1">
      <alignment horizontal="center"/>
    </xf>
    <xf numFmtId="1" fontId="14" fillId="0" borderId="3" xfId="0" applyNumberFormat="1" applyFont="1" applyFill="1" applyBorder="1" applyAlignment="1">
      <alignment horizontal="center"/>
    </xf>
    <xf numFmtId="9" fontId="14" fillId="0" borderId="10" xfId="1" applyFont="1" applyFill="1" applyBorder="1" applyAlignment="1">
      <alignment horizontal="center"/>
    </xf>
    <xf numFmtId="1" fontId="14" fillId="0" borderId="27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1" fontId="1" fillId="2" borderId="2" xfId="0" applyNumberFormat="1" applyFont="1" applyFill="1" applyBorder="1" applyAlignment="1">
      <alignment horizontal="center" vertical="center"/>
    </xf>
    <xf numFmtId="1" fontId="14" fillId="2" borderId="2" xfId="0" applyNumberFormat="1" applyFont="1" applyFill="1" applyBorder="1" applyAlignment="1">
      <alignment horizontal="center" vertical="center"/>
    </xf>
    <xf numFmtId="1" fontId="14" fillId="2" borderId="4" xfId="0" applyNumberFormat="1" applyFont="1" applyFill="1" applyBorder="1" applyAlignment="1">
      <alignment horizontal="center" vertical="center"/>
    </xf>
    <xf numFmtId="1" fontId="14" fillId="0" borderId="11" xfId="0" applyNumberFormat="1" applyFont="1" applyFill="1" applyBorder="1" applyAlignment="1">
      <alignment horizontal="center"/>
    </xf>
    <xf numFmtId="9" fontId="14" fillId="2" borderId="2" xfId="1" applyNumberFormat="1" applyFont="1" applyFill="1" applyBorder="1" applyAlignment="1">
      <alignment horizontal="center"/>
    </xf>
    <xf numFmtId="9" fontId="14" fillId="2" borderId="14" xfId="1" applyNumberFormat="1" applyFont="1" applyFill="1" applyBorder="1" applyAlignment="1">
      <alignment horizontal="center"/>
    </xf>
    <xf numFmtId="0" fontId="16" fillId="0" borderId="0" xfId="0" applyFont="1"/>
    <xf numFmtId="0" fontId="2" fillId="0" borderId="1" xfId="0" applyFont="1" applyBorder="1" applyAlignment="1">
      <alignment horizontal="right" vertical="center" indent="1"/>
    </xf>
    <xf numFmtId="0" fontId="9" fillId="0" borderId="1" xfId="0" applyFont="1" applyBorder="1" applyAlignment="1">
      <alignment horizontal="right" vertical="center" indent="1"/>
    </xf>
    <xf numFmtId="0" fontId="9" fillId="0" borderId="14" xfId="0" applyFont="1" applyBorder="1" applyAlignment="1">
      <alignment horizontal="right" vertical="center" indent="1"/>
    </xf>
    <xf numFmtId="1" fontId="1" fillId="2" borderId="3" xfId="0" applyNumberFormat="1" applyFont="1" applyFill="1" applyBorder="1" applyAlignment="1">
      <alignment horizontal="center"/>
    </xf>
    <xf numFmtId="0" fontId="9" fillId="0" borderId="9" xfId="0" applyFont="1" applyBorder="1" applyAlignment="1">
      <alignment horizontal="right" vertical="center" indent="1"/>
    </xf>
    <xf numFmtId="1" fontId="1" fillId="2" borderId="4" xfId="0" applyNumberFormat="1" applyFont="1" applyFill="1" applyBorder="1" applyAlignment="1">
      <alignment horizontal="center" vertical="center"/>
    </xf>
    <xf numFmtId="1" fontId="0" fillId="0" borderId="0" xfId="0" applyNumberFormat="1"/>
    <xf numFmtId="1" fontId="0" fillId="0" borderId="0" xfId="0" applyNumberFormat="1" applyAlignment="1">
      <alignment horizontal="center"/>
    </xf>
    <xf numFmtId="0" fontId="9" fillId="0" borderId="17" xfId="0" applyFont="1" applyBorder="1"/>
    <xf numFmtId="0" fontId="9" fillId="0" borderId="3" xfId="0" applyFont="1" applyBorder="1"/>
    <xf numFmtId="0" fontId="9" fillId="0" borderId="4" xfId="0" applyFont="1" applyBorder="1"/>
    <xf numFmtId="0" fontId="9" fillId="0" borderId="2" xfId="0" applyFont="1" applyBorder="1"/>
    <xf numFmtId="0" fontId="9" fillId="0" borderId="33" xfId="0" applyFont="1" applyBorder="1"/>
    <xf numFmtId="0" fontId="5" fillId="2" borderId="34" xfId="0" applyFont="1" applyFill="1" applyBorder="1" applyAlignment="1">
      <alignment horizontal="right" indent="1"/>
    </xf>
    <xf numFmtId="0" fontId="11" fillId="2" borderId="14" xfId="0" applyFont="1" applyFill="1" applyBorder="1" applyAlignment="1">
      <alignment horizontal="right" indent="1"/>
    </xf>
    <xf numFmtId="1" fontId="14" fillId="0" borderId="28" xfId="0" applyNumberFormat="1" applyFont="1" applyFill="1" applyBorder="1" applyAlignment="1">
      <alignment horizontal="center"/>
    </xf>
    <xf numFmtId="1" fontId="14" fillId="0" borderId="9" xfId="0" applyNumberFormat="1" applyFont="1" applyFill="1" applyBorder="1" applyAlignment="1">
      <alignment horizontal="center"/>
    </xf>
    <xf numFmtId="1" fontId="14" fillId="0" borderId="30" xfId="0" applyNumberFormat="1" applyFont="1" applyFill="1" applyBorder="1" applyAlignment="1">
      <alignment horizontal="center"/>
    </xf>
    <xf numFmtId="9" fontId="14" fillId="0" borderId="9" xfId="1" applyFont="1" applyFill="1" applyBorder="1" applyAlignment="1">
      <alignment horizontal="center"/>
    </xf>
    <xf numFmtId="1" fontId="14" fillId="0" borderId="12" xfId="0" applyNumberFormat="1" applyFont="1" applyFill="1" applyBorder="1" applyAlignment="1">
      <alignment horizontal="center"/>
    </xf>
    <xf numFmtId="9" fontId="14" fillId="0" borderId="11" xfId="1" applyFont="1" applyFill="1" applyBorder="1" applyAlignment="1">
      <alignment horizontal="center"/>
    </xf>
    <xf numFmtId="164" fontId="14" fillId="2" borderId="11" xfId="1" applyNumberFormat="1" applyFont="1" applyFill="1" applyBorder="1" applyAlignment="1">
      <alignment horizontal="center"/>
    </xf>
    <xf numFmtId="0" fontId="9" fillId="0" borderId="19" xfId="0" applyFont="1" applyBorder="1"/>
    <xf numFmtId="0" fontId="4" fillId="0" borderId="19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right" vertical="center" indent="1"/>
    </xf>
    <xf numFmtId="0" fontId="4" fillId="0" borderId="20" xfId="0" applyFont="1" applyBorder="1" applyAlignment="1">
      <alignment horizontal="right" vertical="center" indent="1"/>
    </xf>
    <xf numFmtId="0" fontId="4" fillId="0" borderId="30" xfId="0" applyFont="1" applyBorder="1" applyAlignment="1">
      <alignment horizontal="right" vertical="center" indent="1"/>
    </xf>
    <xf numFmtId="9" fontId="1" fillId="2" borderId="11" xfId="1" applyFont="1" applyFill="1" applyBorder="1" applyAlignment="1">
      <alignment horizontal="center"/>
    </xf>
    <xf numFmtId="164" fontId="1" fillId="2" borderId="31" xfId="1" applyNumberFormat="1" applyFont="1" applyFill="1" applyBorder="1" applyAlignment="1">
      <alignment horizontal="center"/>
    </xf>
    <xf numFmtId="164" fontId="0" fillId="0" borderId="0" xfId="0" applyNumberFormat="1"/>
    <xf numFmtId="0" fontId="16" fillId="0" borderId="0" xfId="0" applyFont="1" applyFill="1"/>
    <xf numFmtId="10" fontId="0" fillId="0" borderId="0" xfId="1" applyNumberFormat="1" applyFont="1"/>
    <xf numFmtId="9" fontId="14" fillId="2" borderId="17" xfId="1" applyNumberFormat="1" applyFont="1" applyFill="1" applyBorder="1" applyAlignment="1">
      <alignment horizontal="center"/>
    </xf>
    <xf numFmtId="9" fontId="14" fillId="2" borderId="4" xfId="1" applyNumberFormat="1" applyFont="1" applyFill="1" applyBorder="1" applyAlignment="1">
      <alignment horizontal="center"/>
    </xf>
    <xf numFmtId="9" fontId="14" fillId="2" borderId="1" xfId="1" applyFont="1" applyFill="1" applyBorder="1" applyAlignment="1">
      <alignment horizontal="center"/>
    </xf>
    <xf numFmtId="0" fontId="15" fillId="0" borderId="3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right" indent="1"/>
    </xf>
    <xf numFmtId="1" fontId="4" fillId="0" borderId="16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1" fontId="15" fillId="0" borderId="13" xfId="0" applyNumberFormat="1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1" fontId="1" fillId="2" borderId="17" xfId="0" applyNumberFormat="1" applyFont="1" applyFill="1" applyBorder="1" applyAlignment="1">
      <alignment horizontal="center"/>
    </xf>
    <xf numFmtId="1" fontId="1" fillId="2" borderId="21" xfId="0" applyNumberFormat="1" applyFont="1" applyFill="1" applyBorder="1" applyAlignment="1">
      <alignment horizontal="center"/>
    </xf>
    <xf numFmtId="1" fontId="1" fillId="2" borderId="4" xfId="0" applyNumberFormat="1" applyFont="1" applyFill="1" applyBorder="1" applyAlignment="1">
      <alignment horizontal="center"/>
    </xf>
    <xf numFmtId="1" fontId="1" fillId="2" borderId="23" xfId="0" applyNumberFormat="1" applyFont="1" applyFill="1" applyBorder="1" applyAlignment="1">
      <alignment horizontal="center"/>
    </xf>
    <xf numFmtId="1" fontId="0" fillId="0" borderId="0" xfId="0" applyNumberFormat="1" applyFill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right" indent="1"/>
    </xf>
    <xf numFmtId="0" fontId="8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0" fillId="0" borderId="0" xfId="0" applyBorder="1"/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10" fillId="0" borderId="19" xfId="0" applyFont="1" applyFill="1" applyBorder="1" applyAlignment="1">
      <alignment horizontal="center" vertical="center" wrapText="1"/>
    </xf>
    <xf numFmtId="0" fontId="10" fillId="0" borderId="2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0" fillId="0" borderId="9" xfId="0" applyBorder="1"/>
    <xf numFmtId="0" fontId="4" fillId="0" borderId="14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0" fillId="0" borderId="35" xfId="0" applyBorder="1"/>
    <xf numFmtId="0" fontId="4" fillId="0" borderId="15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17" fillId="0" borderId="17" xfId="0" applyFont="1" applyBorder="1" applyAlignment="1">
      <alignment horizontal="right" indent="1"/>
    </xf>
    <xf numFmtId="2" fontId="1" fillId="2" borderId="17" xfId="0" applyNumberFormat="1" applyFont="1" applyFill="1" applyBorder="1" applyAlignment="1">
      <alignment horizontal="center"/>
    </xf>
    <xf numFmtId="1" fontId="1" fillId="2" borderId="29" xfId="0" applyNumberFormat="1" applyFont="1" applyFill="1" applyBorder="1" applyAlignment="1">
      <alignment horizontal="center" vertical="center"/>
    </xf>
    <xf numFmtId="1" fontId="1" fillId="2" borderId="17" xfId="0" applyNumberFormat="1" applyFont="1" applyFill="1" applyBorder="1" applyAlignment="1">
      <alignment horizontal="center" vertical="center"/>
    </xf>
    <xf numFmtId="0" fontId="17" fillId="0" borderId="3" xfId="0" applyFont="1" applyBorder="1" applyAlignment="1">
      <alignment horizontal="right" indent="1"/>
    </xf>
    <xf numFmtId="2" fontId="1" fillId="2" borderId="2" xfId="0" applyNumberFormat="1" applyFont="1" applyFill="1" applyBorder="1" applyAlignment="1">
      <alignment horizontal="center"/>
    </xf>
    <xf numFmtId="1" fontId="1" fillId="2" borderId="26" xfId="0" applyNumberFormat="1" applyFont="1" applyFill="1" applyBorder="1" applyAlignment="1">
      <alignment horizontal="center" vertical="center"/>
    </xf>
    <xf numFmtId="1" fontId="1" fillId="2" borderId="22" xfId="0" applyNumberFormat="1" applyFont="1" applyFill="1" applyBorder="1" applyAlignment="1">
      <alignment horizontal="center"/>
    </xf>
    <xf numFmtId="1" fontId="1" fillId="2" borderId="3" xfId="0" applyNumberFormat="1" applyFont="1" applyFill="1" applyBorder="1" applyAlignment="1">
      <alignment horizontal="center" vertical="center"/>
    </xf>
    <xf numFmtId="1" fontId="1" fillId="2" borderId="2" xfId="0" applyNumberFormat="1" applyFont="1" applyFill="1" applyBorder="1" applyAlignment="1">
      <alignment horizontal="center"/>
    </xf>
    <xf numFmtId="1" fontId="1" fillId="2" borderId="25" xfId="0" applyNumberFormat="1" applyFont="1" applyFill="1" applyBorder="1" applyAlignment="1">
      <alignment horizontal="center" vertical="center"/>
    </xf>
    <xf numFmtId="0" fontId="17" fillId="0" borderId="4" xfId="0" applyFont="1" applyBorder="1" applyAlignment="1">
      <alignment horizontal="right" indent="1"/>
    </xf>
    <xf numFmtId="2" fontId="1" fillId="2" borderId="9" xfId="0" applyNumberFormat="1" applyFont="1" applyFill="1" applyBorder="1" applyAlignment="1">
      <alignment horizontal="center"/>
    </xf>
    <xf numFmtId="1" fontId="1" fillId="2" borderId="27" xfId="0" applyNumberFormat="1" applyFont="1" applyFill="1" applyBorder="1" applyAlignment="1">
      <alignment horizontal="center" vertical="center"/>
    </xf>
    <xf numFmtId="0" fontId="17" fillId="0" borderId="2" xfId="0" applyFont="1" applyBorder="1" applyAlignment="1">
      <alignment horizontal="right" indent="1"/>
    </xf>
    <xf numFmtId="0" fontId="5" fillId="2" borderId="32" xfId="0" applyFont="1" applyFill="1" applyBorder="1" applyAlignment="1">
      <alignment horizontal="right" indent="1"/>
    </xf>
    <xf numFmtId="1" fontId="1" fillId="2" borderId="9" xfId="0" applyNumberFormat="1" applyFont="1" applyFill="1" applyBorder="1" applyAlignment="1">
      <alignment horizontal="center"/>
    </xf>
    <xf numFmtId="1" fontId="1" fillId="2" borderId="30" xfId="0" applyNumberFormat="1" applyFont="1" applyFill="1" applyBorder="1" applyAlignment="1">
      <alignment horizontal="center"/>
    </xf>
    <xf numFmtId="0" fontId="17" fillId="0" borderId="11" xfId="0" applyFont="1" applyBorder="1" applyAlignment="1">
      <alignment horizontal="right" indent="1"/>
    </xf>
    <xf numFmtId="0" fontId="10" fillId="0" borderId="16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 wrapText="1"/>
    </xf>
    <xf numFmtId="1" fontId="14" fillId="2" borderId="35" xfId="0" applyNumberFormat="1" applyFont="1" applyFill="1" applyBorder="1" applyAlignment="1">
      <alignment horizontal="center"/>
    </xf>
    <xf numFmtId="2" fontId="1" fillId="2" borderId="14" xfId="0" applyNumberFormat="1" applyFont="1" applyFill="1" applyBorder="1" applyAlignment="1">
      <alignment horizontal="center"/>
    </xf>
    <xf numFmtId="0" fontId="18" fillId="0" borderId="0" xfId="0" applyFont="1"/>
    <xf numFmtId="1" fontId="1" fillId="2" borderId="36" xfId="0" applyNumberFormat="1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right" indent="1"/>
    </xf>
    <xf numFmtId="1" fontId="1" fillId="2" borderId="10" xfId="0" applyNumberFormat="1" applyFont="1" applyFill="1" applyBorder="1" applyAlignment="1">
      <alignment horizontal="center"/>
    </xf>
    <xf numFmtId="1" fontId="1" fillId="2" borderId="10" xfId="0" applyNumberFormat="1" applyFont="1" applyFill="1" applyBorder="1" applyAlignment="1">
      <alignment horizontal="center" vertical="center"/>
    </xf>
    <xf numFmtId="1" fontId="14" fillId="2" borderId="13" xfId="0" applyNumberFormat="1" applyFont="1" applyFill="1" applyBorder="1" applyAlignment="1">
      <alignment horizontal="center"/>
    </xf>
    <xf numFmtId="0" fontId="18" fillId="0" borderId="11" xfId="0" applyFont="1" applyBorder="1" applyAlignment="1">
      <alignment horizontal="center"/>
    </xf>
    <xf numFmtId="1" fontId="1" fillId="2" borderId="14" xfId="0" applyNumberFormat="1" applyFont="1" applyFill="1" applyBorder="1" applyAlignment="1">
      <alignment horizontal="center"/>
    </xf>
    <xf numFmtId="0" fontId="5" fillId="2" borderId="11" xfId="0" applyFont="1" applyFill="1" applyBorder="1" applyAlignment="1">
      <alignment horizontal="right" indent="1"/>
    </xf>
    <xf numFmtId="0" fontId="10" fillId="0" borderId="17" xfId="0" applyFont="1" applyBorder="1" applyAlignment="1">
      <alignment horizontal="center" vertical="center" wrapText="1"/>
    </xf>
    <xf numFmtId="1" fontId="19" fillId="2" borderId="21" xfId="0" applyNumberFormat="1" applyFont="1" applyFill="1" applyBorder="1" applyAlignment="1">
      <alignment horizontal="center"/>
    </xf>
    <xf numFmtId="1" fontId="19" fillId="2" borderId="23" xfId="0" applyNumberFormat="1" applyFont="1" applyFill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0</xdr:col>
      <xdr:colOff>1171574</xdr:colOff>
      <xdr:row>5</xdr:row>
      <xdr:rowOff>142875</xdr:rowOff>
    </xdr:to>
    <xdr:pic>
      <xdr:nvPicPr>
        <xdr:cNvPr id="2" name="Picture 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277201" y="0"/>
          <a:ext cx="1171573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" name="Picture 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286725" y="0"/>
          <a:ext cx="1171574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" name="Picture 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286725" y="0"/>
          <a:ext cx="1171574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" name="Picture 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277200" y="0"/>
          <a:ext cx="962024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" name="Picture 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89705700" y="0"/>
          <a:ext cx="1171574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" name="Picture 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343875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7:I82"/>
  <sheetViews>
    <sheetView rightToLeft="1" topLeftCell="B29" zoomScaleNormal="100" workbookViewId="0">
      <selection activeCell="F40" sqref="F40:F81"/>
    </sheetView>
  </sheetViews>
  <sheetFormatPr defaultRowHeight="15" x14ac:dyDescent="0.25"/>
  <cols>
    <col min="1" max="1" width="24.25" style="9" bestFit="1" customWidth="1"/>
    <col min="2" max="2" width="5.125" style="9" bestFit="1" customWidth="1"/>
    <col min="3" max="3" width="21.375" customWidth="1"/>
    <col min="4" max="4" width="16.125" bestFit="1" customWidth="1"/>
    <col min="5" max="5" width="15.625" customWidth="1"/>
    <col min="6" max="6" width="14.625" customWidth="1"/>
    <col min="7" max="7" width="13.25" customWidth="1"/>
    <col min="8" max="8" width="14.375" customWidth="1"/>
    <col min="9" max="9" width="12.75" customWidth="1"/>
    <col min="10" max="10" width="10.25" customWidth="1"/>
  </cols>
  <sheetData>
    <row r="7" spans="1:9" ht="14.25" x14ac:dyDescent="0.2">
      <c r="A7" s="4" t="s">
        <v>1</v>
      </c>
      <c r="B7" s="3"/>
      <c r="C7" s="3"/>
      <c r="D7" s="3"/>
      <c r="E7" s="3"/>
    </row>
    <row r="8" spans="1:9" ht="14.25" x14ac:dyDescent="0.2">
      <c r="A8" s="4" t="s">
        <v>2</v>
      </c>
      <c r="B8" s="4"/>
      <c r="C8" s="4"/>
      <c r="D8" s="4"/>
      <c r="E8" s="4"/>
    </row>
    <row r="9" spans="1:9" ht="19.5" x14ac:dyDescent="0.35">
      <c r="A9" s="141" t="s">
        <v>202</v>
      </c>
      <c r="B9" s="141"/>
      <c r="C9" s="141"/>
      <c r="D9" s="141"/>
      <c r="E9" s="141"/>
      <c r="F9" s="141"/>
      <c r="G9" s="141"/>
      <c r="H9" s="141"/>
      <c r="I9" s="141"/>
    </row>
    <row r="10" spans="1:9" ht="18" x14ac:dyDescent="0.2">
      <c r="A10" s="2" t="s">
        <v>220</v>
      </c>
      <c r="B10" s="2"/>
      <c r="C10" s="2"/>
      <c r="D10" s="2"/>
      <c r="E10" s="2"/>
    </row>
    <row r="11" spans="1:9" ht="18.75" thickBot="1" x14ac:dyDescent="0.25">
      <c r="A11" s="2"/>
      <c r="B11" s="2"/>
      <c r="C11" s="2"/>
      <c r="D11" s="2"/>
      <c r="E11" s="2"/>
    </row>
    <row r="12" spans="1:9" ht="24.75" customHeight="1" x14ac:dyDescent="0.2">
      <c r="A12" s="142" t="s">
        <v>3</v>
      </c>
      <c r="B12" s="148"/>
      <c r="C12" s="146" t="s">
        <v>0</v>
      </c>
      <c r="D12" s="144" t="s">
        <v>23</v>
      </c>
      <c r="E12" s="144" t="s">
        <v>221</v>
      </c>
      <c r="F12" s="144" t="s">
        <v>223</v>
      </c>
      <c r="G12" s="144" t="s">
        <v>197</v>
      </c>
      <c r="H12" s="144" t="s">
        <v>217</v>
      </c>
      <c r="I12" s="144" t="s">
        <v>187</v>
      </c>
    </row>
    <row r="13" spans="1:9" ht="38.25" customHeight="1" thickBot="1" x14ac:dyDescent="0.25">
      <c r="A13" s="143"/>
      <c r="B13" s="149"/>
      <c r="C13" s="147"/>
      <c r="D13" s="145"/>
      <c r="E13" s="145"/>
      <c r="F13" s="145"/>
      <c r="G13" s="145"/>
      <c r="H13" s="145"/>
      <c r="I13" s="145"/>
    </row>
    <row r="14" spans="1:9" ht="17.25" customHeight="1" thickBot="1" x14ac:dyDescent="0.3">
      <c r="A14" s="33" t="s">
        <v>24</v>
      </c>
      <c r="B14" s="10" t="s">
        <v>22</v>
      </c>
      <c r="C14" s="5"/>
      <c r="D14" s="6"/>
      <c r="E14" s="7"/>
      <c r="F14" s="7"/>
      <c r="G14" s="7"/>
      <c r="H14" s="7"/>
      <c r="I14" s="8"/>
    </row>
    <row r="15" spans="1:9" ht="16.5" customHeight="1" x14ac:dyDescent="0.3">
      <c r="A15" s="33"/>
      <c r="B15" s="98" t="s">
        <v>4</v>
      </c>
      <c r="C15" s="19" t="s">
        <v>84</v>
      </c>
      <c r="D15" s="20" t="s">
        <v>161</v>
      </c>
      <c r="E15" s="42">
        <v>1544.3667499999999</v>
      </c>
      <c r="F15" s="43">
        <v>1698.8</v>
      </c>
      <c r="G15" s="45">
        <f t="shared" ref="G15:G30" si="0">(F15-E15)/E15</f>
        <v>9.9997782262535792E-2</v>
      </c>
      <c r="H15" s="43">
        <v>1708.8</v>
      </c>
      <c r="I15" s="45">
        <f>(F15-H15)/H15</f>
        <v>-5.8520599250936334E-3</v>
      </c>
    </row>
    <row r="16" spans="1:9" ht="16.5" x14ac:dyDescent="0.3">
      <c r="A16" s="37"/>
      <c r="B16" s="99" t="s">
        <v>5</v>
      </c>
      <c r="C16" s="15" t="s">
        <v>85</v>
      </c>
      <c r="D16" s="11" t="s">
        <v>161</v>
      </c>
      <c r="E16" s="46">
        <v>2707.49</v>
      </c>
      <c r="F16" s="47">
        <v>2411.25</v>
      </c>
      <c r="G16" s="48">
        <f t="shared" si="0"/>
        <v>-0.10941499322250491</v>
      </c>
      <c r="H16" s="47">
        <v>2016.4444444444443</v>
      </c>
      <c r="I16" s="44">
        <f t="shared" ref="I16:I30" si="1">(F16-H16)/H16</f>
        <v>0.19579292484020283</v>
      </c>
    </row>
    <row r="17" spans="1:9" ht="16.5" x14ac:dyDescent="0.3">
      <c r="A17" s="37"/>
      <c r="B17" s="99" t="s">
        <v>6</v>
      </c>
      <c r="C17" s="15" t="s">
        <v>86</v>
      </c>
      <c r="D17" s="11" t="s">
        <v>161</v>
      </c>
      <c r="E17" s="46">
        <v>1619.7525000000001</v>
      </c>
      <c r="F17" s="47">
        <v>1589.8</v>
      </c>
      <c r="G17" s="48">
        <f t="shared" si="0"/>
        <v>-1.8492022700999134E-2</v>
      </c>
      <c r="H17" s="47">
        <v>1494.8</v>
      </c>
      <c r="I17" s="44">
        <f>(F17-H17)/H17</f>
        <v>6.3553652662563562E-2</v>
      </c>
    </row>
    <row r="18" spans="1:9" ht="16.5" x14ac:dyDescent="0.3">
      <c r="A18" s="37"/>
      <c r="B18" s="99" t="s">
        <v>7</v>
      </c>
      <c r="C18" s="15" t="s">
        <v>87</v>
      </c>
      <c r="D18" s="11" t="s">
        <v>161</v>
      </c>
      <c r="E18" s="46">
        <v>778.57500000000005</v>
      </c>
      <c r="F18" s="47">
        <v>883.8</v>
      </c>
      <c r="G18" s="48">
        <f t="shared" si="0"/>
        <v>0.13515075618919167</v>
      </c>
      <c r="H18" s="47">
        <v>804.8</v>
      </c>
      <c r="I18" s="44">
        <f t="shared" si="1"/>
        <v>9.8161033797216704E-2</v>
      </c>
    </row>
    <row r="19" spans="1:9" ht="16.5" x14ac:dyDescent="0.3">
      <c r="A19" s="37"/>
      <c r="B19" s="99" t="s">
        <v>8</v>
      </c>
      <c r="C19" s="15" t="s">
        <v>89</v>
      </c>
      <c r="D19" s="11" t="s">
        <v>161</v>
      </c>
      <c r="E19" s="46">
        <v>2989.0222222222224</v>
      </c>
      <c r="F19" s="47">
        <v>2986.25</v>
      </c>
      <c r="G19" s="48">
        <f>(F19-E19)/E19</f>
        <v>-9.2746791964675107E-4</v>
      </c>
      <c r="H19" s="47">
        <v>2510.8888888888887</v>
      </c>
      <c r="I19" s="44">
        <f>(F19-H19)/H19</f>
        <v>0.1893198513142757</v>
      </c>
    </row>
    <row r="20" spans="1:9" ht="16.5" x14ac:dyDescent="0.3">
      <c r="A20" s="37"/>
      <c r="B20" s="99" t="s">
        <v>9</v>
      </c>
      <c r="C20" s="15" t="s">
        <v>88</v>
      </c>
      <c r="D20" s="11" t="s">
        <v>161</v>
      </c>
      <c r="E20" s="46">
        <v>1749.0900000000001</v>
      </c>
      <c r="F20" s="47">
        <v>1783.8</v>
      </c>
      <c r="G20" s="48">
        <f t="shared" si="0"/>
        <v>1.9844604908838201E-2</v>
      </c>
      <c r="H20" s="47">
        <v>1608.8</v>
      </c>
      <c r="I20" s="44">
        <f t="shared" si="1"/>
        <v>0.10877672799602188</v>
      </c>
    </row>
    <row r="21" spans="1:9" ht="16.5" x14ac:dyDescent="0.3">
      <c r="A21" s="37"/>
      <c r="B21" s="99" t="s">
        <v>10</v>
      </c>
      <c r="C21" s="15" t="s">
        <v>90</v>
      </c>
      <c r="D21" s="11" t="s">
        <v>161</v>
      </c>
      <c r="E21" s="46">
        <v>1284.4749999999999</v>
      </c>
      <c r="F21" s="47">
        <v>1544.8</v>
      </c>
      <c r="G21" s="48">
        <f t="shared" si="0"/>
        <v>0.202670351700111</v>
      </c>
      <c r="H21" s="47">
        <v>1364.8</v>
      </c>
      <c r="I21" s="44">
        <f t="shared" si="1"/>
        <v>0.13188745603751467</v>
      </c>
    </row>
    <row r="22" spans="1:9" ht="16.5" x14ac:dyDescent="0.3">
      <c r="A22" s="37"/>
      <c r="B22" s="99" t="s">
        <v>11</v>
      </c>
      <c r="C22" s="15" t="s">
        <v>91</v>
      </c>
      <c r="D22" s="13" t="s">
        <v>81</v>
      </c>
      <c r="E22" s="46">
        <v>430.63749999999999</v>
      </c>
      <c r="F22" s="47">
        <v>434.5</v>
      </c>
      <c r="G22" s="48">
        <f t="shared" si="0"/>
        <v>8.9692606890946821E-3</v>
      </c>
      <c r="H22" s="47">
        <v>424.5</v>
      </c>
      <c r="I22" s="44">
        <f t="shared" si="1"/>
        <v>2.3557126030624265E-2</v>
      </c>
    </row>
    <row r="23" spans="1:9" ht="16.5" x14ac:dyDescent="0.3">
      <c r="A23" s="37"/>
      <c r="B23" s="99" t="s">
        <v>12</v>
      </c>
      <c r="C23" s="15" t="s">
        <v>92</v>
      </c>
      <c r="D23" s="13" t="s">
        <v>81</v>
      </c>
      <c r="E23" s="46">
        <v>541.51250000000005</v>
      </c>
      <c r="F23" s="47">
        <v>554.29999999999995</v>
      </c>
      <c r="G23" s="48">
        <f t="shared" si="0"/>
        <v>2.3614413333025382E-2</v>
      </c>
      <c r="H23" s="47">
        <v>544.29999999999995</v>
      </c>
      <c r="I23" s="44">
        <f t="shared" si="1"/>
        <v>1.8372221201543269E-2</v>
      </c>
    </row>
    <row r="24" spans="1:9" ht="16.5" x14ac:dyDescent="0.3">
      <c r="A24" s="37"/>
      <c r="B24" s="99" t="s">
        <v>13</v>
      </c>
      <c r="C24" s="15" t="s">
        <v>93</v>
      </c>
      <c r="D24" s="13" t="s">
        <v>81</v>
      </c>
      <c r="E24" s="46">
        <v>528.65</v>
      </c>
      <c r="F24" s="47">
        <v>559.29999999999995</v>
      </c>
      <c r="G24" s="48">
        <f t="shared" si="0"/>
        <v>5.7977868154733714E-2</v>
      </c>
      <c r="H24" s="47">
        <v>519.5</v>
      </c>
      <c r="I24" s="44">
        <f t="shared" si="1"/>
        <v>7.661212704523572E-2</v>
      </c>
    </row>
    <row r="25" spans="1:9" ht="16.5" x14ac:dyDescent="0.3">
      <c r="A25" s="37"/>
      <c r="B25" s="99" t="s">
        <v>14</v>
      </c>
      <c r="C25" s="15" t="s">
        <v>94</v>
      </c>
      <c r="D25" s="13" t="s">
        <v>81</v>
      </c>
      <c r="E25" s="46">
        <v>500.54999999999995</v>
      </c>
      <c r="F25" s="47">
        <v>524.29999999999995</v>
      </c>
      <c r="G25" s="48">
        <f t="shared" si="0"/>
        <v>4.7447807411846975E-2</v>
      </c>
      <c r="H25" s="47">
        <v>539.29999999999995</v>
      </c>
      <c r="I25" s="44">
        <f t="shared" si="1"/>
        <v>-2.7813832746152421E-2</v>
      </c>
    </row>
    <row r="26" spans="1:9" ht="16.5" x14ac:dyDescent="0.3">
      <c r="A26" s="37"/>
      <c r="B26" s="99" t="s">
        <v>15</v>
      </c>
      <c r="C26" s="15" t="s">
        <v>95</v>
      </c>
      <c r="D26" s="13" t="s">
        <v>82</v>
      </c>
      <c r="E26" s="46">
        <v>1543.2249999999999</v>
      </c>
      <c r="F26" s="47">
        <v>1469.8</v>
      </c>
      <c r="G26" s="48">
        <f t="shared" si="0"/>
        <v>-4.7578933726449453E-2</v>
      </c>
      <c r="H26" s="47">
        <v>1344.8</v>
      </c>
      <c r="I26" s="44">
        <f t="shared" si="1"/>
        <v>9.2950624628197503E-2</v>
      </c>
    </row>
    <row r="27" spans="1:9" ht="16.5" x14ac:dyDescent="0.3">
      <c r="A27" s="37"/>
      <c r="B27" s="99" t="s">
        <v>16</v>
      </c>
      <c r="C27" s="15" t="s">
        <v>96</v>
      </c>
      <c r="D27" s="13" t="s">
        <v>81</v>
      </c>
      <c r="E27" s="46">
        <v>527.73749999999995</v>
      </c>
      <c r="F27" s="47">
        <v>551.79999999999995</v>
      </c>
      <c r="G27" s="48">
        <f t="shared" si="0"/>
        <v>4.5595584926218055E-2</v>
      </c>
      <c r="H27" s="47">
        <v>532</v>
      </c>
      <c r="I27" s="44">
        <f t="shared" si="1"/>
        <v>3.7218045112781872E-2</v>
      </c>
    </row>
    <row r="28" spans="1:9" ht="16.5" x14ac:dyDescent="0.3">
      <c r="A28" s="37"/>
      <c r="B28" s="99" t="s">
        <v>17</v>
      </c>
      <c r="C28" s="15" t="s">
        <v>97</v>
      </c>
      <c r="D28" s="11" t="s">
        <v>161</v>
      </c>
      <c r="E28" s="46">
        <v>1188.2593750000001</v>
      </c>
      <c r="F28" s="47">
        <v>1034.8</v>
      </c>
      <c r="G28" s="48">
        <f t="shared" si="0"/>
        <v>-0.12914636166872248</v>
      </c>
      <c r="H28" s="47">
        <v>1034.8</v>
      </c>
      <c r="I28" s="44">
        <f t="shared" si="1"/>
        <v>0</v>
      </c>
    </row>
    <row r="29" spans="1:9" ht="16.5" x14ac:dyDescent="0.3">
      <c r="A29" s="37"/>
      <c r="B29" s="99" t="s">
        <v>18</v>
      </c>
      <c r="C29" s="15" t="s">
        <v>98</v>
      </c>
      <c r="D29" s="13" t="s">
        <v>83</v>
      </c>
      <c r="E29" s="46">
        <v>1208.6875</v>
      </c>
      <c r="F29" s="47">
        <v>1889.4444444444443</v>
      </c>
      <c r="G29" s="48">
        <f t="shared" si="0"/>
        <v>0.56321997575423288</v>
      </c>
      <c r="H29" s="47">
        <v>1895</v>
      </c>
      <c r="I29" s="44">
        <f t="shared" si="1"/>
        <v>-2.9316915860452012E-3</v>
      </c>
    </row>
    <row r="30" spans="1:9" ht="17.25" thickBot="1" x14ac:dyDescent="0.35">
      <c r="A30" s="38"/>
      <c r="B30" s="100" t="s">
        <v>19</v>
      </c>
      <c r="C30" s="16" t="s">
        <v>99</v>
      </c>
      <c r="D30" s="12" t="s">
        <v>161</v>
      </c>
      <c r="E30" s="49">
        <v>1257.0650000000001</v>
      </c>
      <c r="F30" s="50">
        <v>1197.5</v>
      </c>
      <c r="G30" s="51">
        <f t="shared" si="0"/>
        <v>-4.7384184588704685E-2</v>
      </c>
      <c r="H30" s="50">
        <v>1111.5</v>
      </c>
      <c r="I30" s="56">
        <f t="shared" si="1"/>
        <v>7.7372919478182631E-2</v>
      </c>
    </row>
    <row r="31" spans="1:9" ht="17.25" customHeight="1" thickBot="1" x14ac:dyDescent="0.3">
      <c r="A31" s="33" t="s">
        <v>20</v>
      </c>
      <c r="B31" s="10" t="s">
        <v>21</v>
      </c>
      <c r="C31" s="5"/>
      <c r="D31" s="6"/>
      <c r="E31" s="41"/>
      <c r="F31" s="41"/>
      <c r="G31" s="52"/>
      <c r="H31" s="41"/>
      <c r="I31" s="53"/>
    </row>
    <row r="32" spans="1:9" ht="16.5" x14ac:dyDescent="0.3">
      <c r="A32" s="33"/>
      <c r="B32" s="39" t="s">
        <v>26</v>
      </c>
      <c r="C32" s="18" t="s">
        <v>100</v>
      </c>
      <c r="D32" s="20" t="s">
        <v>161</v>
      </c>
      <c r="E32" s="54">
        <v>2438.1875</v>
      </c>
      <c r="F32" s="43">
        <v>2436.25</v>
      </c>
      <c r="G32" s="45">
        <f>(F32-E32)/E32</f>
        <v>-7.946476634795314E-4</v>
      </c>
      <c r="H32" s="43">
        <v>2318.75</v>
      </c>
      <c r="I32" s="44">
        <f>(F32-H32)/H32</f>
        <v>5.0673854447439354E-2</v>
      </c>
    </row>
    <row r="33" spans="1:9" ht="16.5" x14ac:dyDescent="0.3">
      <c r="A33" s="37"/>
      <c r="B33" s="34" t="s">
        <v>27</v>
      </c>
      <c r="C33" s="15" t="s">
        <v>101</v>
      </c>
      <c r="D33" s="11" t="s">
        <v>161</v>
      </c>
      <c r="E33" s="46">
        <v>2243.15</v>
      </c>
      <c r="F33" s="47">
        <v>2258.8000000000002</v>
      </c>
      <c r="G33" s="48">
        <f>(F33-E33)/E33</f>
        <v>6.9767960234492074E-3</v>
      </c>
      <c r="H33" s="47">
        <v>2139.8000000000002</v>
      </c>
      <c r="I33" s="44">
        <f>(F33-H33)/H33</f>
        <v>5.5612674081689871E-2</v>
      </c>
    </row>
    <row r="34" spans="1:9" ht="16.5" x14ac:dyDescent="0.3">
      <c r="A34" s="37"/>
      <c r="B34" s="39" t="s">
        <v>28</v>
      </c>
      <c r="C34" s="15" t="s">
        <v>102</v>
      </c>
      <c r="D34" s="11" t="s">
        <v>161</v>
      </c>
      <c r="E34" s="46">
        <v>1161.32</v>
      </c>
      <c r="F34" s="47">
        <v>1403.75</v>
      </c>
      <c r="G34" s="48">
        <f>(F34-E34)/E34</f>
        <v>0.20875383184651955</v>
      </c>
      <c r="H34" s="47">
        <v>1446.875</v>
      </c>
      <c r="I34" s="44">
        <f>(F34-H34)/H34</f>
        <v>-2.9805615550755938E-2</v>
      </c>
    </row>
    <row r="35" spans="1:9" ht="16.5" x14ac:dyDescent="0.3">
      <c r="A35" s="37"/>
      <c r="B35" s="34" t="s">
        <v>29</v>
      </c>
      <c r="C35" s="15" t="s">
        <v>103</v>
      </c>
      <c r="D35" s="11" t="s">
        <v>161</v>
      </c>
      <c r="E35" s="46">
        <v>1330.2083333333335</v>
      </c>
      <c r="F35" s="47">
        <v>1640</v>
      </c>
      <c r="G35" s="48">
        <f>(F35-E35)/E35</f>
        <v>0.23288958496476103</v>
      </c>
      <c r="H35" s="47">
        <v>1575</v>
      </c>
      <c r="I35" s="44">
        <f>(F35-H35)/H35</f>
        <v>4.1269841269841269E-2</v>
      </c>
    </row>
    <row r="36" spans="1:9" ht="17.25" thickBot="1" x14ac:dyDescent="0.35">
      <c r="A36" s="38"/>
      <c r="B36" s="39" t="s">
        <v>30</v>
      </c>
      <c r="C36" s="15" t="s">
        <v>104</v>
      </c>
      <c r="D36" s="24" t="s">
        <v>161</v>
      </c>
      <c r="E36" s="49">
        <v>1210.05</v>
      </c>
      <c r="F36" s="50">
        <v>1603.8</v>
      </c>
      <c r="G36" s="51">
        <f>(F36-E36)/E36</f>
        <v>0.32539977686872446</v>
      </c>
      <c r="H36" s="50">
        <v>1734.8</v>
      </c>
      <c r="I36" s="56">
        <f>(F36-H36)/H36</f>
        <v>-7.5513027438321417E-2</v>
      </c>
    </row>
    <row r="37" spans="1:9" ht="17.25" customHeight="1" thickBot="1" x14ac:dyDescent="0.3">
      <c r="A37" s="37" t="s">
        <v>25</v>
      </c>
      <c r="B37" s="10" t="s">
        <v>51</v>
      </c>
      <c r="C37" s="5"/>
      <c r="D37" s="6"/>
      <c r="E37" s="41"/>
      <c r="F37" s="41"/>
      <c r="G37" s="52"/>
      <c r="H37" s="41"/>
      <c r="I37" s="53"/>
    </row>
    <row r="38" spans="1:9" ht="16.5" x14ac:dyDescent="0.3">
      <c r="A38" s="33"/>
      <c r="B38" s="34" t="s">
        <v>31</v>
      </c>
      <c r="C38" s="15" t="s">
        <v>105</v>
      </c>
      <c r="D38" s="20" t="s">
        <v>161</v>
      </c>
      <c r="E38" s="46">
        <v>26391.363055555554</v>
      </c>
      <c r="F38" s="43">
        <v>32542</v>
      </c>
      <c r="G38" s="45">
        <f t="shared" ref="G38:G43" si="2">(F38-E38)/E38</f>
        <v>0.23305491768261272</v>
      </c>
      <c r="H38" s="43">
        <v>29823.333333333332</v>
      </c>
      <c r="I38" s="44">
        <f t="shared" ref="I38:I43" si="3">(F38-H38)/H38</f>
        <v>9.115904772549463E-2</v>
      </c>
    </row>
    <row r="39" spans="1:9" ht="16.5" x14ac:dyDescent="0.3">
      <c r="A39" s="37"/>
      <c r="B39" s="34" t="s">
        <v>32</v>
      </c>
      <c r="C39" s="15" t="s">
        <v>106</v>
      </c>
      <c r="D39" s="11" t="s">
        <v>161</v>
      </c>
      <c r="E39" s="46">
        <v>15193.075000000001</v>
      </c>
      <c r="F39" s="57">
        <v>16708.666666666668</v>
      </c>
      <c r="G39" s="48">
        <f t="shared" si="2"/>
        <v>9.9755425854652011E-2</v>
      </c>
      <c r="H39" s="57">
        <v>15764.222222222223</v>
      </c>
      <c r="I39" s="44">
        <f>(F39-H39)/H39</f>
        <v>5.9910627440477079E-2</v>
      </c>
    </row>
    <row r="40" spans="1:9" ht="16.5" x14ac:dyDescent="0.3">
      <c r="A40" s="37"/>
      <c r="B40" s="34" t="s">
        <v>33</v>
      </c>
      <c r="C40" s="15" t="s">
        <v>107</v>
      </c>
      <c r="D40" s="11" t="s">
        <v>161</v>
      </c>
      <c r="E40" s="57">
        <v>10690.6875</v>
      </c>
      <c r="F40" s="57">
        <v>14048.285714285714</v>
      </c>
      <c r="G40" s="48">
        <f t="shared" si="2"/>
        <v>0.31406756714998113</v>
      </c>
      <c r="H40" s="57">
        <v>13297.25</v>
      </c>
      <c r="I40" s="44">
        <f t="shared" si="3"/>
        <v>5.6480529003043019E-2</v>
      </c>
    </row>
    <row r="41" spans="1:9" ht="16.5" x14ac:dyDescent="0.3">
      <c r="A41" s="37"/>
      <c r="B41" s="34" t="s">
        <v>34</v>
      </c>
      <c r="C41" s="15" t="s">
        <v>154</v>
      </c>
      <c r="D41" s="11" t="s">
        <v>161</v>
      </c>
      <c r="E41" s="47">
        <v>5953.2</v>
      </c>
      <c r="F41" s="47">
        <v>5579</v>
      </c>
      <c r="G41" s="48">
        <f t="shared" si="2"/>
        <v>-6.2856950883558388E-2</v>
      </c>
      <c r="H41" s="47">
        <v>5721.2</v>
      </c>
      <c r="I41" s="44">
        <f t="shared" si="3"/>
        <v>-2.4854925540096454E-2</v>
      </c>
    </row>
    <row r="42" spans="1:9" ht="16.5" x14ac:dyDescent="0.3">
      <c r="A42" s="37"/>
      <c r="B42" s="34" t="s">
        <v>35</v>
      </c>
      <c r="C42" s="15" t="s">
        <v>152</v>
      </c>
      <c r="D42" s="11" t="s">
        <v>161</v>
      </c>
      <c r="E42" s="47">
        <v>9968.5119047619046</v>
      </c>
      <c r="F42" s="47">
        <v>13104</v>
      </c>
      <c r="G42" s="48">
        <f t="shared" si="2"/>
        <v>0.31453923365836478</v>
      </c>
      <c r="H42" s="47">
        <v>12274</v>
      </c>
      <c r="I42" s="44">
        <f t="shared" si="3"/>
        <v>6.7622616913801531E-2</v>
      </c>
    </row>
    <row r="43" spans="1:9" ht="16.5" customHeight="1" thickBot="1" x14ac:dyDescent="0.35">
      <c r="A43" s="38"/>
      <c r="B43" s="34" t="s">
        <v>36</v>
      </c>
      <c r="C43" s="15" t="s">
        <v>153</v>
      </c>
      <c r="D43" s="24" t="s">
        <v>161</v>
      </c>
      <c r="E43" s="50">
        <v>12760</v>
      </c>
      <c r="F43" s="50">
        <v>12683.333333333334</v>
      </c>
      <c r="G43" s="51">
        <f t="shared" si="2"/>
        <v>-6.0083594566352708E-3</v>
      </c>
      <c r="H43" s="50">
        <v>12490</v>
      </c>
      <c r="I43" s="59">
        <f t="shared" si="3"/>
        <v>1.5479049906591989E-2</v>
      </c>
    </row>
    <row r="44" spans="1:9" ht="17.25" customHeight="1" thickBot="1" x14ac:dyDescent="0.3">
      <c r="A44" s="37" t="s">
        <v>37</v>
      </c>
      <c r="B44" s="10" t="s">
        <v>52</v>
      </c>
      <c r="C44" s="5"/>
      <c r="D44" s="6"/>
      <c r="E44" s="41"/>
      <c r="F44" s="130"/>
      <c r="G44" s="6"/>
      <c r="H44" s="130"/>
      <c r="I44" s="53"/>
    </row>
    <row r="45" spans="1:9" ht="16.5" x14ac:dyDescent="0.3">
      <c r="A45" s="33"/>
      <c r="B45" s="34" t="s">
        <v>45</v>
      </c>
      <c r="C45" s="15" t="s">
        <v>109</v>
      </c>
      <c r="D45" s="20" t="s">
        <v>108</v>
      </c>
      <c r="E45" s="43">
        <v>6510.666666666667</v>
      </c>
      <c r="F45" s="43">
        <v>7004.5</v>
      </c>
      <c r="G45" s="45">
        <f t="shared" ref="G45:G50" si="4">(F45-E45)/E45</f>
        <v>7.5849887364325158E-2</v>
      </c>
      <c r="H45" s="43">
        <v>6456.666666666667</v>
      </c>
      <c r="I45" s="44">
        <f t="shared" ref="I45:I50" si="5">(F45-H45)/H45</f>
        <v>8.4847702632937477E-2</v>
      </c>
    </row>
    <row r="46" spans="1:9" ht="16.5" x14ac:dyDescent="0.3">
      <c r="A46" s="37"/>
      <c r="B46" s="34" t="s">
        <v>46</v>
      </c>
      <c r="C46" s="15" t="s">
        <v>111</v>
      </c>
      <c r="D46" s="13" t="s">
        <v>110</v>
      </c>
      <c r="E46" s="47">
        <v>6144.2222222222226</v>
      </c>
      <c r="F46" s="47">
        <v>6113.333333333333</v>
      </c>
      <c r="G46" s="48">
        <f t="shared" si="4"/>
        <v>-5.0273065933669637E-3</v>
      </c>
      <c r="H46" s="47">
        <v>6035.333333333333</v>
      </c>
      <c r="I46" s="87">
        <f t="shared" si="5"/>
        <v>1.2923892632276593E-2</v>
      </c>
    </row>
    <row r="47" spans="1:9" ht="16.5" x14ac:dyDescent="0.3">
      <c r="A47" s="37"/>
      <c r="B47" s="34" t="s">
        <v>47</v>
      </c>
      <c r="C47" s="15" t="s">
        <v>113</v>
      </c>
      <c r="D47" s="11" t="s">
        <v>114</v>
      </c>
      <c r="E47" s="47">
        <v>19287.098214285714</v>
      </c>
      <c r="F47" s="47">
        <v>19551.666666666668</v>
      </c>
      <c r="G47" s="48">
        <f t="shared" si="4"/>
        <v>1.3717379848514047E-2</v>
      </c>
      <c r="H47" s="47">
        <v>19551.666666666668</v>
      </c>
      <c r="I47" s="87">
        <f t="shared" si="5"/>
        <v>0</v>
      </c>
    </row>
    <row r="48" spans="1:9" ht="16.5" x14ac:dyDescent="0.3">
      <c r="A48" s="37"/>
      <c r="B48" s="34" t="s">
        <v>48</v>
      </c>
      <c r="C48" s="15" t="s">
        <v>157</v>
      </c>
      <c r="D48" s="11" t="s">
        <v>114</v>
      </c>
      <c r="E48" s="47">
        <v>18663.571166666668</v>
      </c>
      <c r="F48" s="47">
        <v>20909.910000000003</v>
      </c>
      <c r="G48" s="48">
        <f t="shared" si="4"/>
        <v>0.1203595396225841</v>
      </c>
      <c r="H48" s="47">
        <v>20050.088</v>
      </c>
      <c r="I48" s="87">
        <f t="shared" si="5"/>
        <v>4.2883702056569717E-2</v>
      </c>
    </row>
    <row r="49" spans="1:9" ht="16.5" x14ac:dyDescent="0.3">
      <c r="A49" s="37"/>
      <c r="B49" s="34" t="s">
        <v>49</v>
      </c>
      <c r="C49" s="15" t="s">
        <v>158</v>
      </c>
      <c r="D49" s="13" t="s">
        <v>199</v>
      </c>
      <c r="E49" s="47">
        <v>2296.4285714285711</v>
      </c>
      <c r="F49" s="47">
        <v>2359.375</v>
      </c>
      <c r="G49" s="48">
        <f t="shared" si="4"/>
        <v>2.7410575427682882E-2</v>
      </c>
      <c r="H49" s="47">
        <v>2367.1428571428573</v>
      </c>
      <c r="I49" s="44">
        <f t="shared" si="5"/>
        <v>-3.2815328907665276E-3</v>
      </c>
    </row>
    <row r="50" spans="1:9" ht="16.5" customHeight="1" thickBot="1" x14ac:dyDescent="0.35">
      <c r="A50" s="38"/>
      <c r="B50" s="34" t="s">
        <v>50</v>
      </c>
      <c r="C50" s="15" t="s">
        <v>159</v>
      </c>
      <c r="D50" s="12" t="s">
        <v>112</v>
      </c>
      <c r="E50" s="50">
        <v>27478.5</v>
      </c>
      <c r="F50" s="50">
        <v>28408.888888888891</v>
      </c>
      <c r="G50" s="56">
        <f t="shared" si="4"/>
        <v>3.3858794653597923E-2</v>
      </c>
      <c r="H50" s="50">
        <v>28327</v>
      </c>
      <c r="I50" s="59">
        <f t="shared" si="5"/>
        <v>2.8908422667028102E-3</v>
      </c>
    </row>
    <row r="51" spans="1:9" ht="17.25" customHeight="1" thickBot="1" x14ac:dyDescent="0.3">
      <c r="A51" s="37" t="s">
        <v>44</v>
      </c>
      <c r="B51" s="10" t="s">
        <v>57</v>
      </c>
      <c r="C51" s="5"/>
      <c r="D51" s="6"/>
      <c r="E51" s="41"/>
      <c r="F51" s="41"/>
      <c r="G51" s="52"/>
      <c r="H51" s="41"/>
      <c r="I51" s="53"/>
    </row>
    <row r="52" spans="1:9" ht="16.5" x14ac:dyDescent="0.3">
      <c r="A52" s="33"/>
      <c r="B52" s="40" t="s">
        <v>38</v>
      </c>
      <c r="C52" s="19" t="s">
        <v>115</v>
      </c>
      <c r="D52" s="20" t="s">
        <v>114</v>
      </c>
      <c r="E52" s="43">
        <v>3750</v>
      </c>
      <c r="F52" s="66">
        <v>3999</v>
      </c>
      <c r="G52" s="45">
        <f t="shared" ref="G52:G60" si="6">(F52-E52)/E52</f>
        <v>6.6400000000000001E-2</v>
      </c>
      <c r="H52" s="66">
        <v>3350</v>
      </c>
      <c r="I52" s="125">
        <f t="shared" ref="I52:I60" si="7">(F52-H52)/H52</f>
        <v>0.1937313432835821</v>
      </c>
    </row>
    <row r="53" spans="1:9" ht="16.5" x14ac:dyDescent="0.3">
      <c r="A53" s="37"/>
      <c r="B53" s="34" t="s">
        <v>39</v>
      </c>
      <c r="C53" s="15" t="s">
        <v>116</v>
      </c>
      <c r="D53" s="11" t="s">
        <v>114</v>
      </c>
      <c r="E53" s="47">
        <v>3502.9375</v>
      </c>
      <c r="F53" s="70">
        <v>5001.25</v>
      </c>
      <c r="G53" s="48">
        <f t="shared" si="6"/>
        <v>0.42773029778578692</v>
      </c>
      <c r="H53" s="70">
        <v>4617.1428571428569</v>
      </c>
      <c r="I53" s="87">
        <f t="shared" si="7"/>
        <v>8.3191522277227786E-2</v>
      </c>
    </row>
    <row r="54" spans="1:9" ht="16.5" x14ac:dyDescent="0.3">
      <c r="A54" s="37"/>
      <c r="B54" s="34" t="s">
        <v>40</v>
      </c>
      <c r="C54" s="15" t="s">
        <v>117</v>
      </c>
      <c r="D54" s="11" t="s">
        <v>114</v>
      </c>
      <c r="E54" s="47">
        <v>2187.5</v>
      </c>
      <c r="F54" s="70">
        <v>3404.6</v>
      </c>
      <c r="G54" s="48">
        <f t="shared" si="6"/>
        <v>0.55638857142857134</v>
      </c>
      <c r="H54" s="70">
        <v>3308.25</v>
      </c>
      <c r="I54" s="87">
        <f t="shared" si="7"/>
        <v>2.9124159298722863E-2</v>
      </c>
    </row>
    <row r="55" spans="1:9" ht="16.5" x14ac:dyDescent="0.3">
      <c r="A55" s="37"/>
      <c r="B55" s="34" t="s">
        <v>41</v>
      </c>
      <c r="C55" s="15" t="s">
        <v>118</v>
      </c>
      <c r="D55" s="11" t="s">
        <v>114</v>
      </c>
      <c r="E55" s="47">
        <v>4507.5</v>
      </c>
      <c r="F55" s="70">
        <v>5216.666666666667</v>
      </c>
      <c r="G55" s="48">
        <f t="shared" si="6"/>
        <v>0.15733037530042529</v>
      </c>
      <c r="H55" s="70">
        <v>5216.666666666667</v>
      </c>
      <c r="I55" s="87">
        <f t="shared" si="7"/>
        <v>0</v>
      </c>
    </row>
    <row r="56" spans="1:9" ht="16.5" x14ac:dyDescent="0.3">
      <c r="A56" s="37"/>
      <c r="B56" s="102" t="s">
        <v>42</v>
      </c>
      <c r="C56" s="103" t="s">
        <v>198</v>
      </c>
      <c r="D56" s="104" t="s">
        <v>114</v>
      </c>
      <c r="E56" s="61">
        <v>2073.3333333333335</v>
      </c>
      <c r="F56" s="105">
        <v>2896.25</v>
      </c>
      <c r="G56" s="55">
        <f t="shared" si="6"/>
        <v>0.39690514469453364</v>
      </c>
      <c r="H56" s="105">
        <v>2857.1666666666665</v>
      </c>
      <c r="I56" s="88">
        <f t="shared" si="7"/>
        <v>1.3679052674561099E-2</v>
      </c>
    </row>
    <row r="57" spans="1:9" ht="17.25" thickBot="1" x14ac:dyDescent="0.35">
      <c r="A57" s="38"/>
      <c r="B57" s="36" t="s">
        <v>43</v>
      </c>
      <c r="C57" s="16" t="s">
        <v>119</v>
      </c>
      <c r="D57" s="12" t="s">
        <v>114</v>
      </c>
      <c r="E57" s="50">
        <v>4158.6736111111113</v>
      </c>
      <c r="F57" s="50">
        <v>5391.1111111111113</v>
      </c>
      <c r="G57" s="51">
        <f t="shared" si="6"/>
        <v>0.2963535048067209</v>
      </c>
      <c r="H57" s="50">
        <v>5397</v>
      </c>
      <c r="I57" s="126">
        <f t="shared" si="7"/>
        <v>-1.0911411689621432E-3</v>
      </c>
    </row>
    <row r="58" spans="1:9" ht="16.5" x14ac:dyDescent="0.3">
      <c r="A58" s="37"/>
      <c r="B58" s="39" t="s">
        <v>54</v>
      </c>
      <c r="C58" s="14" t="s">
        <v>121</v>
      </c>
      <c r="D58" s="11" t="s">
        <v>120</v>
      </c>
      <c r="E58" s="57">
        <v>5209.53125</v>
      </c>
      <c r="F58" s="68">
        <v>5833.125</v>
      </c>
      <c r="G58" s="44">
        <f t="shared" si="6"/>
        <v>0.11970246843226058</v>
      </c>
      <c r="H58" s="68">
        <v>5214.375</v>
      </c>
      <c r="I58" s="44">
        <f t="shared" si="7"/>
        <v>0.11866235167206041</v>
      </c>
    </row>
    <row r="59" spans="1:9" ht="16.5" x14ac:dyDescent="0.3">
      <c r="A59" s="37"/>
      <c r="B59" s="34" t="s">
        <v>55</v>
      </c>
      <c r="C59" s="15" t="s">
        <v>122</v>
      </c>
      <c r="D59" s="13" t="s">
        <v>120</v>
      </c>
      <c r="E59" s="47">
        <v>4997.5</v>
      </c>
      <c r="F59" s="70">
        <v>5469</v>
      </c>
      <c r="G59" s="48">
        <f t="shared" si="6"/>
        <v>9.4347173586793398E-2</v>
      </c>
      <c r="H59" s="70">
        <v>5439</v>
      </c>
      <c r="I59" s="44">
        <f t="shared" si="7"/>
        <v>5.5157198014340872E-3</v>
      </c>
    </row>
    <row r="60" spans="1:9" ht="16.5" customHeight="1" thickBot="1" x14ac:dyDescent="0.35">
      <c r="A60" s="38"/>
      <c r="B60" s="34" t="s">
        <v>56</v>
      </c>
      <c r="C60" s="15" t="s">
        <v>123</v>
      </c>
      <c r="D60" s="12" t="s">
        <v>120</v>
      </c>
      <c r="E60" s="50">
        <v>21405</v>
      </c>
      <c r="F60" s="73">
        <v>22700.625</v>
      </c>
      <c r="G60" s="51">
        <f t="shared" si="6"/>
        <v>6.0529081990189207E-2</v>
      </c>
      <c r="H60" s="73">
        <v>22700.625</v>
      </c>
      <c r="I60" s="51">
        <f t="shared" si="7"/>
        <v>0</v>
      </c>
    </row>
    <row r="61" spans="1:9" ht="17.25" customHeight="1" thickBot="1" x14ac:dyDescent="0.3">
      <c r="A61" s="37" t="s">
        <v>53</v>
      </c>
      <c r="B61" s="10" t="s">
        <v>58</v>
      </c>
      <c r="C61" s="5"/>
      <c r="D61" s="6"/>
      <c r="E61" s="41"/>
      <c r="F61" s="52"/>
      <c r="G61" s="52"/>
      <c r="H61" s="52"/>
      <c r="I61" s="53"/>
    </row>
    <row r="62" spans="1:9" ht="16.5" x14ac:dyDescent="0.3">
      <c r="A62" s="33"/>
      <c r="B62" s="34" t="s">
        <v>59</v>
      </c>
      <c r="C62" s="15" t="s">
        <v>128</v>
      </c>
      <c r="D62" s="20" t="s">
        <v>124</v>
      </c>
      <c r="E62" s="43">
        <v>6430.5</v>
      </c>
      <c r="F62" s="54">
        <v>7339</v>
      </c>
      <c r="G62" s="45">
        <f t="shared" ref="G62:G67" si="8">(F62-E62)/E62</f>
        <v>0.141279838270741</v>
      </c>
      <c r="H62" s="54">
        <v>7092</v>
      </c>
      <c r="I62" s="44">
        <f t="shared" ref="I62:I67" si="9">(F62-H62)/H62</f>
        <v>3.4827975183305132E-2</v>
      </c>
    </row>
    <row r="63" spans="1:9" ht="16.5" x14ac:dyDescent="0.3">
      <c r="A63" s="37"/>
      <c r="B63" s="34" t="s">
        <v>60</v>
      </c>
      <c r="C63" s="15" t="s">
        <v>129</v>
      </c>
      <c r="D63" s="13" t="s">
        <v>215</v>
      </c>
      <c r="E63" s="47">
        <v>47046.625</v>
      </c>
      <c r="F63" s="46">
        <v>48628.285714285717</v>
      </c>
      <c r="G63" s="48">
        <f t="shared" si="8"/>
        <v>3.3619004854986249E-2</v>
      </c>
      <c r="H63" s="46">
        <v>48816.333333333336</v>
      </c>
      <c r="I63" s="44">
        <f t="shared" si="9"/>
        <v>-3.8521455055538448E-3</v>
      </c>
    </row>
    <row r="64" spans="1:9" ht="16.5" x14ac:dyDescent="0.3">
      <c r="A64" s="37"/>
      <c r="B64" s="34" t="s">
        <v>61</v>
      </c>
      <c r="C64" s="15" t="s">
        <v>130</v>
      </c>
      <c r="D64" s="13" t="s">
        <v>216</v>
      </c>
      <c r="E64" s="47">
        <v>10671.25</v>
      </c>
      <c r="F64" s="46">
        <v>12911.142857142857</v>
      </c>
      <c r="G64" s="48">
        <f t="shared" si="8"/>
        <v>0.20989976405227662</v>
      </c>
      <c r="H64" s="46">
        <v>12101.857142857143</v>
      </c>
      <c r="I64" s="87">
        <f t="shared" si="9"/>
        <v>6.6872853044987149E-2</v>
      </c>
    </row>
    <row r="65" spans="1:9" ht="16.5" x14ac:dyDescent="0.3">
      <c r="A65" s="37"/>
      <c r="B65" s="34" t="s">
        <v>62</v>
      </c>
      <c r="C65" s="15" t="s">
        <v>131</v>
      </c>
      <c r="D65" s="13" t="s">
        <v>125</v>
      </c>
      <c r="E65" s="47">
        <v>7897.6944444444453</v>
      </c>
      <c r="F65" s="46">
        <v>9008.8888888888887</v>
      </c>
      <c r="G65" s="48">
        <f t="shared" si="8"/>
        <v>0.14069858643696986</v>
      </c>
      <c r="H65" s="46">
        <v>8899.4444444444453</v>
      </c>
      <c r="I65" s="87">
        <f t="shared" si="9"/>
        <v>1.2297896248205141E-2</v>
      </c>
    </row>
    <row r="66" spans="1:9" ht="16.5" x14ac:dyDescent="0.3">
      <c r="A66" s="37"/>
      <c r="B66" s="34" t="s">
        <v>63</v>
      </c>
      <c r="C66" s="15" t="s">
        <v>132</v>
      </c>
      <c r="D66" s="13" t="s">
        <v>126</v>
      </c>
      <c r="E66" s="47">
        <v>3858.4277777777779</v>
      </c>
      <c r="F66" s="46">
        <v>4839.2857142857147</v>
      </c>
      <c r="G66" s="48">
        <f t="shared" si="8"/>
        <v>0.25421181709220741</v>
      </c>
      <c r="H66" s="46">
        <v>4839.2857142857147</v>
      </c>
      <c r="I66" s="87">
        <f t="shared" si="9"/>
        <v>0</v>
      </c>
    </row>
    <row r="67" spans="1:9" ht="16.5" customHeight="1" thickBot="1" x14ac:dyDescent="0.35">
      <c r="A67" s="38"/>
      <c r="B67" s="34" t="s">
        <v>64</v>
      </c>
      <c r="C67" s="15" t="s">
        <v>133</v>
      </c>
      <c r="D67" s="12" t="s">
        <v>127</v>
      </c>
      <c r="E67" s="50">
        <v>3654.3749999999995</v>
      </c>
      <c r="F67" s="58">
        <v>4247</v>
      </c>
      <c r="G67" s="51">
        <f t="shared" si="8"/>
        <v>0.16216863348725857</v>
      </c>
      <c r="H67" s="58">
        <v>3417</v>
      </c>
      <c r="I67" s="88">
        <f t="shared" si="9"/>
        <v>0.24290313140181446</v>
      </c>
    </row>
    <row r="68" spans="1:9" ht="17.25" customHeight="1" thickBot="1" x14ac:dyDescent="0.3">
      <c r="A68" s="37" t="s">
        <v>65</v>
      </c>
      <c r="B68" s="10" t="s">
        <v>66</v>
      </c>
      <c r="C68" s="5"/>
      <c r="D68" s="6"/>
      <c r="E68" s="41"/>
      <c r="F68" s="52"/>
      <c r="G68" s="60"/>
      <c r="H68" s="52"/>
      <c r="I68" s="53"/>
    </row>
    <row r="69" spans="1:9" ht="16.5" x14ac:dyDescent="0.3">
      <c r="A69" s="33"/>
      <c r="B69" s="34" t="s">
        <v>68</v>
      </c>
      <c r="C69" s="18" t="s">
        <v>138</v>
      </c>
      <c r="D69" s="20" t="s">
        <v>134</v>
      </c>
      <c r="E69" s="43">
        <v>3733.3444444444444</v>
      </c>
      <c r="F69" s="43">
        <v>4417</v>
      </c>
      <c r="G69" s="45">
        <f>(F69-E69)/E69</f>
        <v>0.18312147880512261</v>
      </c>
      <c r="H69" s="43">
        <v>4408.666666666667</v>
      </c>
      <c r="I69" s="44">
        <f>(F69-H69)/H69</f>
        <v>1.8902162407378716E-3</v>
      </c>
    </row>
    <row r="70" spans="1:9" ht="16.5" x14ac:dyDescent="0.3">
      <c r="A70" s="37"/>
      <c r="B70" s="34" t="s">
        <v>67</v>
      </c>
      <c r="C70" s="15" t="s">
        <v>139</v>
      </c>
      <c r="D70" s="13" t="s">
        <v>135</v>
      </c>
      <c r="E70" s="47">
        <v>2780.3333333333335</v>
      </c>
      <c r="F70" s="47">
        <v>2977.5555555555557</v>
      </c>
      <c r="G70" s="48">
        <f>(F70-E70)/E70</f>
        <v>7.0934740039163946E-2</v>
      </c>
      <c r="H70" s="47">
        <v>2955.3333333333335</v>
      </c>
      <c r="I70" s="44">
        <f>(F70-H70)/H70</f>
        <v>7.5193623580720181E-3</v>
      </c>
    </row>
    <row r="71" spans="1:9" ht="16.5" x14ac:dyDescent="0.3">
      <c r="A71" s="37"/>
      <c r="B71" s="34" t="s">
        <v>69</v>
      </c>
      <c r="C71" s="15" t="s">
        <v>140</v>
      </c>
      <c r="D71" s="13" t="s">
        <v>136</v>
      </c>
      <c r="E71" s="47">
        <v>1323.7777777777778</v>
      </c>
      <c r="F71" s="47">
        <v>1354.4444444444443</v>
      </c>
      <c r="G71" s="48">
        <f>(F71-E71)/E71</f>
        <v>2.316602316602305E-2</v>
      </c>
      <c r="H71" s="47">
        <v>1348.8888888888889</v>
      </c>
      <c r="I71" s="44">
        <f>(F71-H71)/H71</f>
        <v>4.1186161449751945E-3</v>
      </c>
    </row>
    <row r="72" spans="1:9" ht="16.5" x14ac:dyDescent="0.3">
      <c r="A72" s="37"/>
      <c r="B72" s="34" t="s">
        <v>70</v>
      </c>
      <c r="C72" s="15" t="s">
        <v>141</v>
      </c>
      <c r="D72" s="13" t="s">
        <v>137</v>
      </c>
      <c r="E72" s="47">
        <v>2222.4569444444446</v>
      </c>
      <c r="F72" s="47">
        <v>2954.2222222222222</v>
      </c>
      <c r="G72" s="48">
        <f>(F72-E72)/E72</f>
        <v>0.32925959695507151</v>
      </c>
      <c r="H72" s="47">
        <v>2556.6666666666665</v>
      </c>
      <c r="I72" s="44">
        <f>(F72-H72)/H72</f>
        <v>0.15549760973489793</v>
      </c>
    </row>
    <row r="73" spans="1:9" ht="16.5" customHeight="1" thickBot="1" x14ac:dyDescent="0.35">
      <c r="A73" s="38"/>
      <c r="B73" s="34" t="s">
        <v>71</v>
      </c>
      <c r="C73" s="15" t="s">
        <v>160</v>
      </c>
      <c r="D73" s="12" t="s">
        <v>134</v>
      </c>
      <c r="E73" s="50">
        <v>1597.9027777777778</v>
      </c>
      <c r="F73" s="50">
        <v>2153</v>
      </c>
      <c r="G73" s="48">
        <f>(F73-E73)/E73</f>
        <v>0.34739111161331254</v>
      </c>
      <c r="H73" s="50">
        <v>2153.3333333333335</v>
      </c>
      <c r="I73" s="59">
        <f>(F73-H73)/H73</f>
        <v>-1.5479876160997749E-4</v>
      </c>
    </row>
    <row r="74" spans="1:9" ht="17.25" customHeight="1" thickBot="1" x14ac:dyDescent="0.3">
      <c r="A74" s="37" t="s">
        <v>72</v>
      </c>
      <c r="B74" s="10" t="s">
        <v>73</v>
      </c>
      <c r="C74" s="5"/>
      <c r="D74" s="6"/>
      <c r="E74" s="41"/>
      <c r="F74" s="52"/>
      <c r="G74" s="52"/>
      <c r="H74" s="52"/>
      <c r="I74" s="53"/>
    </row>
    <row r="75" spans="1:9" ht="16.5" x14ac:dyDescent="0.3">
      <c r="A75" s="33"/>
      <c r="B75" s="34" t="s">
        <v>74</v>
      </c>
      <c r="C75" s="15" t="s">
        <v>144</v>
      </c>
      <c r="D75" s="20" t="s">
        <v>142</v>
      </c>
      <c r="E75" s="43">
        <v>1466.4285714285713</v>
      </c>
      <c r="F75" s="43">
        <v>1482.5</v>
      </c>
      <c r="G75" s="44">
        <f t="shared" ref="G75:G81" si="10">(F75-E75)/E75</f>
        <v>1.0959571358986916E-2</v>
      </c>
      <c r="H75" s="43">
        <v>1482.5</v>
      </c>
      <c r="I75" s="45">
        <f t="shared" ref="I75:I81" si="11">(F75-H75)/H75</f>
        <v>0</v>
      </c>
    </row>
    <row r="76" spans="1:9" ht="16.5" x14ac:dyDescent="0.3">
      <c r="A76" s="37"/>
      <c r="B76" s="34" t="s">
        <v>76</v>
      </c>
      <c r="C76" s="15" t="s">
        <v>143</v>
      </c>
      <c r="D76" s="11" t="s">
        <v>161</v>
      </c>
      <c r="E76" s="47">
        <v>1268.0555555555557</v>
      </c>
      <c r="F76" s="32">
        <v>1627.7777777777778</v>
      </c>
      <c r="G76" s="48">
        <f t="shared" si="10"/>
        <v>0.28368017524644024</v>
      </c>
      <c r="H76" s="32">
        <v>1415.3333333333333</v>
      </c>
      <c r="I76" s="44">
        <f t="shared" si="11"/>
        <v>0.15010205683780822</v>
      </c>
    </row>
    <row r="77" spans="1:9" ht="16.5" x14ac:dyDescent="0.3">
      <c r="A77" s="37"/>
      <c r="B77" s="34" t="s">
        <v>75</v>
      </c>
      <c r="C77" s="15" t="s">
        <v>148</v>
      </c>
      <c r="D77" s="13" t="s">
        <v>145</v>
      </c>
      <c r="E77" s="47">
        <v>831</v>
      </c>
      <c r="F77" s="47">
        <v>966.875</v>
      </c>
      <c r="G77" s="48">
        <f t="shared" si="10"/>
        <v>0.16350782190132371</v>
      </c>
      <c r="H77" s="47">
        <v>951.42857142857144</v>
      </c>
      <c r="I77" s="44">
        <f t="shared" si="11"/>
        <v>1.6234984984984966E-2</v>
      </c>
    </row>
    <row r="78" spans="1:9" ht="16.5" x14ac:dyDescent="0.3">
      <c r="A78" s="37"/>
      <c r="B78" s="34" t="s">
        <v>77</v>
      </c>
      <c r="C78" s="15" t="s">
        <v>146</v>
      </c>
      <c r="D78" s="13" t="s">
        <v>162</v>
      </c>
      <c r="E78" s="47">
        <v>1531.3</v>
      </c>
      <c r="F78" s="47">
        <v>1756.6666666666667</v>
      </c>
      <c r="G78" s="48">
        <f t="shared" si="10"/>
        <v>0.14717342562963939</v>
      </c>
      <c r="H78" s="47">
        <v>1581.6666666666667</v>
      </c>
      <c r="I78" s="44">
        <f t="shared" si="11"/>
        <v>0.11064278187565858</v>
      </c>
    </row>
    <row r="79" spans="1:9" ht="16.5" x14ac:dyDescent="0.3">
      <c r="A79" s="37"/>
      <c r="B79" s="34" t="s">
        <v>78</v>
      </c>
      <c r="C79" s="15" t="s">
        <v>149</v>
      </c>
      <c r="D79" s="25" t="s">
        <v>147</v>
      </c>
      <c r="E79" s="61">
        <v>1932.8</v>
      </c>
      <c r="F79" s="61">
        <v>2057.3000000000002</v>
      </c>
      <c r="G79" s="48">
        <f t="shared" si="10"/>
        <v>6.4414321192053106E-2</v>
      </c>
      <c r="H79" s="61">
        <v>2057.3000000000002</v>
      </c>
      <c r="I79" s="44">
        <f t="shared" si="11"/>
        <v>0</v>
      </c>
    </row>
    <row r="80" spans="1:9" ht="16.5" x14ac:dyDescent="0.3">
      <c r="A80" s="37"/>
      <c r="B80" s="34" t="s">
        <v>79</v>
      </c>
      <c r="C80" s="15" t="s">
        <v>155</v>
      </c>
      <c r="D80" s="25" t="s">
        <v>156</v>
      </c>
      <c r="E80" s="61">
        <v>8830</v>
      </c>
      <c r="F80" s="61">
        <v>8982.6666666666661</v>
      </c>
      <c r="G80" s="48">
        <f t="shared" si="10"/>
        <v>1.7289543223857992E-2</v>
      </c>
      <c r="H80" s="61">
        <v>8982.6666666666661</v>
      </c>
      <c r="I80" s="44">
        <f t="shared" si="11"/>
        <v>0</v>
      </c>
    </row>
    <row r="81" spans="1:9" ht="16.5" customHeight="1" thickBot="1" x14ac:dyDescent="0.35">
      <c r="A81" s="35"/>
      <c r="B81" s="36" t="s">
        <v>80</v>
      </c>
      <c r="C81" s="16" t="s">
        <v>151</v>
      </c>
      <c r="D81" s="12" t="s">
        <v>150</v>
      </c>
      <c r="E81" s="50">
        <v>3967.3</v>
      </c>
      <c r="F81" s="50">
        <v>4492.2222222222226</v>
      </c>
      <c r="G81" s="51">
        <f t="shared" si="10"/>
        <v>0.13231220785476833</v>
      </c>
      <c r="H81" s="50">
        <v>4211.25</v>
      </c>
      <c r="I81" s="56">
        <f t="shared" si="11"/>
        <v>6.6719435374822833E-2</v>
      </c>
    </row>
    <row r="82" spans="1:9" x14ac:dyDescent="0.25">
      <c r="F82" s="96"/>
      <c r="I82" s="1"/>
    </row>
  </sheetData>
  <mergeCells count="10">
    <mergeCell ref="A9:I9"/>
    <mergeCell ref="A12:A13"/>
    <mergeCell ref="D12:D13"/>
    <mergeCell ref="C12:C13"/>
    <mergeCell ref="H12:H13"/>
    <mergeCell ref="I12:I13"/>
    <mergeCell ref="F12:F13"/>
    <mergeCell ref="G12:G13"/>
    <mergeCell ref="E12:E13"/>
    <mergeCell ref="B12:B13"/>
  </mergeCells>
  <printOptions horizontalCentered="1"/>
  <pageMargins left="0.19685039370078741" right="0.19685039370078741" top="0.47244094488188981" bottom="0.74803149606299213" header="0.31496062992125984" footer="0.31496062992125984"/>
  <pageSetup paperSize="9" orientation="landscape" r:id="rId1"/>
  <headerFooter>
    <oddFooter>&amp;C&amp;P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7:I40"/>
  <sheetViews>
    <sheetView rightToLeft="1" topLeftCell="B10" zoomScaleNormal="100" workbookViewId="0">
      <selection activeCell="I40" sqref="I40"/>
    </sheetView>
  </sheetViews>
  <sheetFormatPr defaultRowHeight="15" x14ac:dyDescent="0.25"/>
  <cols>
    <col min="1" max="1" width="24.25" style="9" bestFit="1" customWidth="1"/>
    <col min="2" max="2" width="5.125" style="9" bestFit="1" customWidth="1"/>
    <col min="3" max="3" width="20.875" bestFit="1" customWidth="1"/>
    <col min="4" max="4" width="15.625" customWidth="1"/>
    <col min="5" max="5" width="13.25" customWidth="1"/>
    <col min="6" max="6" width="15.25" customWidth="1"/>
    <col min="7" max="7" width="11.625" customWidth="1"/>
    <col min="8" max="8" width="15.25" customWidth="1"/>
    <col min="9" max="9" width="13.625" customWidth="1"/>
    <col min="10" max="10" width="10.25" customWidth="1"/>
  </cols>
  <sheetData>
    <row r="7" spans="1:9" ht="14.25" x14ac:dyDescent="0.2">
      <c r="A7" s="4" t="s">
        <v>1</v>
      </c>
      <c r="B7" s="3"/>
      <c r="C7" s="3"/>
      <c r="D7" s="3"/>
    </row>
    <row r="8" spans="1:9" ht="14.25" x14ac:dyDescent="0.2">
      <c r="A8" s="4" t="s">
        <v>2</v>
      </c>
      <c r="B8" s="4"/>
      <c r="C8" s="4"/>
      <c r="D8" s="4"/>
    </row>
    <row r="9" spans="1:9" ht="19.5" x14ac:dyDescent="0.35">
      <c r="A9" s="141" t="s">
        <v>203</v>
      </c>
      <c r="B9" s="141"/>
      <c r="C9" s="141"/>
      <c r="D9" s="141"/>
      <c r="E9" s="141"/>
      <c r="F9" s="141"/>
      <c r="G9" s="141"/>
      <c r="H9" s="141"/>
      <c r="I9" s="141"/>
    </row>
    <row r="10" spans="1:9" ht="18" x14ac:dyDescent="0.2">
      <c r="A10" s="2" t="s">
        <v>220</v>
      </c>
      <c r="B10" s="2"/>
      <c r="C10" s="2"/>
      <c r="D10" s="2"/>
    </row>
    <row r="11" spans="1:9" ht="18.75" thickBot="1" x14ac:dyDescent="0.25">
      <c r="A11" s="2"/>
      <c r="B11" s="2"/>
      <c r="C11" s="2"/>
      <c r="D11" s="2"/>
    </row>
    <row r="12" spans="1:9" ht="30.75" customHeight="1" x14ac:dyDescent="0.2">
      <c r="A12" s="142" t="s">
        <v>3</v>
      </c>
      <c r="B12" s="148"/>
      <c r="C12" s="150" t="s">
        <v>0</v>
      </c>
      <c r="D12" s="144" t="s">
        <v>23</v>
      </c>
      <c r="E12" s="144" t="s">
        <v>221</v>
      </c>
      <c r="F12" s="152" t="s">
        <v>222</v>
      </c>
      <c r="G12" s="144" t="s">
        <v>197</v>
      </c>
      <c r="H12" s="152" t="s">
        <v>218</v>
      </c>
      <c r="I12" s="144" t="s">
        <v>187</v>
      </c>
    </row>
    <row r="13" spans="1:9" ht="30.75" customHeight="1" thickBot="1" x14ac:dyDescent="0.25">
      <c r="A13" s="143"/>
      <c r="B13" s="149"/>
      <c r="C13" s="151"/>
      <c r="D13" s="145"/>
      <c r="E13" s="145"/>
      <c r="F13" s="153"/>
      <c r="G13" s="145"/>
      <c r="H13" s="153"/>
      <c r="I13" s="145"/>
    </row>
    <row r="14" spans="1:9" ht="17.25" customHeight="1" thickBot="1" x14ac:dyDescent="0.3">
      <c r="A14" s="33" t="s">
        <v>24</v>
      </c>
      <c r="B14" s="10" t="s">
        <v>22</v>
      </c>
      <c r="C14" s="5"/>
      <c r="D14" s="6"/>
      <c r="E14" s="7"/>
      <c r="F14" s="7"/>
      <c r="G14" s="7"/>
      <c r="H14" s="7"/>
      <c r="I14" s="116"/>
    </row>
    <row r="15" spans="1:9" ht="16.5" x14ac:dyDescent="0.3">
      <c r="A15" s="33"/>
      <c r="B15" s="40" t="s">
        <v>4</v>
      </c>
      <c r="C15" s="19" t="s">
        <v>84</v>
      </c>
      <c r="D15" s="11" t="s">
        <v>161</v>
      </c>
      <c r="E15" s="42">
        <v>1544.3667499999999</v>
      </c>
      <c r="F15" s="83">
        <v>1725</v>
      </c>
      <c r="G15" s="44">
        <f>(F15-E15)/E15</f>
        <v>0.11696266447072892</v>
      </c>
      <c r="H15" s="83">
        <v>1687.5</v>
      </c>
      <c r="I15" s="127">
        <f>(F15-H15)/H15</f>
        <v>2.2222222222222223E-2</v>
      </c>
    </row>
    <row r="16" spans="1:9" ht="16.5" x14ac:dyDescent="0.3">
      <c r="A16" s="37"/>
      <c r="B16" s="34" t="s">
        <v>5</v>
      </c>
      <c r="C16" s="15" t="s">
        <v>85</v>
      </c>
      <c r="D16" s="11" t="s">
        <v>161</v>
      </c>
      <c r="E16" s="46">
        <v>2707.49</v>
      </c>
      <c r="F16" s="83">
        <v>1700</v>
      </c>
      <c r="G16" s="48">
        <f t="shared" ref="G16:G39" si="0">(F16-E16)/E16</f>
        <v>-0.37211217769964056</v>
      </c>
      <c r="H16" s="83">
        <v>2150</v>
      </c>
      <c r="I16" s="48">
        <f>(F16-H16)/H16</f>
        <v>-0.20930232558139536</v>
      </c>
    </row>
    <row r="17" spans="1:9" ht="16.5" x14ac:dyDescent="0.3">
      <c r="A17" s="37"/>
      <c r="B17" s="34" t="s">
        <v>6</v>
      </c>
      <c r="C17" s="15" t="s">
        <v>86</v>
      </c>
      <c r="D17" s="11" t="s">
        <v>161</v>
      </c>
      <c r="E17" s="46">
        <v>1619.7525000000001</v>
      </c>
      <c r="F17" s="83">
        <v>1425</v>
      </c>
      <c r="G17" s="48">
        <f t="shared" si="0"/>
        <v>-0.12023596197567224</v>
      </c>
      <c r="H17" s="83">
        <v>1625</v>
      </c>
      <c r="I17" s="48">
        <f t="shared" ref="I17:I29" si="1">(F17-H17)/H17</f>
        <v>-0.12307692307692308</v>
      </c>
    </row>
    <row r="18" spans="1:9" ht="16.5" x14ac:dyDescent="0.3">
      <c r="A18" s="37"/>
      <c r="B18" s="34" t="s">
        <v>7</v>
      </c>
      <c r="C18" s="15" t="s">
        <v>87</v>
      </c>
      <c r="D18" s="11" t="s">
        <v>161</v>
      </c>
      <c r="E18" s="46">
        <v>778.57500000000005</v>
      </c>
      <c r="F18" s="83">
        <v>898.2</v>
      </c>
      <c r="G18" s="48">
        <f t="shared" si="0"/>
        <v>0.15364608419227435</v>
      </c>
      <c r="H18" s="83">
        <v>873.2</v>
      </c>
      <c r="I18" s="48">
        <f t="shared" si="1"/>
        <v>2.863032524049473E-2</v>
      </c>
    </row>
    <row r="19" spans="1:9" ht="16.5" x14ac:dyDescent="0.3">
      <c r="A19" s="37"/>
      <c r="B19" s="34" t="s">
        <v>8</v>
      </c>
      <c r="C19" s="15" t="s">
        <v>89</v>
      </c>
      <c r="D19" s="11" t="s">
        <v>161</v>
      </c>
      <c r="E19" s="46">
        <v>2989.0222222222224</v>
      </c>
      <c r="F19" s="83">
        <v>2650</v>
      </c>
      <c r="G19" s="48">
        <f t="shared" si="0"/>
        <v>-0.11342244955615367</v>
      </c>
      <c r="H19" s="83">
        <v>2441.5340000000001</v>
      </c>
      <c r="I19" s="48">
        <f t="shared" si="1"/>
        <v>8.5383205804219764E-2</v>
      </c>
    </row>
    <row r="20" spans="1:9" ht="16.5" x14ac:dyDescent="0.3">
      <c r="A20" s="37"/>
      <c r="B20" s="34" t="s">
        <v>9</v>
      </c>
      <c r="C20" s="15" t="s">
        <v>88</v>
      </c>
      <c r="D20" s="11" t="s">
        <v>161</v>
      </c>
      <c r="E20" s="46">
        <v>1749.0900000000001</v>
      </c>
      <c r="F20" s="83">
        <v>1508.2</v>
      </c>
      <c r="G20" s="48">
        <f t="shared" si="0"/>
        <v>-0.137723044554597</v>
      </c>
      <c r="H20" s="83">
        <v>1650</v>
      </c>
      <c r="I20" s="48">
        <f t="shared" si="1"/>
        <v>-8.5939393939393913E-2</v>
      </c>
    </row>
    <row r="21" spans="1:9" ht="16.5" x14ac:dyDescent="0.3">
      <c r="A21" s="37"/>
      <c r="B21" s="34" t="s">
        <v>10</v>
      </c>
      <c r="C21" s="15" t="s">
        <v>90</v>
      </c>
      <c r="D21" s="11" t="s">
        <v>161</v>
      </c>
      <c r="E21" s="46">
        <v>1284.4749999999999</v>
      </c>
      <c r="F21" s="83">
        <v>1191.5999999999999</v>
      </c>
      <c r="G21" s="48">
        <f t="shared" si="0"/>
        <v>-7.230580587399521E-2</v>
      </c>
      <c r="H21" s="83">
        <v>1441.6</v>
      </c>
      <c r="I21" s="48">
        <f t="shared" si="1"/>
        <v>-0.17341842397336293</v>
      </c>
    </row>
    <row r="22" spans="1:9" ht="16.5" x14ac:dyDescent="0.3">
      <c r="A22" s="37"/>
      <c r="B22" s="34" t="s">
        <v>11</v>
      </c>
      <c r="C22" s="15" t="s">
        <v>91</v>
      </c>
      <c r="D22" s="13" t="s">
        <v>81</v>
      </c>
      <c r="E22" s="46">
        <v>430.63749999999999</v>
      </c>
      <c r="F22" s="83">
        <v>336.6</v>
      </c>
      <c r="G22" s="48">
        <f t="shared" si="0"/>
        <v>-0.2183681170357899</v>
      </c>
      <c r="H22" s="83">
        <v>380</v>
      </c>
      <c r="I22" s="48">
        <f t="shared" si="1"/>
        <v>-0.11421052631578942</v>
      </c>
    </row>
    <row r="23" spans="1:9" ht="16.5" x14ac:dyDescent="0.3">
      <c r="A23" s="37"/>
      <c r="B23" s="34" t="s">
        <v>12</v>
      </c>
      <c r="C23" s="15" t="s">
        <v>92</v>
      </c>
      <c r="D23" s="13" t="s">
        <v>81</v>
      </c>
      <c r="E23" s="46">
        <v>541.51250000000005</v>
      </c>
      <c r="F23" s="83">
        <v>431.25</v>
      </c>
      <c r="G23" s="48">
        <f t="shared" si="0"/>
        <v>-0.20361949170148433</v>
      </c>
      <c r="H23" s="83">
        <v>462.5</v>
      </c>
      <c r="I23" s="48">
        <f t="shared" si="1"/>
        <v>-6.7567567567567571E-2</v>
      </c>
    </row>
    <row r="24" spans="1:9" ht="16.5" x14ac:dyDescent="0.3">
      <c r="A24" s="37"/>
      <c r="B24" s="34" t="s">
        <v>13</v>
      </c>
      <c r="C24" s="15" t="s">
        <v>93</v>
      </c>
      <c r="D24" s="13" t="s">
        <v>81</v>
      </c>
      <c r="E24" s="46">
        <v>528.65</v>
      </c>
      <c r="F24" s="83">
        <v>420</v>
      </c>
      <c r="G24" s="48">
        <f t="shared" si="0"/>
        <v>-0.20552350326302843</v>
      </c>
      <c r="H24" s="83">
        <v>442.5</v>
      </c>
      <c r="I24" s="48">
        <f t="shared" si="1"/>
        <v>-5.0847457627118647E-2</v>
      </c>
    </row>
    <row r="25" spans="1:9" ht="16.5" x14ac:dyDescent="0.3">
      <c r="A25" s="37"/>
      <c r="B25" s="34" t="s">
        <v>14</v>
      </c>
      <c r="C25" s="15" t="s">
        <v>94</v>
      </c>
      <c r="D25" s="13" t="s">
        <v>81</v>
      </c>
      <c r="E25" s="46">
        <v>500.54999999999995</v>
      </c>
      <c r="F25" s="83">
        <v>450</v>
      </c>
      <c r="G25" s="48">
        <f t="shared" si="0"/>
        <v>-0.10098891219658368</v>
      </c>
      <c r="H25" s="83">
        <v>472.5</v>
      </c>
      <c r="I25" s="48">
        <f t="shared" si="1"/>
        <v>-4.7619047619047616E-2</v>
      </c>
    </row>
    <row r="26" spans="1:9" ht="16.5" x14ac:dyDescent="0.3">
      <c r="A26" s="37"/>
      <c r="B26" s="34" t="s">
        <v>15</v>
      </c>
      <c r="C26" s="15" t="s">
        <v>95</v>
      </c>
      <c r="D26" s="13" t="s">
        <v>82</v>
      </c>
      <c r="E26" s="46">
        <v>1543.2249999999999</v>
      </c>
      <c r="F26" s="83">
        <v>1175</v>
      </c>
      <c r="G26" s="48">
        <f t="shared" si="0"/>
        <v>-0.23860746164687582</v>
      </c>
      <c r="H26" s="83">
        <v>1287.5</v>
      </c>
      <c r="I26" s="48">
        <f t="shared" si="1"/>
        <v>-8.7378640776699032E-2</v>
      </c>
    </row>
    <row r="27" spans="1:9" ht="16.5" x14ac:dyDescent="0.3">
      <c r="A27" s="37"/>
      <c r="B27" s="34" t="s">
        <v>16</v>
      </c>
      <c r="C27" s="15" t="s">
        <v>96</v>
      </c>
      <c r="D27" s="13" t="s">
        <v>81</v>
      </c>
      <c r="E27" s="46">
        <v>527.73749999999995</v>
      </c>
      <c r="F27" s="83">
        <v>450</v>
      </c>
      <c r="G27" s="48">
        <f t="shared" si="0"/>
        <v>-0.14730334683436361</v>
      </c>
      <c r="H27" s="83">
        <v>472.5</v>
      </c>
      <c r="I27" s="48">
        <f t="shared" si="1"/>
        <v>-4.7619047619047616E-2</v>
      </c>
    </row>
    <row r="28" spans="1:9" ht="16.5" x14ac:dyDescent="0.3">
      <c r="A28" s="37"/>
      <c r="B28" s="34" t="s">
        <v>17</v>
      </c>
      <c r="C28" s="15" t="s">
        <v>97</v>
      </c>
      <c r="D28" s="11" t="s">
        <v>161</v>
      </c>
      <c r="E28" s="46">
        <v>1188.2593750000001</v>
      </c>
      <c r="F28" s="83">
        <v>1125</v>
      </c>
      <c r="G28" s="48">
        <f t="shared" si="0"/>
        <v>-5.3237008965319618E-2</v>
      </c>
      <c r="H28" s="83">
        <v>1250</v>
      </c>
      <c r="I28" s="48">
        <f t="shared" si="1"/>
        <v>-0.1</v>
      </c>
    </row>
    <row r="29" spans="1:9" ht="16.5" x14ac:dyDescent="0.3">
      <c r="A29" s="37"/>
      <c r="B29" s="34" t="s">
        <v>18</v>
      </c>
      <c r="C29" s="15" t="s">
        <v>98</v>
      </c>
      <c r="D29" s="13" t="s">
        <v>83</v>
      </c>
      <c r="E29" s="46">
        <v>1208.6875</v>
      </c>
      <c r="F29" s="83">
        <v>1510.25</v>
      </c>
      <c r="G29" s="48">
        <f t="shared" si="0"/>
        <v>0.24949583742696108</v>
      </c>
      <c r="H29" s="83">
        <v>1395.75</v>
      </c>
      <c r="I29" s="48">
        <f t="shared" si="1"/>
        <v>8.2034748343184666E-2</v>
      </c>
    </row>
    <row r="30" spans="1:9" ht="17.25" thickBot="1" x14ac:dyDescent="0.35">
      <c r="A30" s="38"/>
      <c r="B30" s="36" t="s">
        <v>19</v>
      </c>
      <c r="C30" s="16" t="s">
        <v>99</v>
      </c>
      <c r="D30" s="12" t="s">
        <v>161</v>
      </c>
      <c r="E30" s="49">
        <v>1257.0650000000001</v>
      </c>
      <c r="F30" s="95">
        <v>1075</v>
      </c>
      <c r="G30" s="51">
        <f t="shared" si="0"/>
        <v>-0.14483340161407726</v>
      </c>
      <c r="H30" s="95">
        <v>1225</v>
      </c>
      <c r="I30" s="51">
        <f>(F30-H30)/H30</f>
        <v>-0.12244897959183673</v>
      </c>
    </row>
    <row r="31" spans="1:9" ht="17.25" customHeight="1" thickBot="1" x14ac:dyDescent="0.3">
      <c r="A31" s="37" t="s">
        <v>20</v>
      </c>
      <c r="B31" s="10" t="s">
        <v>21</v>
      </c>
      <c r="C31" s="5"/>
      <c r="D31" s="6"/>
      <c r="E31" s="41"/>
      <c r="F31" s="8"/>
      <c r="G31" s="53"/>
      <c r="H31" s="8"/>
      <c r="I31" s="128"/>
    </row>
    <row r="32" spans="1:9" ht="16.5" x14ac:dyDescent="0.3">
      <c r="A32" s="33"/>
      <c r="B32" s="39" t="s">
        <v>26</v>
      </c>
      <c r="C32" s="18" t="s">
        <v>100</v>
      </c>
      <c r="D32" s="20" t="s">
        <v>161</v>
      </c>
      <c r="E32" s="54">
        <v>2438.1875</v>
      </c>
      <c r="F32" s="83">
        <v>2258.1999999999998</v>
      </c>
      <c r="G32" s="44">
        <f t="shared" si="0"/>
        <v>-7.3820204557688937E-2</v>
      </c>
      <c r="H32" s="83">
        <v>2341.6</v>
      </c>
      <c r="I32" s="45">
        <f>(F32-H32)/H32</f>
        <v>-3.5616672360778992E-2</v>
      </c>
    </row>
    <row r="33" spans="1:9" ht="16.5" x14ac:dyDescent="0.3">
      <c r="A33" s="37"/>
      <c r="B33" s="34" t="s">
        <v>27</v>
      </c>
      <c r="C33" s="15" t="s">
        <v>101</v>
      </c>
      <c r="D33" s="11" t="s">
        <v>161</v>
      </c>
      <c r="E33" s="46">
        <v>2243.15</v>
      </c>
      <c r="F33" s="83">
        <v>2033.2</v>
      </c>
      <c r="G33" s="48">
        <f t="shared" si="0"/>
        <v>-9.3596059113300503E-2</v>
      </c>
      <c r="H33" s="83">
        <v>2354.1</v>
      </c>
      <c r="I33" s="48">
        <f>(F33-H33)/H33</f>
        <v>-0.13631536468289362</v>
      </c>
    </row>
    <row r="34" spans="1:9" ht="16.5" x14ac:dyDescent="0.3">
      <c r="A34" s="37"/>
      <c r="B34" s="39" t="s">
        <v>28</v>
      </c>
      <c r="C34" s="15" t="s">
        <v>102</v>
      </c>
      <c r="D34" s="11" t="s">
        <v>161</v>
      </c>
      <c r="E34" s="46">
        <v>1161.32</v>
      </c>
      <c r="F34" s="83">
        <v>1100</v>
      </c>
      <c r="G34" s="48">
        <f>(F34-E34)/E34</f>
        <v>-5.2801983949299018E-2</v>
      </c>
      <c r="H34" s="83">
        <v>1341.6</v>
      </c>
      <c r="I34" s="48">
        <f>(F34-H34)/H34</f>
        <v>-0.18008348240906374</v>
      </c>
    </row>
    <row r="35" spans="1:9" ht="16.5" x14ac:dyDescent="0.3">
      <c r="A35" s="37"/>
      <c r="B35" s="34" t="s">
        <v>29</v>
      </c>
      <c r="C35" s="15" t="s">
        <v>103</v>
      </c>
      <c r="D35" s="11" t="s">
        <v>161</v>
      </c>
      <c r="E35" s="46">
        <v>1330.2083333333335</v>
      </c>
      <c r="F35" s="83">
        <v>1150</v>
      </c>
      <c r="G35" s="48">
        <f t="shared" si="0"/>
        <v>-0.13547376664056393</v>
      </c>
      <c r="H35" s="83">
        <v>1358.3340000000001</v>
      </c>
      <c r="I35" s="48">
        <f>(F35-H35)/H35</f>
        <v>-0.15337464865047923</v>
      </c>
    </row>
    <row r="36" spans="1:9" ht="17.25" thickBot="1" x14ac:dyDescent="0.35">
      <c r="A36" s="38"/>
      <c r="B36" s="39" t="s">
        <v>30</v>
      </c>
      <c r="C36" s="15" t="s">
        <v>104</v>
      </c>
      <c r="D36" s="24" t="s">
        <v>161</v>
      </c>
      <c r="E36" s="49">
        <v>1210.05</v>
      </c>
      <c r="F36" s="83">
        <v>1600</v>
      </c>
      <c r="G36" s="55">
        <f t="shared" si="0"/>
        <v>0.32225941076815012</v>
      </c>
      <c r="H36" s="83">
        <v>1712.5</v>
      </c>
      <c r="I36" s="48">
        <f>(F36-H36)/H36</f>
        <v>-6.569343065693431E-2</v>
      </c>
    </row>
    <row r="37" spans="1:9" ht="17.25" customHeight="1" thickBot="1" x14ac:dyDescent="0.3">
      <c r="A37" s="37" t="s">
        <v>25</v>
      </c>
      <c r="B37" s="10" t="s">
        <v>51</v>
      </c>
      <c r="C37" s="5"/>
      <c r="D37" s="6"/>
      <c r="E37" s="41"/>
      <c r="F37" s="8"/>
      <c r="G37" s="53"/>
      <c r="H37" s="8"/>
      <c r="I37" s="53"/>
    </row>
    <row r="38" spans="1:9" ht="16.5" x14ac:dyDescent="0.3">
      <c r="A38" s="33"/>
      <c r="B38" s="40" t="s">
        <v>31</v>
      </c>
      <c r="C38" s="19" t="s">
        <v>105</v>
      </c>
      <c r="D38" s="20" t="s">
        <v>161</v>
      </c>
      <c r="E38" s="46">
        <v>26391.363055555554</v>
      </c>
      <c r="F38" s="84">
        <v>27200</v>
      </c>
      <c r="G38" s="45">
        <f t="shared" si="0"/>
        <v>3.0640211448806656E-2</v>
      </c>
      <c r="H38" s="84">
        <v>28400</v>
      </c>
      <c r="I38" s="45">
        <f>(F38-H38)/H38</f>
        <v>-4.2253521126760563E-2</v>
      </c>
    </row>
    <row r="39" spans="1:9" ht="17.25" thickBot="1" x14ac:dyDescent="0.35">
      <c r="A39" s="38"/>
      <c r="B39" s="36" t="s">
        <v>32</v>
      </c>
      <c r="C39" s="16" t="s">
        <v>106</v>
      </c>
      <c r="D39" s="24" t="s">
        <v>161</v>
      </c>
      <c r="E39" s="85">
        <v>15193.075000000001</v>
      </c>
      <c r="F39" s="85">
        <v>18333.2</v>
      </c>
      <c r="G39" s="51">
        <f t="shared" si="0"/>
        <v>0.20668133343645048</v>
      </c>
      <c r="H39" s="85">
        <v>17399.866000000002</v>
      </c>
      <c r="I39" s="51">
        <f>(F39-H39)/H39</f>
        <v>5.3640298149422463E-2</v>
      </c>
    </row>
    <row r="40" spans="1:9" x14ac:dyDescent="0.25">
      <c r="F40" s="96"/>
    </row>
  </sheetData>
  <mergeCells count="10">
    <mergeCell ref="A9:I9"/>
    <mergeCell ref="I12:I13"/>
    <mergeCell ref="G12:G13"/>
    <mergeCell ref="A12:A13"/>
    <mergeCell ref="B12:B13"/>
    <mergeCell ref="C12:C13"/>
    <mergeCell ref="D12:D13"/>
    <mergeCell ref="H12:H13"/>
    <mergeCell ref="E12:E13"/>
    <mergeCell ref="F12:F13"/>
  </mergeCells>
  <printOptions horizontalCentered="1"/>
  <pageMargins left="0.19685039370078741" right="0.19685039370078741" top="0.47244094488188981" bottom="0.74803149606299213" header="0.31496062992125984" footer="0.31496062992125984"/>
  <pageSetup paperSize="9" orientation="landscape" r:id="rId1"/>
  <headerFooter>
    <oddFooter>&amp;C&amp;P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7:I40"/>
  <sheetViews>
    <sheetView rightToLeft="1" topLeftCell="C6" zoomScaleNormal="100" workbookViewId="0">
      <selection activeCell="H15" sqref="H15:H39"/>
    </sheetView>
  </sheetViews>
  <sheetFormatPr defaultRowHeight="15" x14ac:dyDescent="0.25"/>
  <cols>
    <col min="1" max="1" width="15.625" style="9" customWidth="1"/>
    <col min="2" max="2" width="5.125" style="9" bestFit="1" customWidth="1"/>
    <col min="3" max="3" width="36.625" customWidth="1"/>
    <col min="4" max="4" width="14.625" customWidth="1"/>
    <col min="5" max="5" width="12.875" customWidth="1"/>
    <col min="6" max="6" width="10" customWidth="1"/>
    <col min="7" max="7" width="11.75" customWidth="1"/>
    <col min="8" max="8" width="12.375" customWidth="1"/>
    <col min="9" max="9" width="10.875" customWidth="1"/>
    <col min="10" max="13" width="10.25" customWidth="1"/>
  </cols>
  <sheetData>
    <row r="7" spans="1:9" ht="14.25" x14ac:dyDescent="0.2">
      <c r="A7" s="4" t="s">
        <v>1</v>
      </c>
      <c r="B7" s="3"/>
      <c r="C7" s="3"/>
      <c r="D7" s="3"/>
    </row>
    <row r="8" spans="1:9" ht="14.25" x14ac:dyDescent="0.2">
      <c r="A8" s="4" t="s">
        <v>2</v>
      </c>
      <c r="B8" s="4"/>
      <c r="C8" s="4"/>
      <c r="D8" s="4"/>
    </row>
    <row r="9" spans="1:9" ht="19.5" x14ac:dyDescent="0.35">
      <c r="A9" s="141" t="s">
        <v>204</v>
      </c>
      <c r="B9" s="141"/>
      <c r="C9" s="141"/>
      <c r="D9" s="141"/>
      <c r="E9" s="141"/>
      <c r="F9" s="141"/>
      <c r="G9" s="141"/>
      <c r="H9" s="141"/>
      <c r="I9" s="141"/>
    </row>
    <row r="10" spans="1:9" ht="18" x14ac:dyDescent="0.2">
      <c r="A10" s="2" t="s">
        <v>220</v>
      </c>
      <c r="B10" s="2"/>
      <c r="C10" s="2"/>
      <c r="D10" s="2"/>
    </row>
    <row r="11" spans="1:9" ht="18.75" thickBot="1" x14ac:dyDescent="0.25">
      <c r="A11" s="2"/>
      <c r="B11" s="2"/>
      <c r="C11" s="2"/>
      <c r="D11" s="2"/>
    </row>
    <row r="12" spans="1:9" ht="24.75" customHeight="1" x14ac:dyDescent="0.2">
      <c r="A12" s="142" t="s">
        <v>3</v>
      </c>
      <c r="B12" s="148"/>
      <c r="C12" s="150" t="s">
        <v>0</v>
      </c>
      <c r="D12" s="144" t="s">
        <v>223</v>
      </c>
      <c r="E12" s="152" t="s">
        <v>222</v>
      </c>
      <c r="F12" s="159" t="s">
        <v>186</v>
      </c>
      <c r="G12" s="144" t="s">
        <v>221</v>
      </c>
      <c r="H12" s="161" t="s">
        <v>224</v>
      </c>
      <c r="I12" s="157" t="s">
        <v>196</v>
      </c>
    </row>
    <row r="13" spans="1:9" ht="39.75" customHeight="1" thickBot="1" x14ac:dyDescent="0.25">
      <c r="A13" s="143"/>
      <c r="B13" s="149"/>
      <c r="C13" s="151"/>
      <c r="D13" s="145"/>
      <c r="E13" s="153"/>
      <c r="F13" s="160"/>
      <c r="G13" s="145"/>
      <c r="H13" s="162"/>
      <c r="I13" s="158"/>
    </row>
    <row r="14" spans="1:9" ht="17.25" customHeight="1" thickBot="1" x14ac:dyDescent="0.3">
      <c r="A14" s="33" t="s">
        <v>24</v>
      </c>
      <c r="B14" s="10" t="s">
        <v>22</v>
      </c>
      <c r="C14" s="5"/>
      <c r="D14" s="62"/>
      <c r="E14" s="7"/>
      <c r="F14" s="63"/>
      <c r="G14" s="64"/>
      <c r="H14" s="64"/>
      <c r="I14" s="65"/>
    </row>
    <row r="15" spans="1:9" ht="16.5" customHeight="1" x14ac:dyDescent="0.3">
      <c r="A15" s="33"/>
      <c r="B15" s="40" t="s">
        <v>4</v>
      </c>
      <c r="C15" s="19" t="s">
        <v>163</v>
      </c>
      <c r="D15" s="43">
        <v>1698.8</v>
      </c>
      <c r="E15" s="83">
        <v>1725</v>
      </c>
      <c r="F15" s="67">
        <f t="shared" ref="F15:F30" si="0">D15-E15</f>
        <v>-26.200000000000045</v>
      </c>
      <c r="G15" s="42">
        <v>1544.3667499999999</v>
      </c>
      <c r="H15" s="66">
        <f>AVERAGE(D15:E15)</f>
        <v>1711.9</v>
      </c>
      <c r="I15" s="69">
        <f>(H15-G15)/G15</f>
        <v>0.10848022336663243</v>
      </c>
    </row>
    <row r="16" spans="1:9" ht="16.5" customHeight="1" x14ac:dyDescent="0.3">
      <c r="A16" s="37"/>
      <c r="B16" s="34" t="s">
        <v>5</v>
      </c>
      <c r="C16" s="15" t="s">
        <v>164</v>
      </c>
      <c r="D16" s="47">
        <v>2411.25</v>
      </c>
      <c r="E16" s="83">
        <v>1700</v>
      </c>
      <c r="F16" s="71">
        <f t="shared" si="0"/>
        <v>711.25</v>
      </c>
      <c r="G16" s="46">
        <v>2707.49</v>
      </c>
      <c r="H16" s="68">
        <f t="shared" ref="H16:H30" si="1">AVERAGE(D16:E16)</f>
        <v>2055.625</v>
      </c>
      <c r="I16" s="72">
        <f t="shared" ref="I16:I39" si="2">(H16-G16)/G16</f>
        <v>-0.24076358546107274</v>
      </c>
    </row>
    <row r="17" spans="1:9" ht="16.5" x14ac:dyDescent="0.3">
      <c r="A17" s="37"/>
      <c r="B17" s="34" t="s">
        <v>6</v>
      </c>
      <c r="C17" s="15" t="s">
        <v>165</v>
      </c>
      <c r="D17" s="47">
        <v>1589.8</v>
      </c>
      <c r="E17" s="83">
        <v>1425</v>
      </c>
      <c r="F17" s="71">
        <f t="shared" si="0"/>
        <v>164.79999999999995</v>
      </c>
      <c r="G17" s="46">
        <v>1619.7525000000001</v>
      </c>
      <c r="H17" s="68">
        <f t="shared" si="1"/>
        <v>1507.4</v>
      </c>
      <c r="I17" s="72">
        <f t="shared" si="2"/>
        <v>-6.9363992338335623E-2</v>
      </c>
    </row>
    <row r="18" spans="1:9" ht="16.5" x14ac:dyDescent="0.3">
      <c r="A18" s="37"/>
      <c r="B18" s="34" t="s">
        <v>7</v>
      </c>
      <c r="C18" s="15" t="s">
        <v>166</v>
      </c>
      <c r="D18" s="47">
        <v>883.8</v>
      </c>
      <c r="E18" s="83">
        <v>898.2</v>
      </c>
      <c r="F18" s="71">
        <f t="shared" si="0"/>
        <v>-14.400000000000091</v>
      </c>
      <c r="G18" s="46">
        <v>778.57500000000005</v>
      </c>
      <c r="H18" s="68">
        <f t="shared" si="1"/>
        <v>891</v>
      </c>
      <c r="I18" s="72">
        <f t="shared" si="2"/>
        <v>0.14439842019073301</v>
      </c>
    </row>
    <row r="19" spans="1:9" ht="16.5" x14ac:dyDescent="0.3">
      <c r="A19" s="37"/>
      <c r="B19" s="34" t="s">
        <v>8</v>
      </c>
      <c r="C19" s="15" t="s">
        <v>167</v>
      </c>
      <c r="D19" s="47">
        <v>2986.25</v>
      </c>
      <c r="E19" s="83">
        <v>2650</v>
      </c>
      <c r="F19" s="71">
        <f t="shared" si="0"/>
        <v>336.25</v>
      </c>
      <c r="G19" s="46">
        <v>2989.0222222222224</v>
      </c>
      <c r="H19" s="68">
        <f t="shared" si="1"/>
        <v>2818.125</v>
      </c>
      <c r="I19" s="72">
        <f t="shared" si="2"/>
        <v>-5.7174958737900211E-2</v>
      </c>
    </row>
    <row r="20" spans="1:9" ht="16.5" x14ac:dyDescent="0.3">
      <c r="A20" s="37"/>
      <c r="B20" s="34" t="s">
        <v>9</v>
      </c>
      <c r="C20" s="15" t="s">
        <v>168</v>
      </c>
      <c r="D20" s="47">
        <v>1783.8</v>
      </c>
      <c r="E20" s="83">
        <v>1508.2</v>
      </c>
      <c r="F20" s="71">
        <f t="shared" si="0"/>
        <v>275.59999999999991</v>
      </c>
      <c r="G20" s="46">
        <v>1749.0900000000001</v>
      </c>
      <c r="H20" s="68">
        <f t="shared" si="1"/>
        <v>1646</v>
      </c>
      <c r="I20" s="72">
        <f t="shared" si="2"/>
        <v>-5.8939219822879405E-2</v>
      </c>
    </row>
    <row r="21" spans="1:9" ht="16.5" x14ac:dyDescent="0.3">
      <c r="A21" s="37"/>
      <c r="B21" s="34" t="s">
        <v>10</v>
      </c>
      <c r="C21" s="15" t="s">
        <v>169</v>
      </c>
      <c r="D21" s="47">
        <v>1544.8</v>
      </c>
      <c r="E21" s="83">
        <v>1191.5999999999999</v>
      </c>
      <c r="F21" s="71">
        <f t="shared" si="0"/>
        <v>353.20000000000005</v>
      </c>
      <c r="G21" s="46">
        <v>1284.4749999999999</v>
      </c>
      <c r="H21" s="68">
        <f t="shared" si="1"/>
        <v>1368.1999999999998</v>
      </c>
      <c r="I21" s="72">
        <f t="shared" si="2"/>
        <v>6.5182272913057795E-2</v>
      </c>
    </row>
    <row r="22" spans="1:9" ht="16.5" x14ac:dyDescent="0.3">
      <c r="A22" s="37"/>
      <c r="B22" s="34" t="s">
        <v>11</v>
      </c>
      <c r="C22" s="15" t="s">
        <v>170</v>
      </c>
      <c r="D22" s="47">
        <v>434.5</v>
      </c>
      <c r="E22" s="83">
        <v>336.6</v>
      </c>
      <c r="F22" s="71">
        <f t="shared" si="0"/>
        <v>97.899999999999977</v>
      </c>
      <c r="G22" s="46">
        <v>430.63749999999999</v>
      </c>
      <c r="H22" s="68">
        <f t="shared" si="1"/>
        <v>385.55</v>
      </c>
      <c r="I22" s="72">
        <f t="shared" si="2"/>
        <v>-0.1046994281733476</v>
      </c>
    </row>
    <row r="23" spans="1:9" ht="16.5" x14ac:dyDescent="0.3">
      <c r="A23" s="37"/>
      <c r="B23" s="34" t="s">
        <v>12</v>
      </c>
      <c r="C23" s="15" t="s">
        <v>171</v>
      </c>
      <c r="D23" s="47">
        <v>554.29999999999995</v>
      </c>
      <c r="E23" s="83">
        <v>431.25</v>
      </c>
      <c r="F23" s="71">
        <f t="shared" si="0"/>
        <v>123.04999999999995</v>
      </c>
      <c r="G23" s="46">
        <v>541.51250000000005</v>
      </c>
      <c r="H23" s="68">
        <f t="shared" si="1"/>
        <v>492.77499999999998</v>
      </c>
      <c r="I23" s="72">
        <f t="shared" si="2"/>
        <v>-9.0002539184229471E-2</v>
      </c>
    </row>
    <row r="24" spans="1:9" ht="16.5" x14ac:dyDescent="0.3">
      <c r="A24" s="37"/>
      <c r="B24" s="34" t="s">
        <v>13</v>
      </c>
      <c r="C24" s="15" t="s">
        <v>172</v>
      </c>
      <c r="D24" s="47">
        <v>559.29999999999995</v>
      </c>
      <c r="E24" s="83">
        <v>420</v>
      </c>
      <c r="F24" s="71">
        <f t="shared" si="0"/>
        <v>139.29999999999995</v>
      </c>
      <c r="G24" s="46">
        <v>528.65</v>
      </c>
      <c r="H24" s="68">
        <f t="shared" si="1"/>
        <v>489.65</v>
      </c>
      <c r="I24" s="72">
        <f t="shared" si="2"/>
        <v>-7.3772817554147357E-2</v>
      </c>
    </row>
    <row r="25" spans="1:9" ht="16.5" x14ac:dyDescent="0.3">
      <c r="A25" s="37"/>
      <c r="B25" s="34" t="s">
        <v>14</v>
      </c>
      <c r="C25" s="15" t="s">
        <v>173</v>
      </c>
      <c r="D25" s="47">
        <v>524.29999999999995</v>
      </c>
      <c r="E25" s="83">
        <v>450</v>
      </c>
      <c r="F25" s="71">
        <f t="shared" si="0"/>
        <v>74.299999999999955</v>
      </c>
      <c r="G25" s="46">
        <v>500.54999999999995</v>
      </c>
      <c r="H25" s="68">
        <f t="shared" si="1"/>
        <v>487.15</v>
      </c>
      <c r="I25" s="72">
        <f t="shared" si="2"/>
        <v>-2.6770552392368353E-2</v>
      </c>
    </row>
    <row r="26" spans="1:9" ht="16.5" x14ac:dyDescent="0.3">
      <c r="A26" s="37"/>
      <c r="B26" s="34" t="s">
        <v>15</v>
      </c>
      <c r="C26" s="15" t="s">
        <v>174</v>
      </c>
      <c r="D26" s="47">
        <v>1469.8</v>
      </c>
      <c r="E26" s="83">
        <v>1175</v>
      </c>
      <c r="F26" s="71">
        <f t="shared" si="0"/>
        <v>294.79999999999995</v>
      </c>
      <c r="G26" s="46">
        <v>1543.2249999999999</v>
      </c>
      <c r="H26" s="68">
        <f t="shared" si="1"/>
        <v>1322.4</v>
      </c>
      <c r="I26" s="72">
        <f t="shared" si="2"/>
        <v>-0.14309319768666257</v>
      </c>
    </row>
    <row r="27" spans="1:9" ht="16.5" x14ac:dyDescent="0.3">
      <c r="A27" s="37"/>
      <c r="B27" s="34" t="s">
        <v>16</v>
      </c>
      <c r="C27" s="15" t="s">
        <v>175</v>
      </c>
      <c r="D27" s="47">
        <v>551.79999999999995</v>
      </c>
      <c r="E27" s="83">
        <v>450</v>
      </c>
      <c r="F27" s="71">
        <f t="shared" si="0"/>
        <v>101.79999999999995</v>
      </c>
      <c r="G27" s="46">
        <v>527.73749999999995</v>
      </c>
      <c r="H27" s="68">
        <f t="shared" si="1"/>
        <v>500.9</v>
      </c>
      <c r="I27" s="72">
        <f t="shared" si="2"/>
        <v>-5.0853880954072769E-2</v>
      </c>
    </row>
    <row r="28" spans="1:9" ht="16.5" x14ac:dyDescent="0.3">
      <c r="A28" s="37"/>
      <c r="B28" s="34" t="s">
        <v>17</v>
      </c>
      <c r="C28" s="15" t="s">
        <v>176</v>
      </c>
      <c r="D28" s="47">
        <v>1034.8</v>
      </c>
      <c r="E28" s="83">
        <v>1125</v>
      </c>
      <c r="F28" s="71">
        <f t="shared" si="0"/>
        <v>-90.200000000000045</v>
      </c>
      <c r="G28" s="46">
        <v>1188.2593750000001</v>
      </c>
      <c r="H28" s="68">
        <f t="shared" si="1"/>
        <v>1079.9000000000001</v>
      </c>
      <c r="I28" s="72">
        <f t="shared" si="2"/>
        <v>-9.1191685317020946E-2</v>
      </c>
    </row>
    <row r="29" spans="1:9" ht="16.5" x14ac:dyDescent="0.3">
      <c r="A29" s="37"/>
      <c r="B29" s="34" t="s">
        <v>18</v>
      </c>
      <c r="C29" s="15" t="s">
        <v>177</v>
      </c>
      <c r="D29" s="47">
        <v>1889.4444444444443</v>
      </c>
      <c r="E29" s="83">
        <v>1510.25</v>
      </c>
      <c r="F29" s="71">
        <f t="shared" si="0"/>
        <v>379.19444444444434</v>
      </c>
      <c r="G29" s="46">
        <v>1208.6875</v>
      </c>
      <c r="H29" s="68">
        <f t="shared" si="1"/>
        <v>1699.8472222222222</v>
      </c>
      <c r="I29" s="72">
        <f t="shared" si="2"/>
        <v>0.40635790659059695</v>
      </c>
    </row>
    <row r="30" spans="1:9" ht="17.25" thickBot="1" x14ac:dyDescent="0.35">
      <c r="A30" s="38"/>
      <c r="B30" s="36" t="s">
        <v>19</v>
      </c>
      <c r="C30" s="16" t="s">
        <v>178</v>
      </c>
      <c r="D30" s="50">
        <v>1197.5</v>
      </c>
      <c r="E30" s="95">
        <v>1075</v>
      </c>
      <c r="F30" s="74">
        <f t="shared" si="0"/>
        <v>122.5</v>
      </c>
      <c r="G30" s="49">
        <v>1257.0650000000001</v>
      </c>
      <c r="H30" s="107">
        <f t="shared" si="1"/>
        <v>1136.25</v>
      </c>
      <c r="I30" s="75">
        <f t="shared" si="2"/>
        <v>-9.6108793101390977E-2</v>
      </c>
    </row>
    <row r="31" spans="1:9" ht="17.25" customHeight="1" thickBot="1" x14ac:dyDescent="0.35">
      <c r="A31" s="37" t="s">
        <v>20</v>
      </c>
      <c r="B31" s="10" t="s">
        <v>21</v>
      </c>
      <c r="C31" s="17"/>
      <c r="D31" s="41"/>
      <c r="E31" s="8"/>
      <c r="F31" s="41"/>
      <c r="G31" s="41"/>
      <c r="H31" s="76"/>
      <c r="I31" s="77"/>
    </row>
    <row r="32" spans="1:9" ht="16.5" x14ac:dyDescent="0.3">
      <c r="A32" s="33"/>
      <c r="B32" s="39" t="s">
        <v>26</v>
      </c>
      <c r="C32" s="18" t="s">
        <v>179</v>
      </c>
      <c r="D32" s="43">
        <v>2436.25</v>
      </c>
      <c r="E32" s="83">
        <v>2258.1999999999998</v>
      </c>
      <c r="F32" s="67">
        <f>D32-E32</f>
        <v>178.05000000000018</v>
      </c>
      <c r="G32" s="54">
        <v>2438.1875</v>
      </c>
      <c r="H32" s="68">
        <f>AVERAGE(D32:E32)</f>
        <v>2347.2249999999999</v>
      </c>
      <c r="I32" s="78">
        <f t="shared" si="2"/>
        <v>-3.7307426110584234E-2</v>
      </c>
    </row>
    <row r="33" spans="1:9" ht="16.5" x14ac:dyDescent="0.3">
      <c r="A33" s="37"/>
      <c r="B33" s="34" t="s">
        <v>27</v>
      </c>
      <c r="C33" s="15" t="s">
        <v>180</v>
      </c>
      <c r="D33" s="47">
        <v>2258.8000000000002</v>
      </c>
      <c r="E33" s="83">
        <v>2033.2</v>
      </c>
      <c r="F33" s="79">
        <f>D33-E33</f>
        <v>225.60000000000014</v>
      </c>
      <c r="G33" s="46">
        <v>2243.15</v>
      </c>
      <c r="H33" s="68">
        <f>AVERAGE(D33:E33)</f>
        <v>2146</v>
      </c>
      <c r="I33" s="72">
        <f t="shared" si="2"/>
        <v>-4.3309631544925703E-2</v>
      </c>
    </row>
    <row r="34" spans="1:9" ht="16.5" x14ac:dyDescent="0.3">
      <c r="A34" s="37"/>
      <c r="B34" s="39" t="s">
        <v>28</v>
      </c>
      <c r="C34" s="15" t="s">
        <v>181</v>
      </c>
      <c r="D34" s="47">
        <v>1403.75</v>
      </c>
      <c r="E34" s="83">
        <v>1100</v>
      </c>
      <c r="F34" s="71">
        <f>D34-E34</f>
        <v>303.75</v>
      </c>
      <c r="G34" s="46">
        <v>1161.32</v>
      </c>
      <c r="H34" s="68">
        <f>AVERAGE(D34:E34)</f>
        <v>1251.875</v>
      </c>
      <c r="I34" s="72">
        <f t="shared" si="2"/>
        <v>7.7975923948610262E-2</v>
      </c>
    </row>
    <row r="35" spans="1:9" ht="16.5" x14ac:dyDescent="0.3">
      <c r="A35" s="37"/>
      <c r="B35" s="34" t="s">
        <v>29</v>
      </c>
      <c r="C35" s="15" t="s">
        <v>182</v>
      </c>
      <c r="D35" s="47">
        <v>1640</v>
      </c>
      <c r="E35" s="83">
        <v>1150</v>
      </c>
      <c r="F35" s="79">
        <f>D35-E35</f>
        <v>490</v>
      </c>
      <c r="G35" s="46">
        <v>1330.2083333333335</v>
      </c>
      <c r="H35" s="68">
        <f>AVERAGE(D35:E35)</f>
        <v>1395</v>
      </c>
      <c r="I35" s="72">
        <f t="shared" si="2"/>
        <v>4.870790916209855E-2</v>
      </c>
    </row>
    <row r="36" spans="1:9" ht="17.25" thickBot="1" x14ac:dyDescent="0.35">
      <c r="A36" s="38"/>
      <c r="B36" s="39" t="s">
        <v>30</v>
      </c>
      <c r="C36" s="15" t="s">
        <v>183</v>
      </c>
      <c r="D36" s="50">
        <v>1603.8</v>
      </c>
      <c r="E36" s="83">
        <v>1600</v>
      </c>
      <c r="F36" s="71">
        <f>D36-E36</f>
        <v>3.7999999999999545</v>
      </c>
      <c r="G36" s="49">
        <v>1210.05</v>
      </c>
      <c r="H36" s="68">
        <f>AVERAGE(D36:E36)</f>
        <v>1601.9</v>
      </c>
      <c r="I36" s="80">
        <f t="shared" si="2"/>
        <v>0.3238295938184374</v>
      </c>
    </row>
    <row r="37" spans="1:9" ht="17.25" customHeight="1" thickBot="1" x14ac:dyDescent="0.35">
      <c r="A37" s="37" t="s">
        <v>25</v>
      </c>
      <c r="B37" s="10" t="s">
        <v>51</v>
      </c>
      <c r="C37" s="17"/>
      <c r="D37" s="41"/>
      <c r="E37" s="41"/>
      <c r="F37" s="41"/>
      <c r="G37" s="41"/>
      <c r="H37" s="76"/>
      <c r="I37" s="77"/>
    </row>
    <row r="38" spans="1:9" ht="16.5" x14ac:dyDescent="0.3">
      <c r="A38" s="33"/>
      <c r="B38" s="40" t="s">
        <v>31</v>
      </c>
      <c r="C38" s="19" t="s">
        <v>184</v>
      </c>
      <c r="D38" s="43">
        <v>32542</v>
      </c>
      <c r="E38" s="84">
        <v>27200</v>
      </c>
      <c r="F38" s="67">
        <f>D38-E38</f>
        <v>5342</v>
      </c>
      <c r="G38" s="46">
        <v>26391.363055555554</v>
      </c>
      <c r="H38" s="67">
        <f>AVERAGE(D38:E38)</f>
        <v>29871</v>
      </c>
      <c r="I38" s="78">
        <f t="shared" si="2"/>
        <v>0.1318475645657097</v>
      </c>
    </row>
    <row r="39" spans="1:9" ht="17.25" thickBot="1" x14ac:dyDescent="0.35">
      <c r="A39" s="38"/>
      <c r="B39" s="36" t="s">
        <v>32</v>
      </c>
      <c r="C39" s="16" t="s">
        <v>185</v>
      </c>
      <c r="D39" s="57">
        <v>16708.666666666668</v>
      </c>
      <c r="E39" s="85">
        <v>18333.2</v>
      </c>
      <c r="F39" s="74">
        <f>D39-E39</f>
        <v>-1624.5333333333328</v>
      </c>
      <c r="G39" s="46">
        <v>15193.075000000001</v>
      </c>
      <c r="H39" s="81">
        <f>AVERAGE(D39:E39)</f>
        <v>17520.933333333334</v>
      </c>
      <c r="I39" s="75">
        <f t="shared" si="2"/>
        <v>0.15321837964555124</v>
      </c>
    </row>
    <row r="40" spans="1:9" ht="15.75" customHeight="1" thickBot="1" x14ac:dyDescent="0.25">
      <c r="A40" s="154"/>
      <c r="B40" s="155"/>
      <c r="C40" s="156"/>
      <c r="D40" s="86">
        <f>SUM(D15:D39)</f>
        <v>79707.511111111104</v>
      </c>
      <c r="E40" s="86">
        <f t="shared" ref="E40" si="3">SUM(E15:E39)</f>
        <v>71745.7</v>
      </c>
      <c r="F40" s="86">
        <f>SUM(F15:F39)</f>
        <v>7961.811111111112</v>
      </c>
      <c r="G40" s="86">
        <f>SUM(G15:G39)</f>
        <v>70366.449736111113</v>
      </c>
      <c r="H40" s="86">
        <f>AVERAGE(D40:E40)</f>
        <v>75726.60555555555</v>
      </c>
      <c r="I40" s="75">
        <f>(H40-G40)/G40</f>
        <v>7.6174879357224085E-2</v>
      </c>
    </row>
  </sheetData>
  <mergeCells count="11">
    <mergeCell ref="A40:C40"/>
    <mergeCell ref="I12:I13"/>
    <mergeCell ref="A9:I9"/>
    <mergeCell ref="A12:A13"/>
    <mergeCell ref="B12:B13"/>
    <mergeCell ref="C12:C13"/>
    <mergeCell ref="E12:E13"/>
    <mergeCell ref="F12:F13"/>
    <mergeCell ref="H12:H13"/>
    <mergeCell ref="D12:D13"/>
    <mergeCell ref="G12:G13"/>
  </mergeCells>
  <printOptions horizontalCentered="1"/>
  <pageMargins left="0.15748031496062992" right="0.15748031496062992" top="0.47244094488188981" bottom="0.55118110236220474" header="0.31496062992125984" footer="0.31496062992125984"/>
  <pageSetup paperSize="9" orientation="landscape" r:id="rId1"/>
  <headerFooter>
    <oddFooter>&amp;C&amp;P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7:I83"/>
  <sheetViews>
    <sheetView rightToLeft="1" topLeftCell="B68" zoomScaleNormal="100" workbookViewId="0">
      <selection activeCell="B76" sqref="B76:I82"/>
    </sheetView>
  </sheetViews>
  <sheetFormatPr defaultRowHeight="15" x14ac:dyDescent="0.25"/>
  <cols>
    <col min="1" max="1" width="26" style="9" customWidth="1"/>
    <col min="2" max="2" width="5.125" style="9" bestFit="1" customWidth="1"/>
    <col min="3" max="3" width="22.25" customWidth="1"/>
    <col min="4" max="4" width="16.125" bestFit="1" customWidth="1"/>
    <col min="5" max="5" width="12.875" style="28" customWidth="1"/>
    <col min="6" max="6" width="15.25" style="28" customWidth="1"/>
    <col min="7" max="7" width="12.125" customWidth="1"/>
    <col min="8" max="8" width="15" style="28" customWidth="1"/>
    <col min="9" max="9" width="12.75" customWidth="1"/>
    <col min="10" max="10" width="10.25" customWidth="1"/>
  </cols>
  <sheetData>
    <row r="7" spans="1:9" ht="14.25" x14ac:dyDescent="0.2">
      <c r="A7" s="4" t="s">
        <v>1</v>
      </c>
      <c r="B7" s="3"/>
      <c r="C7" s="3"/>
    </row>
    <row r="8" spans="1:9" ht="14.25" x14ac:dyDescent="0.2">
      <c r="A8" s="4" t="s">
        <v>2</v>
      </c>
      <c r="B8" s="4"/>
      <c r="C8" s="4"/>
    </row>
    <row r="9" spans="1:9" ht="19.5" x14ac:dyDescent="0.35">
      <c r="A9" s="141" t="s">
        <v>201</v>
      </c>
      <c r="B9" s="141"/>
      <c r="C9" s="141"/>
      <c r="D9" s="141"/>
      <c r="E9" s="141"/>
      <c r="F9" s="141"/>
      <c r="G9" s="141"/>
      <c r="H9" s="141"/>
      <c r="I9" s="141"/>
    </row>
    <row r="10" spans="1:9" ht="18" x14ac:dyDescent="0.2">
      <c r="A10" s="2" t="s">
        <v>220</v>
      </c>
      <c r="B10" s="2"/>
      <c r="C10" s="2"/>
    </row>
    <row r="11" spans="1:9" ht="18" x14ac:dyDescent="0.2">
      <c r="A11" s="2"/>
      <c r="B11" s="2"/>
      <c r="C11" s="2"/>
    </row>
    <row r="12" spans="1:9" ht="15.75" thickBot="1" x14ac:dyDescent="0.3"/>
    <row r="13" spans="1:9" ht="24.75" customHeight="1" x14ac:dyDescent="0.2">
      <c r="A13" s="142" t="s">
        <v>3</v>
      </c>
      <c r="B13" s="148"/>
      <c r="C13" s="150" t="s">
        <v>0</v>
      </c>
      <c r="D13" s="144" t="s">
        <v>23</v>
      </c>
      <c r="E13" s="144" t="s">
        <v>221</v>
      </c>
      <c r="F13" s="161" t="s">
        <v>224</v>
      </c>
      <c r="G13" s="144" t="s">
        <v>197</v>
      </c>
      <c r="H13" s="161" t="s">
        <v>219</v>
      </c>
      <c r="I13" s="144" t="s">
        <v>187</v>
      </c>
    </row>
    <row r="14" spans="1:9" ht="33.75" customHeight="1" thickBot="1" x14ac:dyDescent="0.25">
      <c r="A14" s="143"/>
      <c r="B14" s="149"/>
      <c r="C14" s="151"/>
      <c r="D14" s="164"/>
      <c r="E14" s="145"/>
      <c r="F14" s="162"/>
      <c r="G14" s="163"/>
      <c r="H14" s="162"/>
      <c r="I14" s="163"/>
    </row>
    <row r="15" spans="1:9" ht="17.25" customHeight="1" thickBot="1" x14ac:dyDescent="0.3">
      <c r="A15" s="33" t="s">
        <v>24</v>
      </c>
      <c r="B15" s="27" t="s">
        <v>22</v>
      </c>
      <c r="C15" s="5"/>
      <c r="D15" s="6"/>
      <c r="E15" s="7"/>
      <c r="F15" s="7"/>
      <c r="G15" s="8"/>
      <c r="H15" s="7"/>
      <c r="I15" s="8"/>
    </row>
    <row r="16" spans="1:9" ht="16.5" x14ac:dyDescent="0.3">
      <c r="A16" s="33"/>
      <c r="B16" s="40" t="s">
        <v>4</v>
      </c>
      <c r="C16" s="14" t="s">
        <v>84</v>
      </c>
      <c r="D16" s="11" t="s">
        <v>161</v>
      </c>
      <c r="E16" s="42">
        <v>1544.3667499999999</v>
      </c>
      <c r="F16" s="42">
        <v>1711.9</v>
      </c>
      <c r="G16" s="21">
        <f>(F16-E16)/E16</f>
        <v>0.10848022336663243</v>
      </c>
      <c r="H16" s="42">
        <v>1698.15</v>
      </c>
      <c r="I16" s="21">
        <f>(F16-H16)/H16</f>
        <v>8.0970467862085203E-3</v>
      </c>
    </row>
    <row r="17" spans="1:9" ht="16.5" x14ac:dyDescent="0.3">
      <c r="A17" s="37"/>
      <c r="B17" s="34" t="s">
        <v>5</v>
      </c>
      <c r="C17" s="15" t="s">
        <v>85</v>
      </c>
      <c r="D17" s="11" t="s">
        <v>161</v>
      </c>
      <c r="E17" s="46">
        <v>2707.49</v>
      </c>
      <c r="F17" s="46">
        <v>2055.625</v>
      </c>
      <c r="G17" s="21">
        <f t="shared" ref="G17:G80" si="0">(F17-E17)/E17</f>
        <v>-0.24076358546107274</v>
      </c>
      <c r="H17" s="46">
        <v>2083.2222222222222</v>
      </c>
      <c r="I17" s="21">
        <f>(F17-H17)/H17</f>
        <v>-1.3247373193236949E-2</v>
      </c>
    </row>
    <row r="18" spans="1:9" ht="16.5" x14ac:dyDescent="0.3">
      <c r="A18" s="37"/>
      <c r="B18" s="34" t="s">
        <v>6</v>
      </c>
      <c r="C18" s="15" t="s">
        <v>86</v>
      </c>
      <c r="D18" s="11" t="s">
        <v>161</v>
      </c>
      <c r="E18" s="46">
        <v>1619.7525000000001</v>
      </c>
      <c r="F18" s="46">
        <v>1507.4</v>
      </c>
      <c r="G18" s="21">
        <f t="shared" si="0"/>
        <v>-6.9363992338335623E-2</v>
      </c>
      <c r="H18" s="46">
        <v>1559.9</v>
      </c>
      <c r="I18" s="21">
        <f t="shared" ref="I18:I31" si="1">(F18-H18)/H18</f>
        <v>-3.3656003589973713E-2</v>
      </c>
    </row>
    <row r="19" spans="1:9" ht="16.5" x14ac:dyDescent="0.3">
      <c r="A19" s="37"/>
      <c r="B19" s="34" t="s">
        <v>7</v>
      </c>
      <c r="C19" s="15" t="s">
        <v>87</v>
      </c>
      <c r="D19" s="11" t="s">
        <v>161</v>
      </c>
      <c r="E19" s="46">
        <v>778.57500000000005</v>
      </c>
      <c r="F19" s="46">
        <v>891</v>
      </c>
      <c r="G19" s="21">
        <f t="shared" si="0"/>
        <v>0.14439842019073301</v>
      </c>
      <c r="H19" s="46">
        <v>839</v>
      </c>
      <c r="I19" s="21">
        <f t="shared" si="1"/>
        <v>6.197854588796186E-2</v>
      </c>
    </row>
    <row r="20" spans="1:9" ht="16.5" x14ac:dyDescent="0.3">
      <c r="A20" s="37"/>
      <c r="B20" s="34" t="s">
        <v>8</v>
      </c>
      <c r="C20" s="15" t="s">
        <v>89</v>
      </c>
      <c r="D20" s="11" t="s">
        <v>161</v>
      </c>
      <c r="E20" s="46">
        <v>2989.0222222222224</v>
      </c>
      <c r="F20" s="46">
        <v>2818.125</v>
      </c>
      <c r="G20" s="21">
        <f>(F20-E20)/E20</f>
        <v>-5.7174958737900211E-2</v>
      </c>
      <c r="H20" s="46">
        <v>2476.2114444444442</v>
      </c>
      <c r="I20" s="21">
        <f t="shared" si="1"/>
        <v>0.13807930511049979</v>
      </c>
    </row>
    <row r="21" spans="1:9" ht="16.5" x14ac:dyDescent="0.3">
      <c r="A21" s="37"/>
      <c r="B21" s="34" t="s">
        <v>9</v>
      </c>
      <c r="C21" s="15" t="s">
        <v>88</v>
      </c>
      <c r="D21" s="11" t="s">
        <v>161</v>
      </c>
      <c r="E21" s="46">
        <v>1749.0900000000001</v>
      </c>
      <c r="F21" s="46">
        <v>1646</v>
      </c>
      <c r="G21" s="21">
        <f t="shared" si="0"/>
        <v>-5.8939219822879405E-2</v>
      </c>
      <c r="H21" s="46">
        <v>1629.4</v>
      </c>
      <c r="I21" s="21">
        <f t="shared" si="1"/>
        <v>1.0187799189885792E-2</v>
      </c>
    </row>
    <row r="22" spans="1:9" ht="16.5" x14ac:dyDescent="0.3">
      <c r="A22" s="37"/>
      <c r="B22" s="34" t="s">
        <v>10</v>
      </c>
      <c r="C22" s="15" t="s">
        <v>90</v>
      </c>
      <c r="D22" s="11" t="s">
        <v>161</v>
      </c>
      <c r="E22" s="46">
        <v>1284.4749999999999</v>
      </c>
      <c r="F22" s="46">
        <v>1368.1999999999998</v>
      </c>
      <c r="G22" s="21">
        <f t="shared" si="0"/>
        <v>6.5182272913057795E-2</v>
      </c>
      <c r="H22" s="46">
        <v>1403.1999999999998</v>
      </c>
      <c r="I22" s="21">
        <f t="shared" si="1"/>
        <v>-2.4942987457240596E-2</v>
      </c>
    </row>
    <row r="23" spans="1:9" ht="16.5" x14ac:dyDescent="0.3">
      <c r="A23" s="37"/>
      <c r="B23" s="34" t="s">
        <v>11</v>
      </c>
      <c r="C23" s="15" t="s">
        <v>91</v>
      </c>
      <c r="D23" s="13" t="s">
        <v>81</v>
      </c>
      <c r="E23" s="46">
        <v>430.63749999999999</v>
      </c>
      <c r="F23" s="46">
        <v>385.55</v>
      </c>
      <c r="G23" s="21">
        <f t="shared" si="0"/>
        <v>-0.1046994281733476</v>
      </c>
      <c r="H23" s="46">
        <v>402.25</v>
      </c>
      <c r="I23" s="21">
        <f t="shared" si="1"/>
        <v>-4.1516469857054039E-2</v>
      </c>
    </row>
    <row r="24" spans="1:9" ht="16.5" x14ac:dyDescent="0.3">
      <c r="A24" s="37"/>
      <c r="B24" s="34" t="s">
        <v>12</v>
      </c>
      <c r="C24" s="15" t="s">
        <v>92</v>
      </c>
      <c r="D24" s="13" t="s">
        <v>81</v>
      </c>
      <c r="E24" s="46">
        <v>541.51250000000005</v>
      </c>
      <c r="F24" s="46">
        <v>492.77499999999998</v>
      </c>
      <c r="G24" s="21">
        <f t="shared" si="0"/>
        <v>-9.0002539184229471E-2</v>
      </c>
      <c r="H24" s="46">
        <v>503.4</v>
      </c>
      <c r="I24" s="21">
        <f t="shared" si="1"/>
        <v>-2.110647596344855E-2</v>
      </c>
    </row>
    <row r="25" spans="1:9" ht="16.5" x14ac:dyDescent="0.3">
      <c r="A25" s="37"/>
      <c r="B25" s="34" t="s">
        <v>13</v>
      </c>
      <c r="C25" s="15" t="s">
        <v>93</v>
      </c>
      <c r="D25" s="13" t="s">
        <v>81</v>
      </c>
      <c r="E25" s="46">
        <v>528.65</v>
      </c>
      <c r="F25" s="46">
        <v>489.65</v>
      </c>
      <c r="G25" s="21">
        <f t="shared" si="0"/>
        <v>-7.3772817554147357E-2</v>
      </c>
      <c r="H25" s="46">
        <v>481</v>
      </c>
      <c r="I25" s="21">
        <f t="shared" si="1"/>
        <v>1.7983367983367936E-2</v>
      </c>
    </row>
    <row r="26" spans="1:9" ht="16.5" x14ac:dyDescent="0.3">
      <c r="A26" s="37"/>
      <c r="B26" s="34" t="s">
        <v>14</v>
      </c>
      <c r="C26" s="15" t="s">
        <v>94</v>
      </c>
      <c r="D26" s="13" t="s">
        <v>81</v>
      </c>
      <c r="E26" s="46">
        <v>500.54999999999995</v>
      </c>
      <c r="F26" s="46">
        <v>487.15</v>
      </c>
      <c r="G26" s="21">
        <f t="shared" si="0"/>
        <v>-2.6770552392368353E-2</v>
      </c>
      <c r="H26" s="46">
        <v>505.9</v>
      </c>
      <c r="I26" s="21">
        <f t="shared" si="1"/>
        <v>-3.7062660604862623E-2</v>
      </c>
    </row>
    <row r="27" spans="1:9" ht="16.5" x14ac:dyDescent="0.3">
      <c r="A27" s="37"/>
      <c r="B27" s="34" t="s">
        <v>15</v>
      </c>
      <c r="C27" s="15" t="s">
        <v>95</v>
      </c>
      <c r="D27" s="13" t="s">
        <v>82</v>
      </c>
      <c r="E27" s="46">
        <v>1543.2249999999999</v>
      </c>
      <c r="F27" s="46">
        <v>1322.4</v>
      </c>
      <c r="G27" s="21">
        <f t="shared" si="0"/>
        <v>-0.14309319768666257</v>
      </c>
      <c r="H27" s="46">
        <v>1316.15</v>
      </c>
      <c r="I27" s="21">
        <f t="shared" si="1"/>
        <v>4.7486988565133151E-3</v>
      </c>
    </row>
    <row r="28" spans="1:9" ht="16.5" x14ac:dyDescent="0.3">
      <c r="A28" s="37"/>
      <c r="B28" s="34" t="s">
        <v>16</v>
      </c>
      <c r="C28" s="15" t="s">
        <v>96</v>
      </c>
      <c r="D28" s="13" t="s">
        <v>81</v>
      </c>
      <c r="E28" s="46">
        <v>527.73749999999995</v>
      </c>
      <c r="F28" s="46">
        <v>500.9</v>
      </c>
      <c r="G28" s="21">
        <f t="shared" si="0"/>
        <v>-5.0853880954072769E-2</v>
      </c>
      <c r="H28" s="46">
        <v>502.25</v>
      </c>
      <c r="I28" s="21">
        <f t="shared" si="1"/>
        <v>-2.6879044300647543E-3</v>
      </c>
    </row>
    <row r="29" spans="1:9" ht="16.5" x14ac:dyDescent="0.3">
      <c r="A29" s="37"/>
      <c r="B29" s="34" t="s">
        <v>17</v>
      </c>
      <c r="C29" s="15" t="s">
        <v>97</v>
      </c>
      <c r="D29" s="13" t="s">
        <v>161</v>
      </c>
      <c r="E29" s="46">
        <v>1188.2593750000001</v>
      </c>
      <c r="F29" s="46">
        <v>1079.9000000000001</v>
      </c>
      <c r="G29" s="21">
        <f t="shared" si="0"/>
        <v>-9.1191685317020946E-2</v>
      </c>
      <c r="H29" s="46">
        <v>1142.4000000000001</v>
      </c>
      <c r="I29" s="21">
        <f t="shared" si="1"/>
        <v>-5.4709383753501394E-2</v>
      </c>
    </row>
    <row r="30" spans="1:9" ht="16.5" x14ac:dyDescent="0.3">
      <c r="A30" s="37"/>
      <c r="B30" s="34" t="s">
        <v>18</v>
      </c>
      <c r="C30" s="15" t="s">
        <v>98</v>
      </c>
      <c r="D30" s="13" t="s">
        <v>83</v>
      </c>
      <c r="E30" s="46">
        <v>1208.6875</v>
      </c>
      <c r="F30" s="46">
        <v>1699.8472222222222</v>
      </c>
      <c r="G30" s="21">
        <f t="shared" si="0"/>
        <v>0.40635790659059695</v>
      </c>
      <c r="H30" s="46">
        <v>1645.375</v>
      </c>
      <c r="I30" s="21">
        <f t="shared" si="1"/>
        <v>3.3106265879949658E-2</v>
      </c>
    </row>
    <row r="31" spans="1:9" ht="17.25" thickBot="1" x14ac:dyDescent="0.35">
      <c r="A31" s="38"/>
      <c r="B31" s="36" t="s">
        <v>19</v>
      </c>
      <c r="C31" s="16" t="s">
        <v>99</v>
      </c>
      <c r="D31" s="12" t="s">
        <v>161</v>
      </c>
      <c r="E31" s="49">
        <v>1257.0650000000001</v>
      </c>
      <c r="F31" s="49">
        <v>1136.25</v>
      </c>
      <c r="G31" s="23">
        <f t="shared" si="0"/>
        <v>-9.6108793101390977E-2</v>
      </c>
      <c r="H31" s="49">
        <v>1168.25</v>
      </c>
      <c r="I31" s="23">
        <f t="shared" si="1"/>
        <v>-2.7391397389257437E-2</v>
      </c>
    </row>
    <row r="32" spans="1:9" ht="17.25" customHeight="1" thickBot="1" x14ac:dyDescent="0.3">
      <c r="A32" s="37" t="s">
        <v>20</v>
      </c>
      <c r="B32" s="27" t="s">
        <v>21</v>
      </c>
      <c r="C32" s="5"/>
      <c r="D32" s="6"/>
      <c r="E32" s="41"/>
      <c r="F32" s="41"/>
      <c r="G32" s="41"/>
      <c r="H32" s="41"/>
      <c r="I32" s="8"/>
    </row>
    <row r="33" spans="1:9" ht="16.5" x14ac:dyDescent="0.3">
      <c r="A33" s="33"/>
      <c r="B33" s="39" t="s">
        <v>26</v>
      </c>
      <c r="C33" s="18" t="s">
        <v>100</v>
      </c>
      <c r="D33" s="20" t="s">
        <v>161</v>
      </c>
      <c r="E33" s="54">
        <v>2438.1875</v>
      </c>
      <c r="F33" s="54">
        <v>2347.2249999999999</v>
      </c>
      <c r="G33" s="21">
        <f t="shared" si="0"/>
        <v>-3.7307426110584234E-2</v>
      </c>
      <c r="H33" s="54">
        <v>2330.1750000000002</v>
      </c>
      <c r="I33" s="21">
        <f>(F33-H33)/H33</f>
        <v>7.3170470029073889E-3</v>
      </c>
    </row>
    <row r="34" spans="1:9" ht="16.5" x14ac:dyDescent="0.3">
      <c r="A34" s="37"/>
      <c r="B34" s="34" t="s">
        <v>27</v>
      </c>
      <c r="C34" s="15" t="s">
        <v>101</v>
      </c>
      <c r="D34" s="11" t="s">
        <v>161</v>
      </c>
      <c r="E34" s="46">
        <v>2243.15</v>
      </c>
      <c r="F34" s="46">
        <v>2146</v>
      </c>
      <c r="G34" s="21">
        <f t="shared" si="0"/>
        <v>-4.3309631544925703E-2</v>
      </c>
      <c r="H34" s="46">
        <v>2246.9499999999998</v>
      </c>
      <c r="I34" s="21">
        <f>(F34-H34)/H34</f>
        <v>-4.4927568481719589E-2</v>
      </c>
    </row>
    <row r="35" spans="1:9" ht="16.5" x14ac:dyDescent="0.3">
      <c r="A35" s="37"/>
      <c r="B35" s="39" t="s">
        <v>28</v>
      </c>
      <c r="C35" s="15" t="s">
        <v>102</v>
      </c>
      <c r="D35" s="11" t="s">
        <v>161</v>
      </c>
      <c r="E35" s="46">
        <v>1161.32</v>
      </c>
      <c r="F35" s="46">
        <v>1251.875</v>
      </c>
      <c r="G35" s="21">
        <f t="shared" si="0"/>
        <v>7.7975923948610262E-2</v>
      </c>
      <c r="H35" s="46">
        <v>1394.2375</v>
      </c>
      <c r="I35" s="21">
        <f>(F35-H35)/H35</f>
        <v>-0.10210778292794445</v>
      </c>
    </row>
    <row r="36" spans="1:9" ht="16.5" x14ac:dyDescent="0.3">
      <c r="A36" s="37"/>
      <c r="B36" s="34" t="s">
        <v>29</v>
      </c>
      <c r="C36" s="15" t="s">
        <v>103</v>
      </c>
      <c r="D36" s="11" t="s">
        <v>161</v>
      </c>
      <c r="E36" s="46">
        <v>1330.2083333333335</v>
      </c>
      <c r="F36" s="46">
        <v>1395</v>
      </c>
      <c r="G36" s="21">
        <f t="shared" si="0"/>
        <v>4.870790916209855E-2</v>
      </c>
      <c r="H36" s="46">
        <v>1466.6669999999999</v>
      </c>
      <c r="I36" s="21">
        <f>(F36-H36)/H36</f>
        <v>-4.8863852530942553E-2</v>
      </c>
    </row>
    <row r="37" spans="1:9" ht="17.25" thickBot="1" x14ac:dyDescent="0.35">
      <c r="A37" s="38"/>
      <c r="B37" s="39" t="s">
        <v>30</v>
      </c>
      <c r="C37" s="15" t="s">
        <v>104</v>
      </c>
      <c r="D37" s="24" t="s">
        <v>161</v>
      </c>
      <c r="E37" s="49">
        <v>1210.05</v>
      </c>
      <c r="F37" s="49">
        <v>1601.9</v>
      </c>
      <c r="G37" s="23">
        <f t="shared" si="0"/>
        <v>0.3238295938184374</v>
      </c>
      <c r="H37" s="49">
        <v>1723.65</v>
      </c>
      <c r="I37" s="23">
        <f>(F37-H37)/H37</f>
        <v>-7.063498970208569E-2</v>
      </c>
    </row>
    <row r="38" spans="1:9" ht="17.25" customHeight="1" thickBot="1" x14ac:dyDescent="0.3">
      <c r="A38" s="37" t="s">
        <v>25</v>
      </c>
      <c r="B38" s="27" t="s">
        <v>51</v>
      </c>
      <c r="C38" s="5"/>
      <c r="D38" s="6"/>
      <c r="E38" s="41"/>
      <c r="F38" s="41"/>
      <c r="G38" s="41"/>
      <c r="H38" s="41"/>
      <c r="I38" s="132"/>
    </row>
    <row r="39" spans="1:9" ht="16.5" x14ac:dyDescent="0.3">
      <c r="A39" s="33"/>
      <c r="B39" s="40" t="s">
        <v>31</v>
      </c>
      <c r="C39" s="15" t="s">
        <v>105</v>
      </c>
      <c r="D39" s="20" t="s">
        <v>161</v>
      </c>
      <c r="E39" s="46">
        <v>26391.363055555554</v>
      </c>
      <c r="F39" s="46">
        <v>29871</v>
      </c>
      <c r="G39" s="21">
        <f t="shared" si="0"/>
        <v>0.1318475645657097</v>
      </c>
      <c r="H39" s="46">
        <v>29111.666666666664</v>
      </c>
      <c r="I39" s="21">
        <f t="shared" ref="I39:I44" si="2">(F39-H39)/H39</f>
        <v>2.6083471689471661E-2</v>
      </c>
    </row>
    <row r="40" spans="1:9" ht="16.5" x14ac:dyDescent="0.3">
      <c r="A40" s="37"/>
      <c r="B40" s="34" t="s">
        <v>32</v>
      </c>
      <c r="C40" s="15" t="s">
        <v>106</v>
      </c>
      <c r="D40" s="11" t="s">
        <v>161</v>
      </c>
      <c r="E40" s="46">
        <v>15193.075000000001</v>
      </c>
      <c r="F40" s="46">
        <v>17520.933333333334</v>
      </c>
      <c r="G40" s="21">
        <f t="shared" si="0"/>
        <v>0.15321837964555124</v>
      </c>
      <c r="H40" s="46">
        <v>16582.044111111114</v>
      </c>
      <c r="I40" s="21">
        <f t="shared" si="2"/>
        <v>5.6620837330489289E-2</v>
      </c>
    </row>
    <row r="41" spans="1:9" ht="16.5" x14ac:dyDescent="0.3">
      <c r="A41" s="37"/>
      <c r="B41" s="39" t="s">
        <v>33</v>
      </c>
      <c r="C41" s="15" t="s">
        <v>107</v>
      </c>
      <c r="D41" s="11" t="s">
        <v>161</v>
      </c>
      <c r="E41" s="57">
        <v>10690.6875</v>
      </c>
      <c r="F41" s="57">
        <v>14048.285714285714</v>
      </c>
      <c r="G41" s="21">
        <f t="shared" si="0"/>
        <v>0.31406756714998113</v>
      </c>
      <c r="H41" s="57">
        <v>13297.25</v>
      </c>
      <c r="I41" s="21">
        <f t="shared" si="2"/>
        <v>5.6480529003043019E-2</v>
      </c>
    </row>
    <row r="42" spans="1:9" ht="16.5" x14ac:dyDescent="0.3">
      <c r="A42" s="37"/>
      <c r="B42" s="34" t="s">
        <v>34</v>
      </c>
      <c r="C42" s="15" t="s">
        <v>154</v>
      </c>
      <c r="D42" s="11" t="s">
        <v>161</v>
      </c>
      <c r="E42" s="47">
        <v>5953.2</v>
      </c>
      <c r="F42" s="47">
        <v>5579</v>
      </c>
      <c r="G42" s="21">
        <f t="shared" si="0"/>
        <v>-6.2856950883558388E-2</v>
      </c>
      <c r="H42" s="47">
        <v>5721.2</v>
      </c>
      <c r="I42" s="21">
        <f t="shared" si="2"/>
        <v>-2.4854925540096454E-2</v>
      </c>
    </row>
    <row r="43" spans="1:9" ht="16.5" x14ac:dyDescent="0.3">
      <c r="A43" s="37"/>
      <c r="B43" s="34" t="s">
        <v>35</v>
      </c>
      <c r="C43" s="15" t="s">
        <v>152</v>
      </c>
      <c r="D43" s="11" t="s">
        <v>161</v>
      </c>
      <c r="E43" s="47">
        <v>9968.5119047619046</v>
      </c>
      <c r="F43" s="47">
        <v>13104</v>
      </c>
      <c r="G43" s="21">
        <f t="shared" si="0"/>
        <v>0.31453923365836478</v>
      </c>
      <c r="H43" s="47">
        <v>12274</v>
      </c>
      <c r="I43" s="21">
        <f t="shared" si="2"/>
        <v>6.7622616913801531E-2</v>
      </c>
    </row>
    <row r="44" spans="1:9" ht="16.5" customHeight="1" thickBot="1" x14ac:dyDescent="0.35">
      <c r="A44" s="38"/>
      <c r="B44" s="34" t="s">
        <v>36</v>
      </c>
      <c r="C44" s="15" t="s">
        <v>153</v>
      </c>
      <c r="D44" s="24" t="s">
        <v>161</v>
      </c>
      <c r="E44" s="50">
        <v>12760</v>
      </c>
      <c r="F44" s="50">
        <v>12683.333333333334</v>
      </c>
      <c r="G44" s="31">
        <f t="shared" si="0"/>
        <v>-6.0083594566352708E-3</v>
      </c>
      <c r="H44" s="50">
        <v>12490</v>
      </c>
      <c r="I44" s="31">
        <f t="shared" si="2"/>
        <v>1.5479049906591989E-2</v>
      </c>
    </row>
    <row r="45" spans="1:9" ht="17.25" customHeight="1" thickBot="1" x14ac:dyDescent="0.3">
      <c r="A45" s="37" t="s">
        <v>37</v>
      </c>
      <c r="B45" s="27" t="s">
        <v>52</v>
      </c>
      <c r="C45" s="5"/>
      <c r="D45" s="6"/>
      <c r="E45" s="41"/>
      <c r="F45" s="130"/>
      <c r="G45" s="41"/>
      <c r="H45" s="130"/>
      <c r="I45" s="8"/>
    </row>
    <row r="46" spans="1:9" ht="16.5" x14ac:dyDescent="0.3">
      <c r="A46" s="33"/>
      <c r="B46" s="34" t="s">
        <v>45</v>
      </c>
      <c r="C46" s="15" t="s">
        <v>109</v>
      </c>
      <c r="D46" s="20" t="s">
        <v>108</v>
      </c>
      <c r="E46" s="43">
        <v>6510.666666666667</v>
      </c>
      <c r="F46" s="43">
        <v>7004.5</v>
      </c>
      <c r="G46" s="21">
        <f t="shared" si="0"/>
        <v>7.5849887364325158E-2</v>
      </c>
      <c r="H46" s="43">
        <v>6456.666666666667</v>
      </c>
      <c r="I46" s="21">
        <f t="shared" ref="I46:I51" si="3">(F46-H46)/H46</f>
        <v>8.4847702632937477E-2</v>
      </c>
    </row>
    <row r="47" spans="1:9" ht="16.5" x14ac:dyDescent="0.3">
      <c r="A47" s="37"/>
      <c r="B47" s="34" t="s">
        <v>46</v>
      </c>
      <c r="C47" s="15" t="s">
        <v>111</v>
      </c>
      <c r="D47" s="13" t="s">
        <v>110</v>
      </c>
      <c r="E47" s="47">
        <v>6144.2222222222226</v>
      </c>
      <c r="F47" s="47">
        <v>6113.333333333333</v>
      </c>
      <c r="G47" s="21">
        <f t="shared" si="0"/>
        <v>-5.0273065933669637E-3</v>
      </c>
      <c r="H47" s="47">
        <v>6035.333333333333</v>
      </c>
      <c r="I47" s="21">
        <f t="shared" si="3"/>
        <v>1.2923892632276593E-2</v>
      </c>
    </row>
    <row r="48" spans="1:9" ht="16.5" x14ac:dyDescent="0.3">
      <c r="A48" s="37"/>
      <c r="B48" s="34" t="s">
        <v>47</v>
      </c>
      <c r="C48" s="15" t="s">
        <v>113</v>
      </c>
      <c r="D48" s="11" t="s">
        <v>114</v>
      </c>
      <c r="E48" s="47">
        <v>19287.098214285714</v>
      </c>
      <c r="F48" s="47">
        <v>19551.666666666668</v>
      </c>
      <c r="G48" s="21">
        <f t="shared" si="0"/>
        <v>1.3717379848514047E-2</v>
      </c>
      <c r="H48" s="47">
        <v>19551.666666666668</v>
      </c>
      <c r="I48" s="21">
        <f t="shared" si="3"/>
        <v>0</v>
      </c>
    </row>
    <row r="49" spans="1:9" ht="16.5" x14ac:dyDescent="0.3">
      <c r="A49" s="37"/>
      <c r="B49" s="34" t="s">
        <v>48</v>
      </c>
      <c r="C49" s="15" t="s">
        <v>157</v>
      </c>
      <c r="D49" s="11" t="s">
        <v>114</v>
      </c>
      <c r="E49" s="47">
        <v>18663.571166666668</v>
      </c>
      <c r="F49" s="47">
        <v>20909.910000000003</v>
      </c>
      <c r="G49" s="21">
        <f t="shared" si="0"/>
        <v>0.1203595396225841</v>
      </c>
      <c r="H49" s="47">
        <v>20050.088</v>
      </c>
      <c r="I49" s="21">
        <f t="shared" si="3"/>
        <v>4.2883702056569717E-2</v>
      </c>
    </row>
    <row r="50" spans="1:9" ht="16.5" x14ac:dyDescent="0.3">
      <c r="A50" s="37"/>
      <c r="B50" s="34" t="s">
        <v>49</v>
      </c>
      <c r="C50" s="15" t="s">
        <v>158</v>
      </c>
      <c r="D50" s="13" t="s">
        <v>199</v>
      </c>
      <c r="E50" s="47">
        <v>2296.4285714285711</v>
      </c>
      <c r="F50" s="47">
        <v>2359.375</v>
      </c>
      <c r="G50" s="21">
        <f t="shared" si="0"/>
        <v>2.7410575427682882E-2</v>
      </c>
      <c r="H50" s="47">
        <v>2367.1428571428573</v>
      </c>
      <c r="I50" s="21">
        <f t="shared" si="3"/>
        <v>-3.2815328907665276E-3</v>
      </c>
    </row>
    <row r="51" spans="1:9" ht="16.5" customHeight="1" thickBot="1" x14ac:dyDescent="0.35">
      <c r="A51" s="38"/>
      <c r="B51" s="34" t="s">
        <v>50</v>
      </c>
      <c r="C51" s="15" t="s">
        <v>159</v>
      </c>
      <c r="D51" s="12" t="s">
        <v>112</v>
      </c>
      <c r="E51" s="50">
        <v>27478.5</v>
      </c>
      <c r="F51" s="50">
        <v>28408.888888888891</v>
      </c>
      <c r="G51" s="31">
        <f t="shared" si="0"/>
        <v>3.3858794653597923E-2</v>
      </c>
      <c r="H51" s="50">
        <v>28327</v>
      </c>
      <c r="I51" s="31">
        <f t="shared" si="3"/>
        <v>2.8908422667028102E-3</v>
      </c>
    </row>
    <row r="52" spans="1:9" ht="17.25" customHeight="1" thickBot="1" x14ac:dyDescent="0.3">
      <c r="A52" s="37" t="s">
        <v>44</v>
      </c>
      <c r="B52" s="27" t="s">
        <v>57</v>
      </c>
      <c r="C52" s="5"/>
      <c r="D52" s="6"/>
      <c r="E52" s="41"/>
      <c r="F52" s="41"/>
      <c r="G52" s="41"/>
      <c r="H52" s="41"/>
      <c r="I52" s="8"/>
    </row>
    <row r="53" spans="1:9" ht="16.5" x14ac:dyDescent="0.3">
      <c r="A53" s="33"/>
      <c r="B53" s="98" t="s">
        <v>38</v>
      </c>
      <c r="C53" s="19" t="s">
        <v>115</v>
      </c>
      <c r="D53" s="20" t="s">
        <v>114</v>
      </c>
      <c r="E53" s="43">
        <v>3750</v>
      </c>
      <c r="F53" s="66">
        <v>3999</v>
      </c>
      <c r="G53" s="22">
        <f t="shared" si="0"/>
        <v>6.6400000000000001E-2</v>
      </c>
      <c r="H53" s="66">
        <v>3350</v>
      </c>
      <c r="I53" s="22">
        <f t="shared" ref="I53:I61" si="4">(F53-H53)/H53</f>
        <v>0.1937313432835821</v>
      </c>
    </row>
    <row r="54" spans="1:9" ht="16.5" x14ac:dyDescent="0.3">
      <c r="A54" s="37"/>
      <c r="B54" s="99" t="s">
        <v>39</v>
      </c>
      <c r="C54" s="15" t="s">
        <v>116</v>
      </c>
      <c r="D54" s="11" t="s">
        <v>114</v>
      </c>
      <c r="E54" s="47">
        <v>3502.9375</v>
      </c>
      <c r="F54" s="70">
        <v>5001.25</v>
      </c>
      <c r="G54" s="21">
        <f t="shared" si="0"/>
        <v>0.42773029778578692</v>
      </c>
      <c r="H54" s="70">
        <v>4617.1428571428569</v>
      </c>
      <c r="I54" s="21">
        <f t="shared" si="4"/>
        <v>8.3191522277227786E-2</v>
      </c>
    </row>
    <row r="55" spans="1:9" ht="16.5" x14ac:dyDescent="0.3">
      <c r="A55" s="37"/>
      <c r="B55" s="99" t="s">
        <v>40</v>
      </c>
      <c r="C55" s="15" t="s">
        <v>117</v>
      </c>
      <c r="D55" s="11" t="s">
        <v>114</v>
      </c>
      <c r="E55" s="47">
        <v>2187.5</v>
      </c>
      <c r="F55" s="70">
        <v>3404.6</v>
      </c>
      <c r="G55" s="21">
        <f t="shared" si="0"/>
        <v>0.55638857142857134</v>
      </c>
      <c r="H55" s="70">
        <v>3308.25</v>
      </c>
      <c r="I55" s="21">
        <f t="shared" si="4"/>
        <v>2.9124159298722863E-2</v>
      </c>
    </row>
    <row r="56" spans="1:9" ht="16.5" x14ac:dyDescent="0.3">
      <c r="A56" s="37"/>
      <c r="B56" s="99" t="s">
        <v>41</v>
      </c>
      <c r="C56" s="15" t="s">
        <v>118</v>
      </c>
      <c r="D56" s="11" t="s">
        <v>114</v>
      </c>
      <c r="E56" s="47">
        <v>4507.5</v>
      </c>
      <c r="F56" s="70">
        <v>5216.666666666667</v>
      </c>
      <c r="G56" s="21">
        <f t="shared" si="0"/>
        <v>0.15733037530042529</v>
      </c>
      <c r="H56" s="70">
        <v>5216.666666666667</v>
      </c>
      <c r="I56" s="21">
        <f t="shared" si="4"/>
        <v>0</v>
      </c>
    </row>
    <row r="57" spans="1:9" ht="16.5" x14ac:dyDescent="0.3">
      <c r="A57" s="37"/>
      <c r="B57" s="99" t="s">
        <v>42</v>
      </c>
      <c r="C57" s="15" t="s">
        <v>198</v>
      </c>
      <c r="D57" s="11" t="s">
        <v>114</v>
      </c>
      <c r="E57" s="47">
        <v>2073.3333333333335</v>
      </c>
      <c r="F57" s="105">
        <v>2896.25</v>
      </c>
      <c r="G57" s="21">
        <f t="shared" si="0"/>
        <v>0.39690514469453364</v>
      </c>
      <c r="H57" s="105">
        <v>2857.1666666666665</v>
      </c>
      <c r="I57" s="21">
        <f t="shared" si="4"/>
        <v>1.3679052674561099E-2</v>
      </c>
    </row>
    <row r="58" spans="1:9" ht="16.5" customHeight="1" thickBot="1" x14ac:dyDescent="0.35">
      <c r="A58" s="38"/>
      <c r="B58" s="100" t="s">
        <v>43</v>
      </c>
      <c r="C58" s="16" t="s">
        <v>119</v>
      </c>
      <c r="D58" s="12" t="s">
        <v>114</v>
      </c>
      <c r="E58" s="50">
        <v>4158.6736111111113</v>
      </c>
      <c r="F58" s="50">
        <v>5391.1111111111113</v>
      </c>
      <c r="G58" s="29">
        <f t="shared" si="0"/>
        <v>0.2963535048067209</v>
      </c>
      <c r="H58" s="50">
        <v>5397</v>
      </c>
      <c r="I58" s="29">
        <f t="shared" si="4"/>
        <v>-1.0911411689621432E-3</v>
      </c>
    </row>
    <row r="59" spans="1:9" ht="16.5" x14ac:dyDescent="0.3">
      <c r="A59" s="37"/>
      <c r="B59" s="101" t="s">
        <v>54</v>
      </c>
      <c r="C59" s="14" t="s">
        <v>121</v>
      </c>
      <c r="D59" s="11" t="s">
        <v>120</v>
      </c>
      <c r="E59" s="43">
        <v>5209.53125</v>
      </c>
      <c r="F59" s="68">
        <v>5833.125</v>
      </c>
      <c r="G59" s="21">
        <f t="shared" si="0"/>
        <v>0.11970246843226058</v>
      </c>
      <c r="H59" s="68">
        <v>5214.375</v>
      </c>
      <c r="I59" s="21">
        <f t="shared" si="4"/>
        <v>0.11866235167206041</v>
      </c>
    </row>
    <row r="60" spans="1:9" ht="16.5" x14ac:dyDescent="0.3">
      <c r="A60" s="37"/>
      <c r="B60" s="99" t="s">
        <v>55</v>
      </c>
      <c r="C60" s="15" t="s">
        <v>122</v>
      </c>
      <c r="D60" s="13" t="s">
        <v>120</v>
      </c>
      <c r="E60" s="47">
        <v>4997.5</v>
      </c>
      <c r="F60" s="70">
        <v>5469</v>
      </c>
      <c r="G60" s="21">
        <f t="shared" si="0"/>
        <v>9.4347173586793398E-2</v>
      </c>
      <c r="H60" s="70">
        <v>5439</v>
      </c>
      <c r="I60" s="21">
        <f t="shared" si="4"/>
        <v>5.5157198014340872E-3</v>
      </c>
    </row>
    <row r="61" spans="1:9" ht="16.5" customHeight="1" thickBot="1" x14ac:dyDescent="0.35">
      <c r="A61" s="38"/>
      <c r="B61" s="100" t="s">
        <v>56</v>
      </c>
      <c r="C61" s="16" t="s">
        <v>123</v>
      </c>
      <c r="D61" s="12" t="s">
        <v>120</v>
      </c>
      <c r="E61" s="50">
        <v>21405</v>
      </c>
      <c r="F61" s="73">
        <v>22700.625</v>
      </c>
      <c r="G61" s="29">
        <f t="shared" si="0"/>
        <v>6.0529081990189207E-2</v>
      </c>
      <c r="H61" s="73">
        <v>22700.625</v>
      </c>
      <c r="I61" s="29">
        <f t="shared" si="4"/>
        <v>0</v>
      </c>
    </row>
    <row r="62" spans="1:9" ht="17.25" customHeight="1" thickBot="1" x14ac:dyDescent="0.3">
      <c r="A62" s="37" t="s">
        <v>53</v>
      </c>
      <c r="B62" s="27" t="s">
        <v>58</v>
      </c>
      <c r="C62" s="5"/>
      <c r="D62" s="6"/>
      <c r="E62" s="41"/>
      <c r="F62" s="52"/>
      <c r="G62" s="41"/>
      <c r="H62" s="52"/>
      <c r="I62" s="8"/>
    </row>
    <row r="63" spans="1:9" ht="16.5" x14ac:dyDescent="0.3">
      <c r="A63" s="33"/>
      <c r="B63" s="34" t="s">
        <v>59</v>
      </c>
      <c r="C63" s="15" t="s">
        <v>128</v>
      </c>
      <c r="D63" s="20" t="s">
        <v>124</v>
      </c>
      <c r="E63" s="43">
        <v>6430.5</v>
      </c>
      <c r="F63" s="54">
        <v>7339</v>
      </c>
      <c r="G63" s="21">
        <f t="shared" si="0"/>
        <v>0.141279838270741</v>
      </c>
      <c r="H63" s="54">
        <v>7092</v>
      </c>
      <c r="I63" s="21">
        <f t="shared" ref="I63:I74" si="5">(F63-H63)/H63</f>
        <v>3.4827975183305132E-2</v>
      </c>
    </row>
    <row r="64" spans="1:9" ht="16.5" x14ac:dyDescent="0.3">
      <c r="A64" s="37"/>
      <c r="B64" s="34" t="s">
        <v>60</v>
      </c>
      <c r="C64" s="15" t="s">
        <v>129</v>
      </c>
      <c r="D64" s="13" t="s">
        <v>215</v>
      </c>
      <c r="E64" s="47">
        <v>47046.625</v>
      </c>
      <c r="F64" s="46">
        <v>48628.285714285717</v>
      </c>
      <c r="G64" s="21">
        <f t="shared" si="0"/>
        <v>3.3619004854986249E-2</v>
      </c>
      <c r="H64" s="46">
        <v>48816.333333333336</v>
      </c>
      <c r="I64" s="21">
        <f t="shared" si="5"/>
        <v>-3.8521455055538448E-3</v>
      </c>
    </row>
    <row r="65" spans="1:9" ht="16.5" x14ac:dyDescent="0.3">
      <c r="A65" s="37"/>
      <c r="B65" s="34" t="s">
        <v>61</v>
      </c>
      <c r="C65" s="15" t="s">
        <v>130</v>
      </c>
      <c r="D65" s="13" t="s">
        <v>216</v>
      </c>
      <c r="E65" s="47">
        <v>10671.25</v>
      </c>
      <c r="F65" s="46">
        <v>12911.142857142857</v>
      </c>
      <c r="G65" s="21">
        <f t="shared" si="0"/>
        <v>0.20989976405227662</v>
      </c>
      <c r="H65" s="46">
        <v>12101.857142857143</v>
      </c>
      <c r="I65" s="21">
        <f t="shared" si="5"/>
        <v>6.6872853044987149E-2</v>
      </c>
    </row>
    <row r="66" spans="1:9" ht="16.5" x14ac:dyDescent="0.3">
      <c r="A66" s="37"/>
      <c r="B66" s="34" t="s">
        <v>62</v>
      </c>
      <c r="C66" s="15" t="s">
        <v>131</v>
      </c>
      <c r="D66" s="13" t="s">
        <v>125</v>
      </c>
      <c r="E66" s="47">
        <v>7897.6944444444453</v>
      </c>
      <c r="F66" s="46">
        <v>9008.8888888888887</v>
      </c>
      <c r="G66" s="21">
        <f t="shared" si="0"/>
        <v>0.14069858643696986</v>
      </c>
      <c r="H66" s="46">
        <v>8899.4444444444453</v>
      </c>
      <c r="I66" s="21">
        <f t="shared" si="5"/>
        <v>1.2297896248205141E-2</v>
      </c>
    </row>
    <row r="67" spans="1:9" ht="16.5" x14ac:dyDescent="0.3">
      <c r="A67" s="37"/>
      <c r="B67" s="34" t="s">
        <v>63</v>
      </c>
      <c r="C67" s="15" t="s">
        <v>132</v>
      </c>
      <c r="D67" s="13" t="s">
        <v>126</v>
      </c>
      <c r="E67" s="47">
        <v>3858.4277777777779</v>
      </c>
      <c r="F67" s="46">
        <v>4839.2857142857147</v>
      </c>
      <c r="G67" s="21">
        <f t="shared" si="0"/>
        <v>0.25421181709220741</v>
      </c>
      <c r="H67" s="46">
        <v>4839.2857142857147</v>
      </c>
      <c r="I67" s="21">
        <f t="shared" si="5"/>
        <v>0</v>
      </c>
    </row>
    <row r="68" spans="1:9" ht="16.5" customHeight="1" thickBot="1" x14ac:dyDescent="0.35">
      <c r="A68" s="38"/>
      <c r="B68" s="34" t="s">
        <v>64</v>
      </c>
      <c r="C68" s="15" t="s">
        <v>133</v>
      </c>
      <c r="D68" s="12" t="s">
        <v>127</v>
      </c>
      <c r="E68" s="50">
        <v>3654.3749999999995</v>
      </c>
      <c r="F68" s="58">
        <v>4247</v>
      </c>
      <c r="G68" s="31">
        <f t="shared" si="0"/>
        <v>0.16216863348725857</v>
      </c>
      <c r="H68" s="58">
        <v>3417</v>
      </c>
      <c r="I68" s="31">
        <f t="shared" si="5"/>
        <v>0.24290313140181446</v>
      </c>
    </row>
    <row r="69" spans="1:9" ht="17.25" customHeight="1" thickBot="1" x14ac:dyDescent="0.3">
      <c r="A69" s="37" t="s">
        <v>65</v>
      </c>
      <c r="B69" s="27" t="s">
        <v>66</v>
      </c>
      <c r="C69" s="5"/>
      <c r="D69" s="6"/>
      <c r="E69" s="41"/>
      <c r="F69" s="52"/>
      <c r="G69" s="52"/>
      <c r="H69" s="52"/>
      <c r="I69" s="8"/>
    </row>
    <row r="70" spans="1:9" ht="16.5" x14ac:dyDescent="0.3">
      <c r="A70" s="33"/>
      <c r="B70" s="34" t="s">
        <v>68</v>
      </c>
      <c r="C70" s="18" t="s">
        <v>138</v>
      </c>
      <c r="D70" s="20" t="s">
        <v>134</v>
      </c>
      <c r="E70" s="43">
        <v>3733.3444444444444</v>
      </c>
      <c r="F70" s="43">
        <v>4417</v>
      </c>
      <c r="G70" s="21">
        <f t="shared" si="0"/>
        <v>0.18312147880512261</v>
      </c>
      <c r="H70" s="43">
        <v>4408.666666666667</v>
      </c>
      <c r="I70" s="21">
        <f t="shared" si="5"/>
        <v>1.8902162407378716E-3</v>
      </c>
    </row>
    <row r="71" spans="1:9" ht="16.5" x14ac:dyDescent="0.3">
      <c r="A71" s="37"/>
      <c r="B71" s="34" t="s">
        <v>67</v>
      </c>
      <c r="C71" s="15" t="s">
        <v>139</v>
      </c>
      <c r="D71" s="13" t="s">
        <v>135</v>
      </c>
      <c r="E71" s="47">
        <v>2780.3333333333335</v>
      </c>
      <c r="F71" s="47">
        <v>2977.5555555555557</v>
      </c>
      <c r="G71" s="21">
        <f t="shared" si="0"/>
        <v>7.0934740039163946E-2</v>
      </c>
      <c r="H71" s="47">
        <v>2955.3333333333335</v>
      </c>
      <c r="I71" s="21">
        <f t="shared" si="5"/>
        <v>7.5193623580720181E-3</v>
      </c>
    </row>
    <row r="72" spans="1:9" ht="16.5" x14ac:dyDescent="0.3">
      <c r="A72" s="37"/>
      <c r="B72" s="34" t="s">
        <v>69</v>
      </c>
      <c r="C72" s="15" t="s">
        <v>140</v>
      </c>
      <c r="D72" s="13" t="s">
        <v>136</v>
      </c>
      <c r="E72" s="47">
        <v>1323.7777777777778</v>
      </c>
      <c r="F72" s="47">
        <v>1354.4444444444443</v>
      </c>
      <c r="G72" s="21">
        <f t="shared" si="0"/>
        <v>2.316602316602305E-2</v>
      </c>
      <c r="H72" s="47">
        <v>1348.8888888888889</v>
      </c>
      <c r="I72" s="21">
        <f t="shared" si="5"/>
        <v>4.1186161449751945E-3</v>
      </c>
    </row>
    <row r="73" spans="1:9" ht="16.5" x14ac:dyDescent="0.3">
      <c r="A73" s="37"/>
      <c r="B73" s="34" t="s">
        <v>70</v>
      </c>
      <c r="C73" s="15" t="s">
        <v>141</v>
      </c>
      <c r="D73" s="13" t="s">
        <v>137</v>
      </c>
      <c r="E73" s="47">
        <v>2222.4569444444446</v>
      </c>
      <c r="F73" s="47">
        <v>2954.2222222222222</v>
      </c>
      <c r="G73" s="21">
        <f t="shared" si="0"/>
        <v>0.32925959695507151</v>
      </c>
      <c r="H73" s="47">
        <v>2556.6666666666665</v>
      </c>
      <c r="I73" s="21">
        <f t="shared" si="5"/>
        <v>0.15549760973489793</v>
      </c>
    </row>
    <row r="74" spans="1:9" ht="16.5" customHeight="1" thickBot="1" x14ac:dyDescent="0.35">
      <c r="A74" s="38"/>
      <c r="B74" s="34" t="s">
        <v>71</v>
      </c>
      <c r="C74" s="15" t="s">
        <v>200</v>
      </c>
      <c r="D74" s="12" t="s">
        <v>134</v>
      </c>
      <c r="E74" s="50">
        <v>1597.9027777777778</v>
      </c>
      <c r="F74" s="50">
        <v>2153</v>
      </c>
      <c r="G74" s="21">
        <f t="shared" si="0"/>
        <v>0.34739111161331254</v>
      </c>
      <c r="H74" s="50">
        <v>2153.3333333333335</v>
      </c>
      <c r="I74" s="21">
        <f t="shared" si="5"/>
        <v>-1.5479876160997749E-4</v>
      </c>
    </row>
    <row r="75" spans="1:9" ht="17.25" customHeight="1" thickBot="1" x14ac:dyDescent="0.3">
      <c r="A75" s="37" t="s">
        <v>72</v>
      </c>
      <c r="B75" s="27" t="s">
        <v>73</v>
      </c>
      <c r="C75" s="5"/>
      <c r="D75" s="6"/>
      <c r="E75" s="41"/>
      <c r="F75" s="52"/>
      <c r="G75" s="52"/>
      <c r="H75" s="52"/>
      <c r="I75" s="8"/>
    </row>
    <row r="76" spans="1:9" ht="16.5" x14ac:dyDescent="0.3">
      <c r="A76" s="33"/>
      <c r="B76" s="34" t="s">
        <v>74</v>
      </c>
      <c r="C76" s="15" t="s">
        <v>144</v>
      </c>
      <c r="D76" s="20" t="s">
        <v>142</v>
      </c>
      <c r="E76" s="43">
        <v>1466.4285714285713</v>
      </c>
      <c r="F76" s="43">
        <v>1482.5</v>
      </c>
      <c r="G76" s="22">
        <f t="shared" si="0"/>
        <v>1.0959571358986916E-2</v>
      </c>
      <c r="H76" s="43">
        <v>1482.5</v>
      </c>
      <c r="I76" s="22">
        <f t="shared" ref="I76:I82" si="6">(F76-H76)/H76</f>
        <v>0</v>
      </c>
    </row>
    <row r="77" spans="1:9" ht="16.5" x14ac:dyDescent="0.3">
      <c r="A77" s="37"/>
      <c r="B77" s="34" t="s">
        <v>76</v>
      </c>
      <c r="C77" s="15" t="s">
        <v>143</v>
      </c>
      <c r="D77" s="11" t="s">
        <v>161</v>
      </c>
      <c r="E77" s="47">
        <v>1268.0555555555557</v>
      </c>
      <c r="F77" s="32">
        <v>1627.7777777777778</v>
      </c>
      <c r="G77" s="21">
        <f t="shared" si="0"/>
        <v>0.28368017524644024</v>
      </c>
      <c r="H77" s="32">
        <v>1415.3333333333333</v>
      </c>
      <c r="I77" s="21">
        <f t="shared" si="6"/>
        <v>0.15010205683780822</v>
      </c>
    </row>
    <row r="78" spans="1:9" ht="16.5" x14ac:dyDescent="0.3">
      <c r="A78" s="37"/>
      <c r="B78" s="34" t="s">
        <v>75</v>
      </c>
      <c r="C78" s="15" t="s">
        <v>148</v>
      </c>
      <c r="D78" s="13" t="s">
        <v>145</v>
      </c>
      <c r="E78" s="47">
        <v>831</v>
      </c>
      <c r="F78" s="47">
        <v>966.875</v>
      </c>
      <c r="G78" s="21">
        <f t="shared" si="0"/>
        <v>0.16350782190132371</v>
      </c>
      <c r="H78" s="47">
        <v>951.42857142857144</v>
      </c>
      <c r="I78" s="21">
        <f t="shared" si="6"/>
        <v>1.6234984984984966E-2</v>
      </c>
    </row>
    <row r="79" spans="1:9" ht="15.75" customHeight="1" x14ac:dyDescent="0.3">
      <c r="A79" s="37"/>
      <c r="B79" s="34" t="s">
        <v>77</v>
      </c>
      <c r="C79" s="15" t="s">
        <v>146</v>
      </c>
      <c r="D79" s="13" t="s">
        <v>162</v>
      </c>
      <c r="E79" s="47">
        <v>1531.3</v>
      </c>
      <c r="F79" s="47">
        <v>1756.6666666666667</v>
      </c>
      <c r="G79" s="21">
        <f t="shared" si="0"/>
        <v>0.14717342562963939</v>
      </c>
      <c r="H79" s="47">
        <v>1581.6666666666667</v>
      </c>
      <c r="I79" s="21">
        <f t="shared" si="6"/>
        <v>0.11064278187565858</v>
      </c>
    </row>
    <row r="80" spans="1:9" ht="16.5" x14ac:dyDescent="0.3">
      <c r="A80" s="37"/>
      <c r="B80" s="34" t="s">
        <v>78</v>
      </c>
      <c r="C80" s="15" t="s">
        <v>149</v>
      </c>
      <c r="D80" s="25" t="s">
        <v>147</v>
      </c>
      <c r="E80" s="61">
        <v>1932.8</v>
      </c>
      <c r="F80" s="61">
        <v>2057.3000000000002</v>
      </c>
      <c r="G80" s="21">
        <f t="shared" si="0"/>
        <v>6.4414321192053106E-2</v>
      </c>
      <c r="H80" s="61">
        <v>2057.3000000000002</v>
      </c>
      <c r="I80" s="21">
        <f t="shared" si="6"/>
        <v>0</v>
      </c>
    </row>
    <row r="81" spans="1:9" ht="16.5" x14ac:dyDescent="0.3">
      <c r="A81" s="37"/>
      <c r="B81" s="34" t="s">
        <v>79</v>
      </c>
      <c r="C81" s="15" t="s">
        <v>155</v>
      </c>
      <c r="D81" s="25" t="s">
        <v>156</v>
      </c>
      <c r="E81" s="61">
        <v>8830</v>
      </c>
      <c r="F81" s="61">
        <v>8982.6666666666661</v>
      </c>
      <c r="G81" s="21">
        <f>(F81-E81)/E81</f>
        <v>1.7289543223857992E-2</v>
      </c>
      <c r="H81" s="61">
        <v>8982.6666666666661</v>
      </c>
      <c r="I81" s="21">
        <f t="shared" si="6"/>
        <v>0</v>
      </c>
    </row>
    <row r="82" spans="1:9" ht="16.5" customHeight="1" thickBot="1" x14ac:dyDescent="0.35">
      <c r="A82" s="35"/>
      <c r="B82" s="36" t="s">
        <v>80</v>
      </c>
      <c r="C82" s="16" t="s">
        <v>151</v>
      </c>
      <c r="D82" s="12" t="s">
        <v>150</v>
      </c>
      <c r="E82" s="50">
        <v>3967.3</v>
      </c>
      <c r="F82" s="50">
        <v>4492.2222222222226</v>
      </c>
      <c r="G82" s="23">
        <f>(F82-E82)/E82</f>
        <v>0.13231220785476833</v>
      </c>
      <c r="H82" s="50">
        <v>4211.25</v>
      </c>
      <c r="I82" s="23">
        <f t="shared" si="6"/>
        <v>6.6719435374822833E-2</v>
      </c>
    </row>
    <row r="83" spans="1:9" x14ac:dyDescent="0.25">
      <c r="E83"/>
      <c r="F83"/>
      <c r="H83" s="89"/>
    </row>
  </sheetData>
  <sortState ref="B70:I74">
    <sortCondition ref="I70:I74"/>
  </sortState>
  <mergeCells count="10">
    <mergeCell ref="A9:I9"/>
    <mergeCell ref="C13:C14"/>
    <mergeCell ref="A13:A14"/>
    <mergeCell ref="B13:B14"/>
    <mergeCell ref="H13:H14"/>
    <mergeCell ref="I13:I14"/>
    <mergeCell ref="E13:E14"/>
    <mergeCell ref="F13:F14"/>
    <mergeCell ref="D13:D14"/>
    <mergeCell ref="G13:G14"/>
  </mergeCells>
  <printOptions horizontalCentered="1"/>
  <pageMargins left="0.15748031496062992" right="0.15748031496062992" top="0.47244094488188981" bottom="0.74803149606299213" header="0.31496062992125984" footer="0.31496062992125984"/>
  <pageSetup paperSize="9" scale="98" orientation="landscape" r:id="rId1"/>
  <headerFooter>
    <oddFooter>&amp;C&amp;P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7:K95"/>
  <sheetViews>
    <sheetView rightToLeft="1" topLeftCell="B77" zoomScaleNormal="100" workbookViewId="0">
      <selection activeCell="E91" sqref="E91"/>
    </sheetView>
  </sheetViews>
  <sheetFormatPr defaultRowHeight="15" x14ac:dyDescent="0.25"/>
  <cols>
    <col min="1" max="1" width="29" style="9" customWidth="1"/>
    <col min="2" max="2" width="5.125" style="9" bestFit="1" customWidth="1"/>
    <col min="3" max="3" width="19.5" customWidth="1"/>
    <col min="4" max="4" width="12.375" customWidth="1"/>
    <col min="5" max="5" width="12.25" style="28" customWidth="1"/>
    <col min="6" max="6" width="14.625" style="28" customWidth="1"/>
    <col min="7" max="7" width="12.125" style="28" customWidth="1"/>
    <col min="8" max="8" width="14.625" style="28" customWidth="1"/>
    <col min="9" max="9" width="12.125" customWidth="1"/>
    <col min="10" max="10" width="10.25" customWidth="1"/>
    <col min="11" max="11" width="9.25" bestFit="1" customWidth="1"/>
  </cols>
  <sheetData>
    <row r="7" spans="1:9" ht="14.25" x14ac:dyDescent="0.2">
      <c r="A7" s="4" t="s">
        <v>1</v>
      </c>
      <c r="B7" s="3"/>
      <c r="C7" s="3"/>
    </row>
    <row r="8" spans="1:9" ht="14.25" x14ac:dyDescent="0.2">
      <c r="A8" s="4" t="s">
        <v>2</v>
      </c>
      <c r="B8" s="4"/>
      <c r="C8" s="4"/>
    </row>
    <row r="9" spans="1:9" ht="19.5" x14ac:dyDescent="0.35">
      <c r="A9" s="141" t="s">
        <v>201</v>
      </c>
      <c r="B9" s="141"/>
      <c r="C9" s="141"/>
      <c r="D9" s="141"/>
      <c r="E9" s="141"/>
      <c r="F9" s="141"/>
      <c r="G9" s="141"/>
      <c r="H9" s="141"/>
      <c r="I9" s="141"/>
    </row>
    <row r="10" spans="1:9" ht="18" x14ac:dyDescent="0.2">
      <c r="A10" s="2" t="s">
        <v>220</v>
      </c>
      <c r="B10" s="2"/>
      <c r="C10" s="2"/>
    </row>
    <row r="11" spans="1:9" ht="18" x14ac:dyDescent="0.2">
      <c r="A11" s="2"/>
      <c r="B11" s="2"/>
      <c r="C11" s="2"/>
    </row>
    <row r="12" spans="1:9" ht="4.5" customHeight="1" thickBot="1" x14ac:dyDescent="0.25">
      <c r="A12" s="2"/>
      <c r="B12" s="2"/>
      <c r="C12" s="2"/>
    </row>
    <row r="13" spans="1:9" ht="24.75" customHeight="1" x14ac:dyDescent="0.2">
      <c r="A13" s="142" t="s">
        <v>3</v>
      </c>
      <c r="B13" s="148"/>
      <c r="C13" s="167" t="s">
        <v>0</v>
      </c>
      <c r="D13" s="169" t="s">
        <v>23</v>
      </c>
      <c r="E13" s="144" t="s">
        <v>221</v>
      </c>
      <c r="F13" s="161" t="s">
        <v>224</v>
      </c>
      <c r="G13" s="144" t="s">
        <v>197</v>
      </c>
      <c r="H13" s="161" t="s">
        <v>219</v>
      </c>
      <c r="I13" s="144" t="s">
        <v>187</v>
      </c>
    </row>
    <row r="14" spans="1:9" ht="38.25" customHeight="1" thickBot="1" x14ac:dyDescent="0.25">
      <c r="A14" s="143"/>
      <c r="B14" s="149"/>
      <c r="C14" s="168"/>
      <c r="D14" s="170"/>
      <c r="E14" s="145"/>
      <c r="F14" s="162"/>
      <c r="G14" s="163"/>
      <c r="H14" s="162"/>
      <c r="I14" s="163"/>
    </row>
    <row r="15" spans="1:9" ht="17.25" customHeight="1" thickBot="1" x14ac:dyDescent="0.3">
      <c r="A15" s="33" t="s">
        <v>24</v>
      </c>
      <c r="B15" s="27" t="s">
        <v>22</v>
      </c>
      <c r="C15" s="133"/>
      <c r="D15" s="6"/>
      <c r="E15" s="30"/>
      <c r="F15" s="7"/>
      <c r="G15" s="7"/>
      <c r="H15" s="7"/>
      <c r="I15" s="8"/>
    </row>
    <row r="16" spans="1:9" ht="15.75" customHeight="1" x14ac:dyDescent="0.3">
      <c r="A16" s="33"/>
      <c r="B16" s="40" t="s">
        <v>17</v>
      </c>
      <c r="C16" s="14" t="s">
        <v>97</v>
      </c>
      <c r="D16" s="11" t="s">
        <v>161</v>
      </c>
      <c r="E16" s="42">
        <v>1188.2593750000001</v>
      </c>
      <c r="F16" s="42">
        <v>1079.9000000000001</v>
      </c>
      <c r="G16" s="21">
        <f>(F16-E16)/E16</f>
        <v>-9.1191685317020946E-2</v>
      </c>
      <c r="H16" s="42">
        <v>1142.4000000000001</v>
      </c>
      <c r="I16" s="21">
        <f>(F16-H16)/H16</f>
        <v>-5.4709383753501394E-2</v>
      </c>
    </row>
    <row r="17" spans="1:9" ht="16.5" x14ac:dyDescent="0.3">
      <c r="A17" s="37"/>
      <c r="B17" s="34" t="s">
        <v>11</v>
      </c>
      <c r="C17" s="15" t="s">
        <v>91</v>
      </c>
      <c r="D17" s="11" t="s">
        <v>81</v>
      </c>
      <c r="E17" s="46">
        <v>430.63749999999999</v>
      </c>
      <c r="F17" s="46">
        <v>385.55</v>
      </c>
      <c r="G17" s="21">
        <f>(F17-E17)/E17</f>
        <v>-0.1046994281733476</v>
      </c>
      <c r="H17" s="46">
        <v>402.25</v>
      </c>
      <c r="I17" s="21">
        <f>(F17-H17)/H17</f>
        <v>-4.1516469857054039E-2</v>
      </c>
    </row>
    <row r="18" spans="1:9" ht="16.5" x14ac:dyDescent="0.3">
      <c r="A18" s="37"/>
      <c r="B18" s="34" t="s">
        <v>14</v>
      </c>
      <c r="C18" s="15" t="s">
        <v>94</v>
      </c>
      <c r="D18" s="11" t="s">
        <v>81</v>
      </c>
      <c r="E18" s="46">
        <v>500.54999999999995</v>
      </c>
      <c r="F18" s="46">
        <v>487.15</v>
      </c>
      <c r="G18" s="21">
        <f>(F18-E18)/E18</f>
        <v>-2.6770552392368353E-2</v>
      </c>
      <c r="H18" s="46">
        <v>505.9</v>
      </c>
      <c r="I18" s="21">
        <f>(F18-H18)/H18</f>
        <v>-3.7062660604862623E-2</v>
      </c>
    </row>
    <row r="19" spans="1:9" ht="16.5" x14ac:dyDescent="0.3">
      <c r="A19" s="37"/>
      <c r="B19" s="34" t="s">
        <v>6</v>
      </c>
      <c r="C19" s="15" t="s">
        <v>86</v>
      </c>
      <c r="D19" s="11" t="s">
        <v>161</v>
      </c>
      <c r="E19" s="46">
        <v>1619.7525000000001</v>
      </c>
      <c r="F19" s="46">
        <v>1507.4</v>
      </c>
      <c r="G19" s="21">
        <f>(F19-E19)/E19</f>
        <v>-6.9363992338335623E-2</v>
      </c>
      <c r="H19" s="46">
        <v>1559.9</v>
      </c>
      <c r="I19" s="21">
        <f>(F19-H19)/H19</f>
        <v>-3.3656003589973713E-2</v>
      </c>
    </row>
    <row r="20" spans="1:9" ht="16.5" x14ac:dyDescent="0.3">
      <c r="A20" s="37"/>
      <c r="B20" s="34" t="s">
        <v>19</v>
      </c>
      <c r="C20" s="15" t="s">
        <v>99</v>
      </c>
      <c r="D20" s="11" t="s">
        <v>161</v>
      </c>
      <c r="E20" s="46">
        <v>1257.0650000000001</v>
      </c>
      <c r="F20" s="46">
        <v>1136.25</v>
      </c>
      <c r="G20" s="21">
        <f>(F20-E20)/E20</f>
        <v>-9.6108793101390977E-2</v>
      </c>
      <c r="H20" s="46">
        <v>1168.25</v>
      </c>
      <c r="I20" s="21">
        <f>(F20-H20)/H20</f>
        <v>-2.7391397389257437E-2</v>
      </c>
    </row>
    <row r="21" spans="1:9" ht="16.5" x14ac:dyDescent="0.3">
      <c r="A21" s="37"/>
      <c r="B21" s="34" t="s">
        <v>10</v>
      </c>
      <c r="C21" s="15" t="s">
        <v>90</v>
      </c>
      <c r="D21" s="11" t="s">
        <v>161</v>
      </c>
      <c r="E21" s="46">
        <v>1284.4749999999999</v>
      </c>
      <c r="F21" s="46">
        <v>1368.1999999999998</v>
      </c>
      <c r="G21" s="21">
        <f>(F21-E21)/E21</f>
        <v>6.5182272913057795E-2</v>
      </c>
      <c r="H21" s="46">
        <v>1403.1999999999998</v>
      </c>
      <c r="I21" s="21">
        <f>(F21-H21)/H21</f>
        <v>-2.4942987457240596E-2</v>
      </c>
    </row>
    <row r="22" spans="1:9" ht="16.5" x14ac:dyDescent="0.3">
      <c r="A22" s="37"/>
      <c r="B22" s="34" t="s">
        <v>12</v>
      </c>
      <c r="C22" s="15" t="s">
        <v>92</v>
      </c>
      <c r="D22" s="11" t="s">
        <v>81</v>
      </c>
      <c r="E22" s="46">
        <v>541.51250000000005</v>
      </c>
      <c r="F22" s="46">
        <v>492.77499999999998</v>
      </c>
      <c r="G22" s="21">
        <f>(F22-E22)/E22</f>
        <v>-9.0002539184229471E-2</v>
      </c>
      <c r="H22" s="46">
        <v>503.4</v>
      </c>
      <c r="I22" s="21">
        <f>(F22-H22)/H22</f>
        <v>-2.110647596344855E-2</v>
      </c>
    </row>
    <row r="23" spans="1:9" ht="16.5" x14ac:dyDescent="0.3">
      <c r="A23" s="37"/>
      <c r="B23" s="34" t="s">
        <v>5</v>
      </c>
      <c r="C23" s="15" t="s">
        <v>85</v>
      </c>
      <c r="D23" s="13" t="s">
        <v>161</v>
      </c>
      <c r="E23" s="46">
        <v>2707.49</v>
      </c>
      <c r="F23" s="46">
        <v>2055.625</v>
      </c>
      <c r="G23" s="21">
        <f>(F23-E23)/E23</f>
        <v>-0.24076358546107274</v>
      </c>
      <c r="H23" s="46">
        <v>2083.2222222222222</v>
      </c>
      <c r="I23" s="21">
        <f>(F23-H23)/H23</f>
        <v>-1.3247373193236949E-2</v>
      </c>
    </row>
    <row r="24" spans="1:9" ht="16.5" x14ac:dyDescent="0.3">
      <c r="A24" s="37"/>
      <c r="B24" s="34" t="s">
        <v>16</v>
      </c>
      <c r="C24" s="15" t="s">
        <v>96</v>
      </c>
      <c r="D24" s="13" t="s">
        <v>81</v>
      </c>
      <c r="E24" s="46">
        <v>527.73749999999995</v>
      </c>
      <c r="F24" s="46">
        <v>500.9</v>
      </c>
      <c r="G24" s="21">
        <f>(F24-E24)/E24</f>
        <v>-5.0853880954072769E-2</v>
      </c>
      <c r="H24" s="46">
        <v>502.25</v>
      </c>
      <c r="I24" s="21">
        <f>(F24-H24)/H24</f>
        <v>-2.6879044300647543E-3</v>
      </c>
    </row>
    <row r="25" spans="1:9" ht="16.5" x14ac:dyDescent="0.3">
      <c r="A25" s="37"/>
      <c r="B25" s="34" t="s">
        <v>15</v>
      </c>
      <c r="C25" s="15" t="s">
        <v>95</v>
      </c>
      <c r="D25" s="13" t="s">
        <v>82</v>
      </c>
      <c r="E25" s="46">
        <v>1543.2249999999999</v>
      </c>
      <c r="F25" s="46">
        <v>1322.4</v>
      </c>
      <c r="G25" s="21">
        <f>(F25-E25)/E25</f>
        <v>-0.14309319768666257</v>
      </c>
      <c r="H25" s="46">
        <v>1316.15</v>
      </c>
      <c r="I25" s="21">
        <f>(F25-H25)/H25</f>
        <v>4.7486988565133151E-3</v>
      </c>
    </row>
    <row r="26" spans="1:9" ht="16.5" x14ac:dyDescent="0.3">
      <c r="A26" s="37"/>
      <c r="B26" s="34" t="s">
        <v>4</v>
      </c>
      <c r="C26" s="15" t="s">
        <v>84</v>
      </c>
      <c r="D26" s="13" t="s">
        <v>161</v>
      </c>
      <c r="E26" s="46">
        <v>1544.3667499999999</v>
      </c>
      <c r="F26" s="46">
        <v>1711.9</v>
      </c>
      <c r="G26" s="21">
        <f>(F26-E26)/E26</f>
        <v>0.10848022336663243</v>
      </c>
      <c r="H26" s="46">
        <v>1698.15</v>
      </c>
      <c r="I26" s="21">
        <f>(F26-H26)/H26</f>
        <v>8.0970467862085203E-3</v>
      </c>
    </row>
    <row r="27" spans="1:9" ht="16.5" x14ac:dyDescent="0.3">
      <c r="A27" s="37"/>
      <c r="B27" s="34" t="s">
        <v>9</v>
      </c>
      <c r="C27" s="15" t="s">
        <v>88</v>
      </c>
      <c r="D27" s="13" t="s">
        <v>161</v>
      </c>
      <c r="E27" s="46">
        <v>1749.0900000000001</v>
      </c>
      <c r="F27" s="46">
        <v>1646</v>
      </c>
      <c r="G27" s="21">
        <f>(F27-E27)/E27</f>
        <v>-5.8939219822879405E-2</v>
      </c>
      <c r="H27" s="46">
        <v>1629.4</v>
      </c>
      <c r="I27" s="21">
        <f>(F27-H27)/H27</f>
        <v>1.0187799189885792E-2</v>
      </c>
    </row>
    <row r="28" spans="1:9" ht="16.5" x14ac:dyDescent="0.3">
      <c r="A28" s="37"/>
      <c r="B28" s="34" t="s">
        <v>13</v>
      </c>
      <c r="C28" s="15" t="s">
        <v>93</v>
      </c>
      <c r="D28" s="13" t="s">
        <v>81</v>
      </c>
      <c r="E28" s="46">
        <v>528.65</v>
      </c>
      <c r="F28" s="46">
        <v>489.65</v>
      </c>
      <c r="G28" s="21">
        <f>(F28-E28)/E28</f>
        <v>-7.3772817554147357E-2</v>
      </c>
      <c r="H28" s="46">
        <v>481</v>
      </c>
      <c r="I28" s="21">
        <f>(F28-H28)/H28</f>
        <v>1.7983367983367936E-2</v>
      </c>
    </row>
    <row r="29" spans="1:9" ht="17.25" thickBot="1" x14ac:dyDescent="0.35">
      <c r="A29" s="38"/>
      <c r="B29" s="34" t="s">
        <v>18</v>
      </c>
      <c r="C29" s="15" t="s">
        <v>98</v>
      </c>
      <c r="D29" s="13" t="s">
        <v>83</v>
      </c>
      <c r="E29" s="46">
        <v>1208.6875</v>
      </c>
      <c r="F29" s="46">
        <v>1699.8472222222222</v>
      </c>
      <c r="G29" s="21">
        <f>(F29-E29)/E29</f>
        <v>0.40635790659059695</v>
      </c>
      <c r="H29" s="46">
        <v>1645.375</v>
      </c>
      <c r="I29" s="21">
        <f>(F29-H29)/H29</f>
        <v>3.3106265879949658E-2</v>
      </c>
    </row>
    <row r="30" spans="1:9" ht="16.5" x14ac:dyDescent="0.3">
      <c r="A30" s="37"/>
      <c r="B30" s="34" t="s">
        <v>7</v>
      </c>
      <c r="C30" s="15" t="s">
        <v>87</v>
      </c>
      <c r="D30" s="13" t="s">
        <v>161</v>
      </c>
      <c r="E30" s="46">
        <v>778.57500000000005</v>
      </c>
      <c r="F30" s="46">
        <v>891</v>
      </c>
      <c r="G30" s="21">
        <f>(F30-E30)/E30</f>
        <v>0.14439842019073301</v>
      </c>
      <c r="H30" s="46">
        <v>839</v>
      </c>
      <c r="I30" s="21">
        <f>(F30-H30)/H30</f>
        <v>6.197854588796186E-2</v>
      </c>
    </row>
    <row r="31" spans="1:9" ht="17.25" thickBot="1" x14ac:dyDescent="0.35">
      <c r="A31" s="38"/>
      <c r="B31" s="36" t="s">
        <v>8</v>
      </c>
      <c r="C31" s="16" t="s">
        <v>89</v>
      </c>
      <c r="D31" s="12" t="s">
        <v>161</v>
      </c>
      <c r="E31" s="49">
        <v>2989.0222222222224</v>
      </c>
      <c r="F31" s="49">
        <v>2818.125</v>
      </c>
      <c r="G31" s="23">
        <f>(F31-E31)/E31</f>
        <v>-5.7174958737900211E-2</v>
      </c>
      <c r="H31" s="49">
        <v>2476.2114444444442</v>
      </c>
      <c r="I31" s="23">
        <f>(F31-H31)/H31</f>
        <v>0.13807930511049979</v>
      </c>
    </row>
    <row r="32" spans="1:9" ht="15.75" customHeight="1" thickBot="1" x14ac:dyDescent="0.25">
      <c r="A32" s="154" t="s">
        <v>188</v>
      </c>
      <c r="B32" s="155"/>
      <c r="C32" s="155"/>
      <c r="D32" s="156"/>
      <c r="E32" s="106">
        <f>SUM(E16:E31)</f>
        <v>20399.095847222223</v>
      </c>
      <c r="F32" s="107">
        <f>SUM(F16:F31)</f>
        <v>19592.67222222222</v>
      </c>
      <c r="G32" s="108">
        <f t="shared" ref="G32" si="0">(F32-E32)/E32</f>
        <v>-3.9532321973467031E-2</v>
      </c>
      <c r="H32" s="107">
        <f>SUM(H16:H31)</f>
        <v>19356.058666666664</v>
      </c>
      <c r="I32" s="111">
        <f t="shared" ref="I32" si="1">(F32-H32)/H32</f>
        <v>1.2224263194812027E-2</v>
      </c>
    </row>
    <row r="33" spans="1:9" ht="17.25" customHeight="1" thickBot="1" x14ac:dyDescent="0.3">
      <c r="A33" s="37" t="s">
        <v>20</v>
      </c>
      <c r="B33" s="27" t="s">
        <v>21</v>
      </c>
      <c r="C33" s="5"/>
      <c r="D33" s="6"/>
      <c r="E33" s="52"/>
      <c r="F33" s="52"/>
      <c r="G33" s="7"/>
      <c r="H33" s="52"/>
      <c r="I33" s="8"/>
    </row>
    <row r="34" spans="1:9" ht="16.5" x14ac:dyDescent="0.3">
      <c r="A34" s="33"/>
      <c r="B34" s="39" t="s">
        <v>28</v>
      </c>
      <c r="C34" s="18" t="s">
        <v>102</v>
      </c>
      <c r="D34" s="20" t="s">
        <v>161</v>
      </c>
      <c r="E34" s="54">
        <v>1161.32</v>
      </c>
      <c r="F34" s="54">
        <v>1251.875</v>
      </c>
      <c r="G34" s="21">
        <f>(F34-E34)/E34</f>
        <v>7.7975923948610262E-2</v>
      </c>
      <c r="H34" s="54">
        <v>1394.2375</v>
      </c>
      <c r="I34" s="21">
        <f>(F34-H34)/H34</f>
        <v>-0.10210778292794445</v>
      </c>
    </row>
    <row r="35" spans="1:9" ht="16.5" x14ac:dyDescent="0.3">
      <c r="A35" s="37"/>
      <c r="B35" s="34" t="s">
        <v>30</v>
      </c>
      <c r="C35" s="15" t="s">
        <v>104</v>
      </c>
      <c r="D35" s="11" t="s">
        <v>161</v>
      </c>
      <c r="E35" s="46">
        <v>1210.05</v>
      </c>
      <c r="F35" s="46">
        <v>1601.9</v>
      </c>
      <c r="G35" s="21">
        <f>(F35-E35)/E35</f>
        <v>0.3238295938184374</v>
      </c>
      <c r="H35" s="46">
        <v>1723.65</v>
      </c>
      <c r="I35" s="21">
        <f>(F35-H35)/H35</f>
        <v>-7.063498970208569E-2</v>
      </c>
    </row>
    <row r="36" spans="1:9" ht="16.5" x14ac:dyDescent="0.3">
      <c r="A36" s="37"/>
      <c r="B36" s="39" t="s">
        <v>29</v>
      </c>
      <c r="C36" s="15" t="s">
        <v>103</v>
      </c>
      <c r="D36" s="11" t="s">
        <v>161</v>
      </c>
      <c r="E36" s="46">
        <v>1330.2083333333335</v>
      </c>
      <c r="F36" s="46">
        <v>1395</v>
      </c>
      <c r="G36" s="21">
        <f>(F36-E36)/E36</f>
        <v>4.870790916209855E-2</v>
      </c>
      <c r="H36" s="46">
        <v>1466.6669999999999</v>
      </c>
      <c r="I36" s="21">
        <f>(F36-H36)/H36</f>
        <v>-4.8863852530942553E-2</v>
      </c>
    </row>
    <row r="37" spans="1:9" ht="16.5" x14ac:dyDescent="0.3">
      <c r="A37" s="37"/>
      <c r="B37" s="34" t="s">
        <v>27</v>
      </c>
      <c r="C37" s="15" t="s">
        <v>101</v>
      </c>
      <c r="D37" s="11" t="s">
        <v>161</v>
      </c>
      <c r="E37" s="46">
        <v>2243.15</v>
      </c>
      <c r="F37" s="46">
        <v>2146</v>
      </c>
      <c r="G37" s="21">
        <f>(F37-E37)/E37</f>
        <v>-4.3309631544925703E-2</v>
      </c>
      <c r="H37" s="46">
        <v>2246.9499999999998</v>
      </c>
      <c r="I37" s="21">
        <f>(F37-H37)/H37</f>
        <v>-4.4927568481719589E-2</v>
      </c>
    </row>
    <row r="38" spans="1:9" ht="17.25" thickBot="1" x14ac:dyDescent="0.35">
      <c r="A38" s="38"/>
      <c r="B38" s="39" t="s">
        <v>26</v>
      </c>
      <c r="C38" s="15" t="s">
        <v>100</v>
      </c>
      <c r="D38" s="24" t="s">
        <v>161</v>
      </c>
      <c r="E38" s="49">
        <v>2438.1875</v>
      </c>
      <c r="F38" s="49">
        <v>2347.2249999999999</v>
      </c>
      <c r="G38" s="23">
        <f>(F38-E38)/E38</f>
        <v>-3.7307426110584234E-2</v>
      </c>
      <c r="H38" s="49">
        <v>2330.1750000000002</v>
      </c>
      <c r="I38" s="23">
        <f>(F38-H38)/H38</f>
        <v>7.3170470029073889E-3</v>
      </c>
    </row>
    <row r="39" spans="1:9" ht="15.75" customHeight="1" thickBot="1" x14ac:dyDescent="0.25">
      <c r="A39" s="154" t="s">
        <v>189</v>
      </c>
      <c r="B39" s="155"/>
      <c r="C39" s="155"/>
      <c r="D39" s="156"/>
      <c r="E39" s="86">
        <f>SUM(E34:E38)</f>
        <v>8382.9158333333326</v>
      </c>
      <c r="F39" s="109">
        <f>SUM(F34:F38)</f>
        <v>8742</v>
      </c>
      <c r="G39" s="110">
        <f t="shared" ref="G39" si="2">(F39-E39)/E39</f>
        <v>4.2835234637430844E-2</v>
      </c>
      <c r="H39" s="109">
        <f>SUM(H34:H38)</f>
        <v>9161.6795000000002</v>
      </c>
      <c r="I39" s="111">
        <f t="shared" ref="I39" si="3">(F39-H39)/H39</f>
        <v>-4.5808140308772005E-2</v>
      </c>
    </row>
    <row r="40" spans="1:9" ht="17.25" customHeight="1" thickBot="1" x14ac:dyDescent="0.3">
      <c r="A40" s="37" t="s">
        <v>25</v>
      </c>
      <c r="B40" s="27" t="s">
        <v>51</v>
      </c>
      <c r="C40" s="5"/>
      <c r="D40" s="6"/>
      <c r="E40" s="52"/>
      <c r="F40" s="52"/>
      <c r="G40" s="7"/>
      <c r="H40" s="52"/>
      <c r="I40" s="8"/>
    </row>
    <row r="41" spans="1:9" ht="16.5" x14ac:dyDescent="0.3">
      <c r="A41" s="33"/>
      <c r="B41" s="40" t="s">
        <v>34</v>
      </c>
      <c r="C41" s="15" t="s">
        <v>154</v>
      </c>
      <c r="D41" s="20" t="s">
        <v>161</v>
      </c>
      <c r="E41" s="46">
        <v>5953.2</v>
      </c>
      <c r="F41" s="46">
        <v>5579</v>
      </c>
      <c r="G41" s="21">
        <f>(F41-E41)/E41</f>
        <v>-6.2856950883558388E-2</v>
      </c>
      <c r="H41" s="46">
        <v>5721.2</v>
      </c>
      <c r="I41" s="21">
        <f>(F41-H41)/H41</f>
        <v>-2.4854925540096454E-2</v>
      </c>
    </row>
    <row r="42" spans="1:9" ht="16.5" x14ac:dyDescent="0.3">
      <c r="A42" s="37"/>
      <c r="B42" s="34" t="s">
        <v>36</v>
      </c>
      <c r="C42" s="15" t="s">
        <v>153</v>
      </c>
      <c r="D42" s="11" t="s">
        <v>161</v>
      </c>
      <c r="E42" s="46">
        <v>12760</v>
      </c>
      <c r="F42" s="46">
        <v>12683.333333333334</v>
      </c>
      <c r="G42" s="21">
        <f>(F42-E42)/E42</f>
        <v>-6.0083594566352708E-3</v>
      </c>
      <c r="H42" s="46">
        <v>12490</v>
      </c>
      <c r="I42" s="21">
        <f>(F42-H42)/H42</f>
        <v>1.5479049906591989E-2</v>
      </c>
    </row>
    <row r="43" spans="1:9" ht="16.5" x14ac:dyDescent="0.3">
      <c r="A43" s="37"/>
      <c r="B43" s="39" t="s">
        <v>31</v>
      </c>
      <c r="C43" s="15" t="s">
        <v>105</v>
      </c>
      <c r="D43" s="11" t="s">
        <v>161</v>
      </c>
      <c r="E43" s="57">
        <v>26391.363055555554</v>
      </c>
      <c r="F43" s="57">
        <v>29871</v>
      </c>
      <c r="G43" s="21">
        <f>(F43-E43)/E43</f>
        <v>0.1318475645657097</v>
      </c>
      <c r="H43" s="57">
        <v>29111.666666666664</v>
      </c>
      <c r="I43" s="21">
        <f>(F43-H43)/H43</f>
        <v>2.6083471689471661E-2</v>
      </c>
    </row>
    <row r="44" spans="1:9" ht="16.5" x14ac:dyDescent="0.3">
      <c r="A44" s="37"/>
      <c r="B44" s="34" t="s">
        <v>33</v>
      </c>
      <c r="C44" s="15" t="s">
        <v>107</v>
      </c>
      <c r="D44" s="11" t="s">
        <v>161</v>
      </c>
      <c r="E44" s="47">
        <v>10690.6875</v>
      </c>
      <c r="F44" s="47">
        <v>14048.285714285714</v>
      </c>
      <c r="G44" s="21">
        <f>(F44-E44)/E44</f>
        <v>0.31406756714998113</v>
      </c>
      <c r="H44" s="47">
        <v>13297.25</v>
      </c>
      <c r="I44" s="21">
        <f>(F44-H44)/H44</f>
        <v>5.6480529003043019E-2</v>
      </c>
    </row>
    <row r="45" spans="1:9" ht="16.5" x14ac:dyDescent="0.3">
      <c r="A45" s="37"/>
      <c r="B45" s="34" t="s">
        <v>32</v>
      </c>
      <c r="C45" s="15" t="s">
        <v>106</v>
      </c>
      <c r="D45" s="11" t="s">
        <v>161</v>
      </c>
      <c r="E45" s="47">
        <v>15193.075000000001</v>
      </c>
      <c r="F45" s="47">
        <v>17520.933333333334</v>
      </c>
      <c r="G45" s="21">
        <f>(F45-E45)/E45</f>
        <v>0.15321837964555124</v>
      </c>
      <c r="H45" s="47">
        <v>16582.044111111114</v>
      </c>
      <c r="I45" s="21">
        <f>(F45-H45)/H45</f>
        <v>5.6620837330489289E-2</v>
      </c>
    </row>
    <row r="46" spans="1:9" ht="16.5" customHeight="1" thickBot="1" x14ac:dyDescent="0.35">
      <c r="A46" s="38"/>
      <c r="B46" s="34" t="s">
        <v>35</v>
      </c>
      <c r="C46" s="15" t="s">
        <v>152</v>
      </c>
      <c r="D46" s="24" t="s">
        <v>161</v>
      </c>
      <c r="E46" s="50">
        <v>9968.5119047619046</v>
      </c>
      <c r="F46" s="50">
        <v>13104</v>
      </c>
      <c r="G46" s="31">
        <f>(F46-E46)/E46</f>
        <v>0.31453923365836478</v>
      </c>
      <c r="H46" s="50">
        <v>12274</v>
      </c>
      <c r="I46" s="31">
        <f>(F46-H46)/H46</f>
        <v>6.7622616913801531E-2</v>
      </c>
    </row>
    <row r="47" spans="1:9" ht="15.75" customHeight="1" thickBot="1" x14ac:dyDescent="0.25">
      <c r="A47" s="154" t="s">
        <v>190</v>
      </c>
      <c r="B47" s="155"/>
      <c r="C47" s="155"/>
      <c r="D47" s="156"/>
      <c r="E47" s="86">
        <f>SUM(E41:E46)</f>
        <v>80956.83746031746</v>
      </c>
      <c r="F47" s="86">
        <f>SUM(F41:F46)</f>
        <v>92806.552380952387</v>
      </c>
      <c r="G47" s="110">
        <f t="shared" ref="G47" si="4">(F47-E47)/E47</f>
        <v>0.14637077351796618</v>
      </c>
      <c r="H47" s="109">
        <f>SUM(H41:H46)</f>
        <v>89476.160777777783</v>
      </c>
      <c r="I47" s="111">
        <f t="shared" ref="I47" si="5">(F47-H47)/H47</f>
        <v>3.7220993549845489E-2</v>
      </c>
    </row>
    <row r="48" spans="1:9" ht="17.25" customHeight="1" thickBot="1" x14ac:dyDescent="0.3">
      <c r="A48" s="37" t="s">
        <v>37</v>
      </c>
      <c r="B48" s="27" t="s">
        <v>52</v>
      </c>
      <c r="C48" s="5"/>
      <c r="D48" s="6"/>
      <c r="E48" s="52"/>
      <c r="F48" s="52"/>
      <c r="G48" s="7"/>
      <c r="H48" s="7"/>
      <c r="I48" s="8"/>
    </row>
    <row r="49" spans="1:9" ht="16.5" x14ac:dyDescent="0.3">
      <c r="A49" s="33"/>
      <c r="B49" s="34" t="s">
        <v>49</v>
      </c>
      <c r="C49" s="15" t="s">
        <v>158</v>
      </c>
      <c r="D49" s="20" t="s">
        <v>199</v>
      </c>
      <c r="E49" s="43">
        <v>2296.4285714285711</v>
      </c>
      <c r="F49" s="43">
        <v>2359.375</v>
      </c>
      <c r="G49" s="21">
        <f>(F49-E49)/E49</f>
        <v>2.7410575427682882E-2</v>
      </c>
      <c r="H49" s="43">
        <v>2367.1428571428573</v>
      </c>
      <c r="I49" s="21">
        <f>(F49-H49)/H49</f>
        <v>-3.2815328907665276E-3</v>
      </c>
    </row>
    <row r="50" spans="1:9" ht="16.5" x14ac:dyDescent="0.3">
      <c r="A50" s="37"/>
      <c r="B50" s="34" t="s">
        <v>47</v>
      </c>
      <c r="C50" s="15" t="s">
        <v>113</v>
      </c>
      <c r="D50" s="13" t="s">
        <v>114</v>
      </c>
      <c r="E50" s="47">
        <v>19287.098214285714</v>
      </c>
      <c r="F50" s="47">
        <v>19551.666666666668</v>
      </c>
      <c r="G50" s="21">
        <f>(F50-E50)/E50</f>
        <v>1.3717379848514047E-2</v>
      </c>
      <c r="H50" s="47">
        <v>19551.666666666668</v>
      </c>
      <c r="I50" s="21">
        <f>(F50-H50)/H50</f>
        <v>0</v>
      </c>
    </row>
    <row r="51" spans="1:9" ht="16.5" x14ac:dyDescent="0.3">
      <c r="A51" s="37"/>
      <c r="B51" s="34" t="s">
        <v>50</v>
      </c>
      <c r="C51" s="15" t="s">
        <v>159</v>
      </c>
      <c r="D51" s="11" t="s">
        <v>112</v>
      </c>
      <c r="E51" s="47">
        <v>27478.5</v>
      </c>
      <c r="F51" s="47">
        <v>28408.888888888891</v>
      </c>
      <c r="G51" s="21">
        <f>(F51-E51)/E51</f>
        <v>3.3858794653597923E-2</v>
      </c>
      <c r="H51" s="47">
        <v>28327</v>
      </c>
      <c r="I51" s="21">
        <f>(F51-H51)/H51</f>
        <v>2.8908422667028102E-3</v>
      </c>
    </row>
    <row r="52" spans="1:9" ht="16.5" x14ac:dyDescent="0.3">
      <c r="A52" s="37"/>
      <c r="B52" s="34" t="s">
        <v>46</v>
      </c>
      <c r="C52" s="15" t="s">
        <v>111</v>
      </c>
      <c r="D52" s="11" t="s">
        <v>110</v>
      </c>
      <c r="E52" s="47">
        <v>6144.2222222222226</v>
      </c>
      <c r="F52" s="47">
        <v>6113.333333333333</v>
      </c>
      <c r="G52" s="21">
        <f>(F52-E52)/E52</f>
        <v>-5.0273065933669637E-3</v>
      </c>
      <c r="H52" s="47">
        <v>6035.333333333333</v>
      </c>
      <c r="I52" s="21">
        <f>(F52-H52)/H52</f>
        <v>1.2923892632276593E-2</v>
      </c>
    </row>
    <row r="53" spans="1:9" ht="16.5" x14ac:dyDescent="0.3">
      <c r="A53" s="37"/>
      <c r="B53" s="34" t="s">
        <v>48</v>
      </c>
      <c r="C53" s="15" t="s">
        <v>157</v>
      </c>
      <c r="D53" s="13" t="s">
        <v>114</v>
      </c>
      <c r="E53" s="47">
        <v>18663.571166666668</v>
      </c>
      <c r="F53" s="47">
        <v>20909.910000000003</v>
      </c>
      <c r="G53" s="21">
        <f>(F53-E53)/E53</f>
        <v>0.1203595396225841</v>
      </c>
      <c r="H53" s="47">
        <v>20050.088</v>
      </c>
      <c r="I53" s="21">
        <f>(F53-H53)/H53</f>
        <v>4.2883702056569717E-2</v>
      </c>
    </row>
    <row r="54" spans="1:9" ht="16.5" customHeight="1" thickBot="1" x14ac:dyDescent="0.35">
      <c r="A54" s="38"/>
      <c r="B54" s="34" t="s">
        <v>45</v>
      </c>
      <c r="C54" s="15" t="s">
        <v>109</v>
      </c>
      <c r="D54" s="12" t="s">
        <v>108</v>
      </c>
      <c r="E54" s="50">
        <v>6510.666666666667</v>
      </c>
      <c r="F54" s="50">
        <v>7004.5</v>
      </c>
      <c r="G54" s="31">
        <f>(F54-E54)/E54</f>
        <v>7.5849887364325158E-2</v>
      </c>
      <c r="H54" s="50">
        <v>6456.666666666667</v>
      </c>
      <c r="I54" s="31">
        <f>(F54-H54)/H54</f>
        <v>8.4847702632937477E-2</v>
      </c>
    </row>
    <row r="55" spans="1:9" ht="15.75" customHeight="1" thickBot="1" x14ac:dyDescent="0.25">
      <c r="A55" s="154" t="s">
        <v>191</v>
      </c>
      <c r="B55" s="155"/>
      <c r="C55" s="155"/>
      <c r="D55" s="156"/>
      <c r="E55" s="86">
        <f>SUM(E49:E54)</f>
        <v>80380.486841269842</v>
      </c>
      <c r="F55" s="86">
        <f>SUM(F49:F54)</f>
        <v>84347.673888888909</v>
      </c>
      <c r="G55" s="110">
        <f t="shared" ref="G55" si="6">(F55-E55)/E55</f>
        <v>4.9355101014170392E-2</v>
      </c>
      <c r="H55" s="86">
        <f>SUM(H49:H54)</f>
        <v>82787.89752380953</v>
      </c>
      <c r="I55" s="111">
        <f t="shared" ref="I55" si="7">(F55-H55)/H55</f>
        <v>1.8840632649606687E-2</v>
      </c>
    </row>
    <row r="56" spans="1:9" ht="17.25" customHeight="1" thickBot="1" x14ac:dyDescent="0.3">
      <c r="A56" s="33" t="s">
        <v>44</v>
      </c>
      <c r="B56" s="112" t="s">
        <v>57</v>
      </c>
      <c r="C56" s="113"/>
      <c r="D56" s="131"/>
      <c r="E56" s="114"/>
      <c r="F56" s="114"/>
      <c r="G56" s="115"/>
      <c r="H56" s="114"/>
      <c r="I56" s="116"/>
    </row>
    <row r="57" spans="1:9" ht="16.5" x14ac:dyDescent="0.3">
      <c r="A57" s="117"/>
      <c r="B57" s="98" t="s">
        <v>43</v>
      </c>
      <c r="C57" s="19" t="s">
        <v>119</v>
      </c>
      <c r="D57" s="20" t="s">
        <v>114</v>
      </c>
      <c r="E57" s="43">
        <v>4158.6736111111113</v>
      </c>
      <c r="F57" s="43">
        <v>5391.1111111111113</v>
      </c>
      <c r="G57" s="22">
        <f>(F57-E57)/E57</f>
        <v>0.2963535048067209</v>
      </c>
      <c r="H57" s="43">
        <v>5397</v>
      </c>
      <c r="I57" s="22">
        <f>(F57-H57)/H57</f>
        <v>-1.0911411689621432E-3</v>
      </c>
    </row>
    <row r="58" spans="1:9" ht="16.5" x14ac:dyDescent="0.3">
      <c r="A58" s="118"/>
      <c r="B58" s="99" t="s">
        <v>41</v>
      </c>
      <c r="C58" s="15" t="s">
        <v>118</v>
      </c>
      <c r="D58" s="11" t="s">
        <v>114</v>
      </c>
      <c r="E58" s="47">
        <v>4507.5</v>
      </c>
      <c r="F58" s="70">
        <v>5216.666666666667</v>
      </c>
      <c r="G58" s="21">
        <f>(F58-E58)/E58</f>
        <v>0.15733037530042529</v>
      </c>
      <c r="H58" s="70">
        <v>5216.666666666667</v>
      </c>
      <c r="I58" s="21">
        <f>(F58-H58)/H58</f>
        <v>0</v>
      </c>
    </row>
    <row r="59" spans="1:9" ht="16.5" x14ac:dyDescent="0.3">
      <c r="A59" s="118"/>
      <c r="B59" s="99" t="s">
        <v>56</v>
      </c>
      <c r="C59" s="15" t="s">
        <v>123</v>
      </c>
      <c r="D59" s="11" t="s">
        <v>120</v>
      </c>
      <c r="E59" s="47">
        <v>21405</v>
      </c>
      <c r="F59" s="70">
        <v>22700.625</v>
      </c>
      <c r="G59" s="21">
        <f>(F59-E59)/E59</f>
        <v>6.0529081990189207E-2</v>
      </c>
      <c r="H59" s="70">
        <v>22700.625</v>
      </c>
      <c r="I59" s="21">
        <f>(F59-H59)/H59</f>
        <v>0</v>
      </c>
    </row>
    <row r="60" spans="1:9" ht="16.5" x14ac:dyDescent="0.3">
      <c r="A60" s="118"/>
      <c r="B60" s="99" t="s">
        <v>55</v>
      </c>
      <c r="C60" s="15" t="s">
        <v>122</v>
      </c>
      <c r="D60" s="11" t="s">
        <v>120</v>
      </c>
      <c r="E60" s="47">
        <v>4997.5</v>
      </c>
      <c r="F60" s="70">
        <v>5469</v>
      </c>
      <c r="G60" s="21">
        <f>(F60-E60)/E60</f>
        <v>9.4347173586793398E-2</v>
      </c>
      <c r="H60" s="70">
        <v>5439</v>
      </c>
      <c r="I60" s="21">
        <f>(F60-H60)/H60</f>
        <v>5.5157198014340872E-3</v>
      </c>
    </row>
    <row r="61" spans="1:9" ht="16.5" x14ac:dyDescent="0.3">
      <c r="A61" s="118"/>
      <c r="B61" s="99" t="s">
        <v>42</v>
      </c>
      <c r="C61" s="15" t="s">
        <v>198</v>
      </c>
      <c r="D61" s="11" t="s">
        <v>114</v>
      </c>
      <c r="E61" s="47">
        <v>2073.3333333333335</v>
      </c>
      <c r="F61" s="105">
        <v>2896.25</v>
      </c>
      <c r="G61" s="21">
        <f>(F61-E61)/E61</f>
        <v>0.39690514469453364</v>
      </c>
      <c r="H61" s="105">
        <v>2857.1666666666665</v>
      </c>
      <c r="I61" s="21">
        <f>(F61-H61)/H61</f>
        <v>1.3679052674561099E-2</v>
      </c>
    </row>
    <row r="62" spans="1:9" ht="17.25" thickBot="1" x14ac:dyDescent="0.35">
      <c r="A62" s="118"/>
      <c r="B62" s="100" t="s">
        <v>40</v>
      </c>
      <c r="C62" s="16" t="s">
        <v>117</v>
      </c>
      <c r="D62" s="12" t="s">
        <v>114</v>
      </c>
      <c r="E62" s="50">
        <v>2187.5</v>
      </c>
      <c r="F62" s="73">
        <v>3404.6</v>
      </c>
      <c r="G62" s="29">
        <f>(F62-E62)/E62</f>
        <v>0.55638857142857134</v>
      </c>
      <c r="H62" s="73">
        <v>3308.25</v>
      </c>
      <c r="I62" s="29">
        <f>(F62-H62)/H62</f>
        <v>2.9124159298722863E-2</v>
      </c>
    </row>
    <row r="63" spans="1:9" ht="16.5" x14ac:dyDescent="0.3">
      <c r="A63" s="118"/>
      <c r="B63" s="101" t="s">
        <v>39</v>
      </c>
      <c r="C63" s="14" t="s">
        <v>116</v>
      </c>
      <c r="D63" s="11" t="s">
        <v>114</v>
      </c>
      <c r="E63" s="43">
        <v>3502.9375</v>
      </c>
      <c r="F63" s="68">
        <v>5001.25</v>
      </c>
      <c r="G63" s="21">
        <f>(F63-E63)/E63</f>
        <v>0.42773029778578692</v>
      </c>
      <c r="H63" s="68">
        <v>4617.1428571428569</v>
      </c>
      <c r="I63" s="21">
        <f>(F63-H63)/H63</f>
        <v>8.3191522277227786E-2</v>
      </c>
    </row>
    <row r="64" spans="1:9" ht="16.5" x14ac:dyDescent="0.3">
      <c r="A64" s="118"/>
      <c r="B64" s="99" t="s">
        <v>54</v>
      </c>
      <c r="C64" s="15" t="s">
        <v>121</v>
      </c>
      <c r="D64" s="13" t="s">
        <v>120</v>
      </c>
      <c r="E64" s="47">
        <v>5209.53125</v>
      </c>
      <c r="F64" s="70">
        <v>5833.125</v>
      </c>
      <c r="G64" s="21">
        <f>(F64-E64)/E64</f>
        <v>0.11970246843226058</v>
      </c>
      <c r="H64" s="70">
        <v>5214.375</v>
      </c>
      <c r="I64" s="21">
        <f>(F64-H64)/H64</f>
        <v>0.11866235167206041</v>
      </c>
    </row>
    <row r="65" spans="1:9" ht="16.5" customHeight="1" thickBot="1" x14ac:dyDescent="0.35">
      <c r="A65" s="119"/>
      <c r="B65" s="100" t="s">
        <v>38</v>
      </c>
      <c r="C65" s="16" t="s">
        <v>115</v>
      </c>
      <c r="D65" s="12" t="s">
        <v>114</v>
      </c>
      <c r="E65" s="50">
        <v>3750</v>
      </c>
      <c r="F65" s="73">
        <v>3999</v>
      </c>
      <c r="G65" s="29">
        <f>(F65-E65)/E65</f>
        <v>6.6400000000000001E-2</v>
      </c>
      <c r="H65" s="73">
        <v>3350</v>
      </c>
      <c r="I65" s="29">
        <f>(F65-H65)/H65</f>
        <v>0.1937313432835821</v>
      </c>
    </row>
    <row r="66" spans="1:9" ht="15.75" customHeight="1" thickBot="1" x14ac:dyDescent="0.25">
      <c r="A66" s="154" t="s">
        <v>192</v>
      </c>
      <c r="B66" s="165"/>
      <c r="C66" s="165"/>
      <c r="D66" s="166"/>
      <c r="E66" s="106">
        <f>SUM(E57:E65)</f>
        <v>51791.975694444445</v>
      </c>
      <c r="F66" s="106">
        <f>SUM(F57:F65)</f>
        <v>59911.62777777778</v>
      </c>
      <c r="G66" s="108">
        <f t="shared" ref="G66" si="8">(F66-E66)/E66</f>
        <v>0.15677432603144165</v>
      </c>
      <c r="H66" s="106">
        <f>SUM(H57:H65)</f>
        <v>58100.226190476191</v>
      </c>
      <c r="I66" s="111">
        <f t="shared" ref="I66" si="9">(F66-H66)/H66</f>
        <v>3.117718649430171E-2</v>
      </c>
    </row>
    <row r="67" spans="1:9" ht="17.25" customHeight="1" thickBot="1" x14ac:dyDescent="0.3">
      <c r="A67" s="37" t="s">
        <v>53</v>
      </c>
      <c r="B67" s="27" t="s">
        <v>58</v>
      </c>
      <c r="C67" s="5"/>
      <c r="D67" s="6"/>
      <c r="E67" s="52"/>
      <c r="F67" s="52"/>
      <c r="G67" s="7"/>
      <c r="H67" s="52"/>
      <c r="I67" s="8"/>
    </row>
    <row r="68" spans="1:9" ht="16.5" x14ac:dyDescent="0.3">
      <c r="A68" s="33"/>
      <c r="B68" s="34" t="s">
        <v>60</v>
      </c>
      <c r="C68" s="15" t="s">
        <v>129</v>
      </c>
      <c r="D68" s="20" t="s">
        <v>215</v>
      </c>
      <c r="E68" s="43">
        <v>47046.625</v>
      </c>
      <c r="F68" s="54">
        <v>48628.285714285717</v>
      </c>
      <c r="G68" s="21">
        <f>(F68-E68)/E68</f>
        <v>3.3619004854986249E-2</v>
      </c>
      <c r="H68" s="54">
        <v>48816.333333333336</v>
      </c>
      <c r="I68" s="21">
        <f>(F68-H68)/H68</f>
        <v>-3.8521455055538448E-3</v>
      </c>
    </row>
    <row r="69" spans="1:9" ht="16.5" x14ac:dyDescent="0.3">
      <c r="A69" s="37"/>
      <c r="B69" s="34" t="s">
        <v>63</v>
      </c>
      <c r="C69" s="15" t="s">
        <v>132</v>
      </c>
      <c r="D69" s="13" t="s">
        <v>126</v>
      </c>
      <c r="E69" s="47">
        <v>3858.4277777777779</v>
      </c>
      <c r="F69" s="46">
        <v>4839.2857142857147</v>
      </c>
      <c r="G69" s="21">
        <f>(F69-E69)/E69</f>
        <v>0.25421181709220741</v>
      </c>
      <c r="H69" s="46">
        <v>4839.2857142857147</v>
      </c>
      <c r="I69" s="21">
        <f>(F69-H69)/H69</f>
        <v>0</v>
      </c>
    </row>
    <row r="70" spans="1:9" ht="16.5" x14ac:dyDescent="0.3">
      <c r="A70" s="37"/>
      <c r="B70" s="34" t="s">
        <v>62</v>
      </c>
      <c r="C70" s="15" t="s">
        <v>131</v>
      </c>
      <c r="D70" s="13" t="s">
        <v>125</v>
      </c>
      <c r="E70" s="47">
        <v>7897.6944444444453</v>
      </c>
      <c r="F70" s="46">
        <v>9008.8888888888887</v>
      </c>
      <c r="G70" s="21">
        <f>(F70-E70)/E70</f>
        <v>0.14069858643696986</v>
      </c>
      <c r="H70" s="46">
        <v>8899.4444444444453</v>
      </c>
      <c r="I70" s="21">
        <f>(F70-H70)/H70</f>
        <v>1.2297896248205141E-2</v>
      </c>
    </row>
    <row r="71" spans="1:9" ht="16.5" x14ac:dyDescent="0.3">
      <c r="A71" s="37"/>
      <c r="B71" s="34" t="s">
        <v>59</v>
      </c>
      <c r="C71" s="15" t="s">
        <v>128</v>
      </c>
      <c r="D71" s="13" t="s">
        <v>124</v>
      </c>
      <c r="E71" s="47">
        <v>6430.5</v>
      </c>
      <c r="F71" s="46">
        <v>7339</v>
      </c>
      <c r="G71" s="21">
        <f>(F71-E71)/E71</f>
        <v>0.141279838270741</v>
      </c>
      <c r="H71" s="46">
        <v>7092</v>
      </c>
      <c r="I71" s="21">
        <f>(F71-H71)/H71</f>
        <v>3.4827975183305132E-2</v>
      </c>
    </row>
    <row r="72" spans="1:9" ht="16.5" x14ac:dyDescent="0.3">
      <c r="A72" s="37"/>
      <c r="B72" s="34" t="s">
        <v>61</v>
      </c>
      <c r="C72" s="15" t="s">
        <v>130</v>
      </c>
      <c r="D72" s="13" t="s">
        <v>216</v>
      </c>
      <c r="E72" s="47">
        <v>10671.25</v>
      </c>
      <c r="F72" s="46">
        <v>12911.142857142857</v>
      </c>
      <c r="G72" s="21">
        <f>(F72-E72)/E72</f>
        <v>0.20989976405227662</v>
      </c>
      <c r="H72" s="46">
        <v>12101.857142857143</v>
      </c>
      <c r="I72" s="21">
        <f>(F72-H72)/H72</f>
        <v>6.6872853044987149E-2</v>
      </c>
    </row>
    <row r="73" spans="1:9" ht="16.5" customHeight="1" thickBot="1" x14ac:dyDescent="0.35">
      <c r="A73" s="37"/>
      <c r="B73" s="34" t="s">
        <v>64</v>
      </c>
      <c r="C73" s="15" t="s">
        <v>133</v>
      </c>
      <c r="D73" s="12" t="s">
        <v>127</v>
      </c>
      <c r="E73" s="50">
        <v>3654.3749999999995</v>
      </c>
      <c r="F73" s="58">
        <v>4247</v>
      </c>
      <c r="G73" s="31">
        <f>(F73-E73)/E73</f>
        <v>0.16216863348725857</v>
      </c>
      <c r="H73" s="58">
        <v>3417</v>
      </c>
      <c r="I73" s="31">
        <f>(F73-H73)/H73</f>
        <v>0.24290313140181446</v>
      </c>
    </row>
    <row r="74" spans="1:9" ht="15.75" customHeight="1" thickBot="1" x14ac:dyDescent="0.25">
      <c r="A74" s="154" t="s">
        <v>214</v>
      </c>
      <c r="B74" s="155"/>
      <c r="C74" s="155"/>
      <c r="D74" s="156"/>
      <c r="E74" s="86">
        <f>SUM(E68:E73)</f>
        <v>79558.872222222213</v>
      </c>
      <c r="F74" s="86">
        <f>SUM(F68:F73)</f>
        <v>86973.60317460318</v>
      </c>
      <c r="G74" s="110">
        <f t="shared" ref="G74" si="10">(F74-E74)/E74</f>
        <v>9.3198039958011125E-2</v>
      </c>
      <c r="H74" s="86">
        <f>SUM(H68:H73)</f>
        <v>85165.920634920636</v>
      </c>
      <c r="I74" s="111">
        <f t="shared" ref="I74" si="11">(F74-H74)/H74</f>
        <v>2.1225421227247781E-2</v>
      </c>
    </row>
    <row r="75" spans="1:9" ht="17.25" customHeight="1" thickBot="1" x14ac:dyDescent="0.3">
      <c r="A75" s="37" t="s">
        <v>65</v>
      </c>
      <c r="B75" s="27" t="s">
        <v>66</v>
      </c>
      <c r="C75" s="5"/>
      <c r="D75" s="6"/>
      <c r="E75" s="52"/>
      <c r="F75" s="52"/>
      <c r="G75" s="7"/>
      <c r="H75" s="52"/>
      <c r="I75" s="8"/>
    </row>
    <row r="76" spans="1:9" ht="13.5" customHeight="1" x14ac:dyDescent="0.3">
      <c r="A76" s="33"/>
      <c r="B76" s="34" t="s">
        <v>71</v>
      </c>
      <c r="C76" s="18" t="s">
        <v>200</v>
      </c>
      <c r="D76" s="20" t="s">
        <v>134</v>
      </c>
      <c r="E76" s="43">
        <v>1597.9027777777778</v>
      </c>
      <c r="F76" s="43">
        <v>2153</v>
      </c>
      <c r="G76" s="21">
        <f>(F76-E76)/E76</f>
        <v>0.34739111161331254</v>
      </c>
      <c r="H76" s="43">
        <v>2153.3333333333335</v>
      </c>
      <c r="I76" s="21">
        <f>(F76-H76)/H76</f>
        <v>-1.5479876160997749E-4</v>
      </c>
    </row>
    <row r="77" spans="1:9" ht="16.5" x14ac:dyDescent="0.3">
      <c r="A77" s="37"/>
      <c r="B77" s="34" t="s">
        <v>68</v>
      </c>
      <c r="C77" s="15" t="s">
        <v>138</v>
      </c>
      <c r="D77" s="13" t="s">
        <v>134</v>
      </c>
      <c r="E77" s="47">
        <v>3733.3444444444444</v>
      </c>
      <c r="F77" s="47">
        <v>4417</v>
      </c>
      <c r="G77" s="21">
        <f>(F77-E77)/E77</f>
        <v>0.18312147880512261</v>
      </c>
      <c r="H77" s="47">
        <v>4408.666666666667</v>
      </c>
      <c r="I77" s="21">
        <f>(F77-H77)/H77</f>
        <v>1.8902162407378716E-3</v>
      </c>
    </row>
    <row r="78" spans="1:9" ht="16.5" x14ac:dyDescent="0.3">
      <c r="A78" s="37"/>
      <c r="B78" s="34" t="s">
        <v>69</v>
      </c>
      <c r="C78" s="15" t="s">
        <v>140</v>
      </c>
      <c r="D78" s="13" t="s">
        <v>136</v>
      </c>
      <c r="E78" s="47">
        <v>1323.7777777777778</v>
      </c>
      <c r="F78" s="47">
        <v>1354.4444444444443</v>
      </c>
      <c r="G78" s="21">
        <f>(F78-E78)/E78</f>
        <v>2.316602316602305E-2</v>
      </c>
      <c r="H78" s="47">
        <v>1348.8888888888889</v>
      </c>
      <c r="I78" s="21">
        <f>(F78-H78)/H78</f>
        <v>4.1186161449751945E-3</v>
      </c>
    </row>
    <row r="79" spans="1:9" ht="16.5" x14ac:dyDescent="0.3">
      <c r="A79" s="37"/>
      <c r="B79" s="34" t="s">
        <v>67</v>
      </c>
      <c r="C79" s="15" t="s">
        <v>139</v>
      </c>
      <c r="D79" s="13" t="s">
        <v>135</v>
      </c>
      <c r="E79" s="47">
        <v>2780.3333333333335</v>
      </c>
      <c r="F79" s="47">
        <v>2977.5555555555557</v>
      </c>
      <c r="G79" s="21">
        <f>(F79-E79)/E79</f>
        <v>7.0934740039163946E-2</v>
      </c>
      <c r="H79" s="47">
        <v>2955.3333333333335</v>
      </c>
      <c r="I79" s="21">
        <f>(F79-H79)/H79</f>
        <v>7.5193623580720181E-3</v>
      </c>
    </row>
    <row r="80" spans="1:9" ht="16.5" customHeight="1" thickBot="1" x14ac:dyDescent="0.35">
      <c r="A80" s="38"/>
      <c r="B80" s="34" t="s">
        <v>70</v>
      </c>
      <c r="C80" s="15" t="s">
        <v>141</v>
      </c>
      <c r="D80" s="12" t="s">
        <v>137</v>
      </c>
      <c r="E80" s="50">
        <v>2222.4569444444446</v>
      </c>
      <c r="F80" s="50">
        <v>2954.2222222222222</v>
      </c>
      <c r="G80" s="21">
        <f>(F80-E80)/E80</f>
        <v>0.32925959695507151</v>
      </c>
      <c r="H80" s="50">
        <v>2556.6666666666665</v>
      </c>
      <c r="I80" s="21">
        <f>(F80-H80)/H80</f>
        <v>0.15549760973489793</v>
      </c>
    </row>
    <row r="81" spans="1:11" ht="15.75" customHeight="1" thickBot="1" x14ac:dyDescent="0.25">
      <c r="A81" s="154" t="s">
        <v>193</v>
      </c>
      <c r="B81" s="155"/>
      <c r="C81" s="155"/>
      <c r="D81" s="156"/>
      <c r="E81" s="86">
        <f>SUM(E76:E80)</f>
        <v>11657.815277777778</v>
      </c>
      <c r="F81" s="86">
        <f>SUM(F76:F80)</f>
        <v>13856.222222222223</v>
      </c>
      <c r="G81" s="110">
        <f t="shared" ref="G81" si="12">(F81-E81)/E81</f>
        <v>0.18857795324953092</v>
      </c>
      <c r="H81" s="86">
        <f>SUM(H76:H80)</f>
        <v>13422.888888888889</v>
      </c>
      <c r="I81" s="111">
        <f t="shared" ref="I81" si="13">(F81-H81)/H81</f>
        <v>3.228316474347305E-2</v>
      </c>
    </row>
    <row r="82" spans="1:11" ht="17.25" customHeight="1" thickBot="1" x14ac:dyDescent="0.3">
      <c r="A82" s="33" t="s">
        <v>72</v>
      </c>
      <c r="B82" s="27" t="s">
        <v>73</v>
      </c>
      <c r="C82" s="5"/>
      <c r="D82" s="6"/>
      <c r="E82" s="52"/>
      <c r="F82" s="52"/>
      <c r="G82" s="7"/>
      <c r="H82" s="52"/>
      <c r="I82" s="8"/>
    </row>
    <row r="83" spans="1:11" ht="16.5" x14ac:dyDescent="0.3">
      <c r="A83" s="33"/>
      <c r="B83" s="34" t="s">
        <v>74</v>
      </c>
      <c r="C83" s="15" t="s">
        <v>144</v>
      </c>
      <c r="D83" s="20" t="s">
        <v>142</v>
      </c>
      <c r="E83" s="43">
        <v>1466.4285714285713</v>
      </c>
      <c r="F83" s="43">
        <v>1482.5</v>
      </c>
      <c r="G83" s="22">
        <f>(F83-E83)/E83</f>
        <v>1.0959571358986916E-2</v>
      </c>
      <c r="H83" s="43">
        <v>1482.5</v>
      </c>
      <c r="I83" s="22">
        <f>(F83-H83)/H83</f>
        <v>0</v>
      </c>
    </row>
    <row r="84" spans="1:11" ht="16.5" x14ac:dyDescent="0.3">
      <c r="A84" s="37"/>
      <c r="B84" s="34" t="s">
        <v>78</v>
      </c>
      <c r="C84" s="15" t="s">
        <v>149</v>
      </c>
      <c r="D84" s="11" t="s">
        <v>147</v>
      </c>
      <c r="E84" s="47">
        <v>1932.8</v>
      </c>
      <c r="F84" s="47">
        <v>2057.3000000000002</v>
      </c>
      <c r="G84" s="21">
        <f>(F84-E84)/E84</f>
        <v>6.4414321192053106E-2</v>
      </c>
      <c r="H84" s="47">
        <v>2057.3000000000002</v>
      </c>
      <c r="I84" s="21">
        <f>(F84-H84)/H84</f>
        <v>0</v>
      </c>
    </row>
    <row r="85" spans="1:11" ht="16.5" x14ac:dyDescent="0.3">
      <c r="A85" s="37"/>
      <c r="B85" s="34" t="s">
        <v>79</v>
      </c>
      <c r="C85" s="15" t="s">
        <v>155</v>
      </c>
      <c r="D85" s="13" t="s">
        <v>156</v>
      </c>
      <c r="E85" s="47">
        <v>8830</v>
      </c>
      <c r="F85" s="47">
        <v>8982.6666666666661</v>
      </c>
      <c r="G85" s="21">
        <f>(F85-E85)/E85</f>
        <v>1.7289543223857992E-2</v>
      </c>
      <c r="H85" s="47">
        <v>8982.6666666666661</v>
      </c>
      <c r="I85" s="21">
        <f>(F85-H85)/H85</f>
        <v>0</v>
      </c>
    </row>
    <row r="86" spans="1:11" ht="16.5" x14ac:dyDescent="0.3">
      <c r="A86" s="37"/>
      <c r="B86" s="34" t="s">
        <v>75</v>
      </c>
      <c r="C86" s="15" t="s">
        <v>148</v>
      </c>
      <c r="D86" s="13" t="s">
        <v>145</v>
      </c>
      <c r="E86" s="47">
        <v>831</v>
      </c>
      <c r="F86" s="47">
        <v>966.875</v>
      </c>
      <c r="G86" s="21">
        <f>(F86-E86)/E86</f>
        <v>0.16350782190132371</v>
      </c>
      <c r="H86" s="47">
        <v>951.42857142857144</v>
      </c>
      <c r="I86" s="21">
        <f>(F86-H86)/H86</f>
        <v>1.6234984984984966E-2</v>
      </c>
    </row>
    <row r="87" spans="1:11" ht="16.5" x14ac:dyDescent="0.3">
      <c r="A87" s="37"/>
      <c r="B87" s="34" t="s">
        <v>80</v>
      </c>
      <c r="C87" s="15" t="s">
        <v>151</v>
      </c>
      <c r="D87" s="25" t="s">
        <v>150</v>
      </c>
      <c r="E87" s="61">
        <v>3967.3</v>
      </c>
      <c r="F87" s="61">
        <v>4492.2222222222226</v>
      </c>
      <c r="G87" s="21">
        <f>(F87-E87)/E87</f>
        <v>0.13231220785476833</v>
      </c>
      <c r="H87" s="61">
        <v>4211.25</v>
      </c>
      <c r="I87" s="21">
        <f>(F87-H87)/H87</f>
        <v>6.6719435374822833E-2</v>
      </c>
    </row>
    <row r="88" spans="1:11" ht="16.5" x14ac:dyDescent="0.3">
      <c r="A88" s="37"/>
      <c r="B88" s="34" t="s">
        <v>77</v>
      </c>
      <c r="C88" s="15" t="s">
        <v>146</v>
      </c>
      <c r="D88" s="25" t="s">
        <v>162</v>
      </c>
      <c r="E88" s="61">
        <v>1531.3</v>
      </c>
      <c r="F88" s="61">
        <v>1756.6666666666667</v>
      </c>
      <c r="G88" s="21">
        <f>(F88-E88)/E88</f>
        <v>0.14717342562963939</v>
      </c>
      <c r="H88" s="61">
        <v>1581.6666666666667</v>
      </c>
      <c r="I88" s="21">
        <f>(F88-H88)/H88</f>
        <v>0.11064278187565858</v>
      </c>
    </row>
    <row r="89" spans="1:11" ht="16.5" customHeight="1" thickBot="1" x14ac:dyDescent="0.35">
      <c r="A89" s="35"/>
      <c r="B89" s="36" t="s">
        <v>76</v>
      </c>
      <c r="C89" s="16" t="s">
        <v>143</v>
      </c>
      <c r="D89" s="12" t="s">
        <v>161</v>
      </c>
      <c r="E89" s="50">
        <v>1268.0555555555557</v>
      </c>
      <c r="F89" s="137">
        <v>1627.7777777777778</v>
      </c>
      <c r="G89" s="23">
        <f>(F89-E89)/E89</f>
        <v>0.28368017524644024</v>
      </c>
      <c r="H89" s="137">
        <v>1415.3333333333333</v>
      </c>
      <c r="I89" s="23">
        <f>(F89-H89)/H89</f>
        <v>0.15010205683780822</v>
      </c>
    </row>
    <row r="90" spans="1:11" ht="15.75" customHeight="1" thickBot="1" x14ac:dyDescent="0.25">
      <c r="A90" s="154" t="s">
        <v>194</v>
      </c>
      <c r="B90" s="155"/>
      <c r="C90" s="155"/>
      <c r="D90" s="156"/>
      <c r="E90" s="86">
        <f>SUM(E83:E89)</f>
        <v>19826.884126984125</v>
      </c>
      <c r="F90" s="86">
        <f>SUM(F83:F89)</f>
        <v>21366.008333333335</v>
      </c>
      <c r="G90" s="120">
        <f t="shared" ref="G90:G91" si="14">(F90-E90)/E90</f>
        <v>7.7628143509170078E-2</v>
      </c>
      <c r="H90" s="86">
        <f>SUM(H83:H89)</f>
        <v>20682.14523809524</v>
      </c>
      <c r="I90" s="111">
        <f t="shared" ref="I90:I91" si="15">(F90-H90)/H90</f>
        <v>3.3065385015209239E-2</v>
      </c>
    </row>
    <row r="91" spans="1:11" ht="15.75" customHeight="1" thickBot="1" x14ac:dyDescent="0.25">
      <c r="A91" s="154" t="s">
        <v>195</v>
      </c>
      <c r="B91" s="155"/>
      <c r="C91" s="155"/>
      <c r="D91" s="156"/>
      <c r="E91" s="106">
        <f>SUM(E90+E81+E74+E66+E55+E47+E39+E32)</f>
        <v>352954.88330357138</v>
      </c>
      <c r="F91" s="106">
        <f>SUM(F32,F39,F47,F55,F66,F74,F81,F90)</f>
        <v>387596.3600000001</v>
      </c>
      <c r="G91" s="108">
        <f t="shared" si="14"/>
        <v>9.8147038998845915E-2</v>
      </c>
      <c r="H91" s="106">
        <f>SUM(H32,H39,H47,H55,H66,H74,H81,H90)</f>
        <v>378152.97742063494</v>
      </c>
      <c r="I91" s="121">
        <f t="shared" si="15"/>
        <v>2.4972387216882611E-2</v>
      </c>
      <c r="J91" s="122"/>
    </row>
    <row r="92" spans="1:11" x14ac:dyDescent="0.25">
      <c r="E92" s="123"/>
      <c r="F92" s="123"/>
      <c r="K92" s="124"/>
    </row>
    <row r="95" spans="1:11" x14ac:dyDescent="0.25">
      <c r="E95" s="138"/>
      <c r="F95" s="138"/>
      <c r="G95" s="138"/>
      <c r="H95" s="138"/>
      <c r="I95" s="138"/>
    </row>
  </sheetData>
  <sortState ref="B83:I89">
    <sortCondition ref="I83:I89"/>
  </sortState>
  <mergeCells count="19">
    <mergeCell ref="C13:C14"/>
    <mergeCell ref="D13:D14"/>
    <mergeCell ref="E13:E14"/>
    <mergeCell ref="A9:I9"/>
    <mergeCell ref="H13:H14"/>
    <mergeCell ref="I13:I14"/>
    <mergeCell ref="A91:D91"/>
    <mergeCell ref="A47:D47"/>
    <mergeCell ref="A39:D39"/>
    <mergeCell ref="F13:F14"/>
    <mergeCell ref="G13:G14"/>
    <mergeCell ref="A55:D55"/>
    <mergeCell ref="A66:D66"/>
    <mergeCell ref="A74:D74"/>
    <mergeCell ref="A81:D81"/>
    <mergeCell ref="A90:D90"/>
    <mergeCell ref="A32:D32"/>
    <mergeCell ref="A13:A14"/>
    <mergeCell ref="B13:B14"/>
  </mergeCells>
  <printOptions horizontalCentered="1"/>
  <pageMargins left="0.15748031496062992" right="0.15748031496062992" top="0.47244094488188981" bottom="0.74803149606299213" header="0.31496062992125984" footer="0.31496062992125984"/>
  <pageSetup paperSize="9" orientation="landscape" r:id="rId1"/>
  <headerFooter>
    <oddFooter>&amp;C&amp;P</oddFooter>
  </headerFooter>
  <rowBreaks count="3" manualBreakCount="3">
    <brk id="29" max="16383" man="1"/>
    <brk id="55" max="16383" man="1"/>
    <brk id="81" max="16383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7:I92"/>
  <sheetViews>
    <sheetView rightToLeft="1" tabSelected="1" topLeftCell="B6" zoomScaleNormal="100" workbookViewId="0">
      <selection activeCell="E18" sqref="E18"/>
    </sheetView>
  </sheetViews>
  <sheetFormatPr defaultRowHeight="15" x14ac:dyDescent="0.25"/>
  <cols>
    <col min="1" max="1" width="25.75" style="9" bestFit="1" customWidth="1"/>
    <col min="2" max="2" width="6.375" style="9" bestFit="1" customWidth="1"/>
    <col min="3" max="3" width="35.125" bestFit="1" customWidth="1"/>
    <col min="4" max="4" width="11.375" customWidth="1"/>
    <col min="5" max="6" width="13.125" customWidth="1"/>
    <col min="7" max="7" width="11.25" style="82" customWidth="1"/>
    <col min="8" max="8" width="11.375" customWidth="1"/>
    <col min="9" max="9" width="11.75" customWidth="1"/>
  </cols>
  <sheetData>
    <row r="7" spans="1:9" ht="14.25" x14ac:dyDescent="0.2">
      <c r="A7" s="4" t="s">
        <v>1</v>
      </c>
      <c r="B7" s="3"/>
      <c r="C7" s="3"/>
    </row>
    <row r="8" spans="1:9" ht="14.25" x14ac:dyDescent="0.2">
      <c r="A8" s="4" t="s">
        <v>2</v>
      </c>
      <c r="B8" s="4"/>
      <c r="C8" s="4"/>
    </row>
    <row r="9" spans="1:9" ht="19.5" x14ac:dyDescent="0.35">
      <c r="A9" s="140" t="s">
        <v>205</v>
      </c>
      <c r="B9" s="26"/>
      <c r="C9" s="26"/>
      <c r="D9" s="26"/>
      <c r="E9" s="139"/>
      <c r="F9" s="139"/>
    </row>
    <row r="10" spans="1:9" ht="18" x14ac:dyDescent="0.2">
      <c r="A10" s="2" t="s">
        <v>206</v>
      </c>
      <c r="B10" s="2"/>
      <c r="C10" s="2"/>
    </row>
    <row r="11" spans="1:9" ht="18" x14ac:dyDescent="0.25">
      <c r="A11" s="2" t="s">
        <v>220</v>
      </c>
    </row>
    <row r="12" spans="1:9" ht="15.75" thickBot="1" x14ac:dyDescent="0.3"/>
    <row r="13" spans="1:9" ht="24.75" customHeight="1" x14ac:dyDescent="0.2">
      <c r="A13" s="148" t="s">
        <v>3</v>
      </c>
      <c r="B13" s="148"/>
      <c r="C13" s="150" t="s">
        <v>0</v>
      </c>
      <c r="D13" s="144" t="s">
        <v>207</v>
      </c>
      <c r="E13" s="144" t="s">
        <v>208</v>
      </c>
      <c r="F13" s="144" t="s">
        <v>209</v>
      </c>
      <c r="G13" s="144" t="s">
        <v>210</v>
      </c>
      <c r="H13" s="144" t="s">
        <v>211</v>
      </c>
      <c r="I13" s="144" t="s">
        <v>212</v>
      </c>
    </row>
    <row r="14" spans="1:9" ht="24.75" customHeight="1" thickBot="1" x14ac:dyDescent="0.25">
      <c r="A14" s="149"/>
      <c r="B14" s="149"/>
      <c r="C14" s="151"/>
      <c r="D14" s="164"/>
      <c r="E14" s="164"/>
      <c r="F14" s="164"/>
      <c r="G14" s="145"/>
      <c r="H14" s="164"/>
      <c r="I14" s="164"/>
    </row>
    <row r="15" spans="1:9" ht="17.25" customHeight="1" thickBot="1" x14ac:dyDescent="0.3">
      <c r="A15" s="90" t="s">
        <v>24</v>
      </c>
      <c r="B15" s="129"/>
      <c r="C15" s="5"/>
      <c r="D15" s="7"/>
      <c r="E15" s="7"/>
      <c r="F15" s="7"/>
      <c r="G15" s="7"/>
      <c r="H15" s="7"/>
      <c r="I15" s="8"/>
    </row>
    <row r="16" spans="1:9" ht="16.5" x14ac:dyDescent="0.3">
      <c r="A16" s="91"/>
      <c r="B16" s="171" t="s">
        <v>4</v>
      </c>
      <c r="C16" s="19" t="s">
        <v>163</v>
      </c>
      <c r="D16" s="134">
        <v>1500</v>
      </c>
      <c r="E16" s="54">
        <v>2000</v>
      </c>
      <c r="F16" s="172">
        <v>1625</v>
      </c>
      <c r="G16" s="173">
        <v>2000</v>
      </c>
      <c r="H16" s="135">
        <v>1500</v>
      </c>
      <c r="I16" s="174">
        <f>AVERAGE(D16:H16)</f>
        <v>1725</v>
      </c>
    </row>
    <row r="17" spans="1:9" ht="16.5" x14ac:dyDescent="0.3">
      <c r="A17" s="92"/>
      <c r="B17" s="175" t="s">
        <v>5</v>
      </c>
      <c r="C17" s="15" t="s">
        <v>164</v>
      </c>
      <c r="D17" s="93">
        <v>1500</v>
      </c>
      <c r="E17" s="46">
        <v>2000</v>
      </c>
      <c r="F17" s="176">
        <v>1500</v>
      </c>
      <c r="G17" s="177">
        <v>2250</v>
      </c>
      <c r="H17" s="178">
        <v>1250</v>
      </c>
      <c r="I17" s="179">
        <f t="shared" ref="I17:I40" si="0">AVERAGE(D17:H17)</f>
        <v>1700</v>
      </c>
    </row>
    <row r="18" spans="1:9" ht="16.5" x14ac:dyDescent="0.3">
      <c r="A18" s="92"/>
      <c r="B18" s="175" t="s">
        <v>6</v>
      </c>
      <c r="C18" s="14" t="s">
        <v>165</v>
      </c>
      <c r="D18" s="180">
        <v>1125</v>
      </c>
      <c r="E18" s="46">
        <v>2000</v>
      </c>
      <c r="F18" s="176">
        <v>1000</v>
      </c>
      <c r="G18" s="181">
        <v>1500</v>
      </c>
      <c r="H18" s="32">
        <v>1500</v>
      </c>
      <c r="I18" s="179">
        <f t="shared" si="0"/>
        <v>1425</v>
      </c>
    </row>
    <row r="19" spans="1:9" ht="16.5" x14ac:dyDescent="0.3">
      <c r="A19" s="92"/>
      <c r="B19" s="175" t="s">
        <v>7</v>
      </c>
      <c r="C19" s="15" t="s">
        <v>166</v>
      </c>
      <c r="D19" s="93">
        <v>1000</v>
      </c>
      <c r="E19" s="46">
        <v>750</v>
      </c>
      <c r="F19" s="176">
        <v>1000</v>
      </c>
      <c r="G19" s="177">
        <v>825</v>
      </c>
      <c r="H19" s="32">
        <v>916</v>
      </c>
      <c r="I19" s="179">
        <f t="shared" si="0"/>
        <v>898.2</v>
      </c>
    </row>
    <row r="20" spans="1:9" ht="16.5" x14ac:dyDescent="0.3">
      <c r="A20" s="92"/>
      <c r="B20" s="175" t="s">
        <v>8</v>
      </c>
      <c r="C20" s="15" t="s">
        <v>167</v>
      </c>
      <c r="D20" s="93">
        <v>2500</v>
      </c>
      <c r="E20" s="46">
        <v>3000</v>
      </c>
      <c r="F20" s="176">
        <v>2250</v>
      </c>
      <c r="G20" s="177">
        <v>3000</v>
      </c>
      <c r="H20" s="32">
        <v>2500</v>
      </c>
      <c r="I20" s="179">
        <f t="shared" si="0"/>
        <v>2650</v>
      </c>
    </row>
    <row r="21" spans="1:9" ht="16.5" x14ac:dyDescent="0.3">
      <c r="A21" s="92"/>
      <c r="B21" s="175" t="s">
        <v>9</v>
      </c>
      <c r="C21" s="15" t="s">
        <v>168</v>
      </c>
      <c r="D21" s="93">
        <v>1500</v>
      </c>
      <c r="E21" s="46">
        <v>1750</v>
      </c>
      <c r="F21" s="176">
        <v>1375</v>
      </c>
      <c r="G21" s="177">
        <v>1500</v>
      </c>
      <c r="H21" s="32">
        <v>1416</v>
      </c>
      <c r="I21" s="179">
        <f t="shared" si="0"/>
        <v>1508.2</v>
      </c>
    </row>
    <row r="22" spans="1:9" ht="16.5" x14ac:dyDescent="0.3">
      <c r="A22" s="92"/>
      <c r="B22" s="175" t="s">
        <v>10</v>
      </c>
      <c r="C22" s="15" t="s">
        <v>169</v>
      </c>
      <c r="D22" s="93">
        <v>875</v>
      </c>
      <c r="E22" s="46">
        <v>1500</v>
      </c>
      <c r="F22" s="176">
        <v>1000</v>
      </c>
      <c r="G22" s="177">
        <v>1500</v>
      </c>
      <c r="H22" s="32">
        <v>1083</v>
      </c>
      <c r="I22" s="179">
        <f t="shared" si="0"/>
        <v>1191.5999999999999</v>
      </c>
    </row>
    <row r="23" spans="1:9" ht="16.5" x14ac:dyDescent="0.3">
      <c r="A23" s="92"/>
      <c r="B23" s="175" t="s">
        <v>11</v>
      </c>
      <c r="C23" s="15" t="s">
        <v>170</v>
      </c>
      <c r="D23" s="93">
        <v>375</v>
      </c>
      <c r="E23" s="46">
        <v>350</v>
      </c>
      <c r="F23" s="176">
        <v>250</v>
      </c>
      <c r="G23" s="177">
        <v>375</v>
      </c>
      <c r="H23" s="32">
        <v>333</v>
      </c>
      <c r="I23" s="179">
        <f t="shared" si="0"/>
        <v>336.6</v>
      </c>
    </row>
    <row r="24" spans="1:9" ht="16.5" x14ac:dyDescent="0.3">
      <c r="A24" s="92"/>
      <c r="B24" s="175" t="s">
        <v>12</v>
      </c>
      <c r="C24" s="15" t="s">
        <v>171</v>
      </c>
      <c r="D24" s="93"/>
      <c r="E24" s="46">
        <v>350</v>
      </c>
      <c r="F24" s="176">
        <v>500</v>
      </c>
      <c r="G24" s="177">
        <v>375</v>
      </c>
      <c r="H24" s="32">
        <v>500</v>
      </c>
      <c r="I24" s="179">
        <f t="shared" si="0"/>
        <v>431.25</v>
      </c>
    </row>
    <row r="25" spans="1:9" ht="16.5" x14ac:dyDescent="0.3">
      <c r="A25" s="92"/>
      <c r="B25" s="175" t="s">
        <v>13</v>
      </c>
      <c r="C25" s="15" t="s">
        <v>172</v>
      </c>
      <c r="D25" s="93">
        <v>250</v>
      </c>
      <c r="E25" s="46">
        <v>350</v>
      </c>
      <c r="F25" s="176">
        <v>500</v>
      </c>
      <c r="G25" s="177">
        <v>500</v>
      </c>
      <c r="H25" s="32">
        <v>500</v>
      </c>
      <c r="I25" s="179">
        <f t="shared" si="0"/>
        <v>420</v>
      </c>
    </row>
    <row r="26" spans="1:9" ht="16.5" x14ac:dyDescent="0.3">
      <c r="A26" s="92"/>
      <c r="B26" s="175" t="s">
        <v>14</v>
      </c>
      <c r="C26" s="15" t="s">
        <v>173</v>
      </c>
      <c r="D26" s="93">
        <v>250</v>
      </c>
      <c r="E26" s="46">
        <v>500</v>
      </c>
      <c r="F26" s="176">
        <v>500</v>
      </c>
      <c r="G26" s="177">
        <v>500</v>
      </c>
      <c r="H26" s="32">
        <v>500</v>
      </c>
      <c r="I26" s="179">
        <f t="shared" si="0"/>
        <v>450</v>
      </c>
    </row>
    <row r="27" spans="1:9" ht="17.25" thickBot="1" x14ac:dyDescent="0.35">
      <c r="A27" s="92"/>
      <c r="B27" s="182" t="s">
        <v>15</v>
      </c>
      <c r="C27" s="16" t="s">
        <v>174</v>
      </c>
      <c r="D27" s="136">
        <v>1000</v>
      </c>
      <c r="E27" s="46">
        <v>1500</v>
      </c>
      <c r="F27" s="183">
        <v>1125</v>
      </c>
      <c r="G27" s="184">
        <v>1250</v>
      </c>
      <c r="H27" s="137">
        <v>1000</v>
      </c>
      <c r="I27" s="95">
        <f t="shared" si="0"/>
        <v>1175</v>
      </c>
    </row>
    <row r="28" spans="1:9" ht="16.5" x14ac:dyDescent="0.3">
      <c r="A28" s="92"/>
      <c r="B28" s="171" t="s">
        <v>16</v>
      </c>
      <c r="C28" s="19" t="s">
        <v>175</v>
      </c>
      <c r="D28" s="134">
        <v>250</v>
      </c>
      <c r="E28" s="46">
        <v>500</v>
      </c>
      <c r="F28" s="172">
        <v>500</v>
      </c>
      <c r="G28" s="173">
        <v>500</v>
      </c>
      <c r="H28" s="135">
        <v>500</v>
      </c>
      <c r="I28" s="174">
        <f t="shared" si="0"/>
        <v>450</v>
      </c>
    </row>
    <row r="29" spans="1:9" ht="16.5" x14ac:dyDescent="0.3">
      <c r="A29" s="92"/>
      <c r="B29" s="185" t="s">
        <v>17</v>
      </c>
      <c r="C29" s="14" t="s">
        <v>176</v>
      </c>
      <c r="D29" s="180"/>
      <c r="E29" s="46">
        <v>1500</v>
      </c>
      <c r="F29" s="176">
        <v>1000</v>
      </c>
      <c r="G29" s="177">
        <v>1000</v>
      </c>
      <c r="H29" s="32">
        <v>1000</v>
      </c>
      <c r="I29" s="179">
        <f t="shared" si="0"/>
        <v>1125</v>
      </c>
    </row>
    <row r="30" spans="1:9" ht="16.5" x14ac:dyDescent="0.3">
      <c r="A30" s="92"/>
      <c r="B30" s="175" t="s">
        <v>18</v>
      </c>
      <c r="C30" s="15" t="s">
        <v>177</v>
      </c>
      <c r="D30" s="93"/>
      <c r="E30" s="46">
        <v>2500</v>
      </c>
      <c r="F30" s="176">
        <v>1375</v>
      </c>
      <c r="G30" s="177">
        <v>1000</v>
      </c>
      <c r="H30" s="32">
        <v>1166</v>
      </c>
      <c r="I30" s="179">
        <f t="shared" si="0"/>
        <v>1510.25</v>
      </c>
    </row>
    <row r="31" spans="1:9" ht="17.25" thickBot="1" x14ac:dyDescent="0.35">
      <c r="A31" s="94"/>
      <c r="B31" s="182" t="s">
        <v>19</v>
      </c>
      <c r="C31" s="186" t="s">
        <v>178</v>
      </c>
      <c r="D31" s="187">
        <v>1000</v>
      </c>
      <c r="E31" s="49">
        <v>1500</v>
      </c>
      <c r="F31" s="183">
        <v>750</v>
      </c>
      <c r="G31" s="184">
        <v>1125</v>
      </c>
      <c r="H31" s="188">
        <v>1000</v>
      </c>
      <c r="I31" s="95">
        <f t="shared" si="0"/>
        <v>1075</v>
      </c>
    </row>
    <row r="32" spans="1:9" ht="17.25" customHeight="1" thickBot="1" x14ac:dyDescent="0.3">
      <c r="A32" s="90" t="s">
        <v>20</v>
      </c>
      <c r="B32" s="189" t="s">
        <v>21</v>
      </c>
      <c r="C32" s="190"/>
      <c r="D32" s="191"/>
      <c r="E32" s="192"/>
      <c r="F32" s="193"/>
      <c r="G32" s="191"/>
      <c r="H32" s="194"/>
      <c r="I32" s="195"/>
    </row>
    <row r="33" spans="1:9" ht="16.5" x14ac:dyDescent="0.3">
      <c r="A33" s="91"/>
      <c r="B33" s="171" t="s">
        <v>26</v>
      </c>
      <c r="C33" s="196" t="s">
        <v>179</v>
      </c>
      <c r="D33" s="134">
        <v>2000</v>
      </c>
      <c r="E33" s="42">
        <v>2500</v>
      </c>
      <c r="F33" s="172">
        <v>2125</v>
      </c>
      <c r="G33" s="174">
        <v>2500</v>
      </c>
      <c r="H33" s="135">
        <v>2166</v>
      </c>
      <c r="I33" s="174">
        <f t="shared" si="0"/>
        <v>2258.1999999999998</v>
      </c>
    </row>
    <row r="34" spans="1:9" ht="16.5" x14ac:dyDescent="0.3">
      <c r="A34" s="92"/>
      <c r="B34" s="175" t="s">
        <v>27</v>
      </c>
      <c r="C34" s="15" t="s">
        <v>180</v>
      </c>
      <c r="D34" s="93">
        <v>1500</v>
      </c>
      <c r="E34" s="46">
        <v>2500</v>
      </c>
      <c r="F34" s="176">
        <v>2000</v>
      </c>
      <c r="G34" s="179">
        <v>2500</v>
      </c>
      <c r="H34" s="32">
        <v>1666</v>
      </c>
      <c r="I34" s="179">
        <f t="shared" si="0"/>
        <v>2033.2</v>
      </c>
    </row>
    <row r="35" spans="1:9" ht="16.5" x14ac:dyDescent="0.3">
      <c r="A35" s="92"/>
      <c r="B35" s="185" t="s">
        <v>28</v>
      </c>
      <c r="C35" s="15" t="s">
        <v>181</v>
      </c>
      <c r="D35" s="93">
        <v>1000</v>
      </c>
      <c r="E35" s="46">
        <v>1500</v>
      </c>
      <c r="F35" s="176">
        <v>1000</v>
      </c>
      <c r="G35" s="179">
        <v>1000</v>
      </c>
      <c r="H35" s="32">
        <v>1000</v>
      </c>
      <c r="I35" s="179">
        <f t="shared" si="0"/>
        <v>1100</v>
      </c>
    </row>
    <row r="36" spans="1:9" ht="16.5" x14ac:dyDescent="0.3">
      <c r="A36" s="92"/>
      <c r="B36" s="175" t="s">
        <v>29</v>
      </c>
      <c r="C36" s="15" t="s">
        <v>182</v>
      </c>
      <c r="D36" s="93">
        <v>875</v>
      </c>
      <c r="E36" s="46">
        <v>1500</v>
      </c>
      <c r="F36" s="176">
        <v>875</v>
      </c>
      <c r="G36" s="179">
        <v>1500</v>
      </c>
      <c r="H36" s="32">
        <v>1000</v>
      </c>
      <c r="I36" s="179">
        <f t="shared" si="0"/>
        <v>1150</v>
      </c>
    </row>
    <row r="37" spans="1:9" ht="16.5" customHeight="1" thickBot="1" x14ac:dyDescent="0.35">
      <c r="A37" s="94"/>
      <c r="B37" s="185" t="s">
        <v>30</v>
      </c>
      <c r="C37" s="15" t="s">
        <v>183</v>
      </c>
      <c r="D37" s="197">
        <v>1500</v>
      </c>
      <c r="E37" s="49">
        <v>1750</v>
      </c>
      <c r="F37" s="183">
        <v>1500</v>
      </c>
      <c r="G37" s="198">
        <v>1750</v>
      </c>
      <c r="H37" s="137">
        <v>1500</v>
      </c>
      <c r="I37" s="95">
        <f t="shared" si="0"/>
        <v>1600</v>
      </c>
    </row>
    <row r="38" spans="1:9" ht="17.25" customHeight="1" thickBot="1" x14ac:dyDescent="0.3">
      <c r="A38" s="90" t="s">
        <v>25</v>
      </c>
      <c r="B38" s="189" t="s">
        <v>51</v>
      </c>
      <c r="C38" s="190"/>
      <c r="D38" s="191"/>
      <c r="E38" s="199"/>
      <c r="F38" s="193"/>
      <c r="G38" s="200"/>
      <c r="H38" s="201"/>
      <c r="I38" s="95"/>
    </row>
    <row r="39" spans="1:9" ht="17.25" thickBot="1" x14ac:dyDescent="0.35">
      <c r="A39" s="91"/>
      <c r="B39" s="171" t="s">
        <v>31</v>
      </c>
      <c r="C39" s="202" t="s">
        <v>213</v>
      </c>
      <c r="D39" s="42">
        <v>25000</v>
      </c>
      <c r="E39" s="42">
        <v>32000</v>
      </c>
      <c r="F39" s="172">
        <v>30000</v>
      </c>
      <c r="G39" s="203">
        <v>20000</v>
      </c>
      <c r="H39" s="204">
        <v>29000</v>
      </c>
      <c r="I39" s="95">
        <f t="shared" si="0"/>
        <v>27200</v>
      </c>
    </row>
    <row r="40" spans="1:9" ht="17.25" thickBot="1" x14ac:dyDescent="0.35">
      <c r="A40" s="94"/>
      <c r="B40" s="182" t="s">
        <v>32</v>
      </c>
      <c r="C40" s="186" t="s">
        <v>185</v>
      </c>
      <c r="D40" s="49">
        <v>18000</v>
      </c>
      <c r="E40" s="49">
        <v>20000</v>
      </c>
      <c r="F40" s="183">
        <v>20000</v>
      </c>
      <c r="G40" s="85">
        <v>15000</v>
      </c>
      <c r="H40" s="205">
        <v>18666</v>
      </c>
      <c r="I40" s="95">
        <f t="shared" si="0"/>
        <v>18333.2</v>
      </c>
    </row>
    <row r="41" spans="1:9" x14ac:dyDescent="0.25">
      <c r="D41" s="96"/>
      <c r="E41" s="96"/>
      <c r="F41" s="96"/>
      <c r="G41" s="97"/>
      <c r="H41" s="96"/>
      <c r="I41" s="96"/>
    </row>
    <row r="44" spans="1:9" x14ac:dyDescent="0.25">
      <c r="G44"/>
    </row>
    <row r="45" spans="1:9" ht="14.25" customHeight="1" x14ac:dyDescent="0.25"/>
    <row r="46" spans="1:9" x14ac:dyDescent="0.25">
      <c r="G46"/>
    </row>
    <row r="48" spans="1:9" x14ac:dyDescent="0.25">
      <c r="G48"/>
    </row>
    <row r="49" ht="15" customHeight="1" x14ac:dyDescent="0.25"/>
    <row r="50" ht="15" customHeight="1" x14ac:dyDescent="0.25"/>
    <row r="51" ht="15" customHeight="1" x14ac:dyDescent="0.25"/>
    <row r="52" ht="15" customHeight="1" x14ac:dyDescent="0.25"/>
    <row r="53" ht="15" customHeight="1" x14ac:dyDescent="0.25"/>
    <row r="54" ht="15" customHeight="1" x14ac:dyDescent="0.25"/>
    <row r="55" ht="15" customHeight="1" x14ac:dyDescent="0.25"/>
    <row r="56" ht="15" customHeight="1" x14ac:dyDescent="0.25"/>
    <row r="57" ht="15" customHeight="1" x14ac:dyDescent="0.25"/>
    <row r="58" ht="15" customHeight="1" x14ac:dyDescent="0.25"/>
    <row r="59" ht="15" customHeight="1" x14ac:dyDescent="0.25"/>
    <row r="60" ht="15" customHeight="1" x14ac:dyDescent="0.25"/>
    <row r="61" ht="15" customHeight="1" x14ac:dyDescent="0.25"/>
    <row r="62" ht="15" customHeight="1" x14ac:dyDescent="0.25"/>
    <row r="63" ht="15" customHeight="1" x14ac:dyDescent="0.25"/>
    <row r="64" ht="15" customHeight="1" x14ac:dyDescent="0.25"/>
    <row r="65" ht="15" customHeight="1" x14ac:dyDescent="0.25"/>
    <row r="66" ht="15" customHeight="1" x14ac:dyDescent="0.25"/>
    <row r="67" ht="15" customHeight="1" x14ac:dyDescent="0.25"/>
    <row r="68" ht="15" customHeight="1" x14ac:dyDescent="0.25"/>
    <row r="69" ht="15" customHeight="1" x14ac:dyDescent="0.25"/>
    <row r="70" ht="15" customHeight="1" x14ac:dyDescent="0.25"/>
    <row r="71" ht="15" customHeight="1" x14ac:dyDescent="0.25"/>
    <row r="72" ht="15" customHeight="1" x14ac:dyDescent="0.25"/>
    <row r="73" ht="15" customHeight="1" x14ac:dyDescent="0.25"/>
    <row r="74" ht="15" customHeight="1" x14ac:dyDescent="0.25"/>
    <row r="75" ht="15" customHeight="1" x14ac:dyDescent="0.25"/>
    <row r="76" ht="15" customHeight="1" x14ac:dyDescent="0.25"/>
    <row r="77" ht="15" customHeight="1" x14ac:dyDescent="0.25"/>
    <row r="78" ht="15" customHeight="1" x14ac:dyDescent="0.25"/>
    <row r="79" ht="15" customHeight="1" x14ac:dyDescent="0.25"/>
    <row r="80" ht="15" customHeight="1" x14ac:dyDescent="0.25"/>
    <row r="81" ht="15" customHeight="1" x14ac:dyDescent="0.25"/>
    <row r="82" ht="15" customHeight="1" x14ac:dyDescent="0.25"/>
    <row r="83" ht="15" customHeight="1" x14ac:dyDescent="0.25"/>
    <row r="84" ht="15" customHeight="1" x14ac:dyDescent="0.25"/>
    <row r="85" ht="15" customHeight="1" x14ac:dyDescent="0.25"/>
    <row r="86" ht="15" customHeight="1" x14ac:dyDescent="0.25"/>
    <row r="87" ht="15" customHeight="1" x14ac:dyDescent="0.25"/>
    <row r="88" ht="15" customHeight="1" x14ac:dyDescent="0.25"/>
    <row r="89" ht="15" customHeight="1" x14ac:dyDescent="0.25"/>
    <row r="90" ht="15" customHeight="1" x14ac:dyDescent="0.25"/>
    <row r="91" ht="15" customHeight="1" x14ac:dyDescent="0.25"/>
    <row r="92" ht="15" customHeight="1" x14ac:dyDescent="0.25"/>
  </sheetData>
  <mergeCells count="9">
    <mergeCell ref="G13:G14"/>
    <mergeCell ref="H13:H14"/>
    <mergeCell ref="I13:I14"/>
    <mergeCell ref="A13:A14"/>
    <mergeCell ref="B13:B14"/>
    <mergeCell ref="C13:C14"/>
    <mergeCell ref="D13:D14"/>
    <mergeCell ref="E13:E14"/>
    <mergeCell ref="F13:F14"/>
  </mergeCells>
  <pageMargins left="0.74803149606299213" right="0.74803149606299213" top="0.78740157480314965" bottom="0.78740157480314965" header="0.51181102362204722" footer="0.51181102362204722"/>
  <pageSetup paperSize="9" scale="90" orientation="landscape" r:id="rId1"/>
  <rowBreaks count="1" manualBreakCount="1">
    <brk id="3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Supermarkets</vt:lpstr>
      <vt:lpstr>stores</vt:lpstr>
      <vt:lpstr>Comp</vt:lpstr>
      <vt:lpstr>02-12-2019</vt:lpstr>
      <vt:lpstr>By Order</vt:lpstr>
      <vt:lpstr>All Stores</vt:lpstr>
      <vt:lpstr>'02-12-2019'!Print_Titles</vt:lpstr>
      <vt:lpstr>'All Stores'!Print_Titles</vt:lpstr>
      <vt:lpstr>'By Order'!Print_Titles</vt:lpstr>
      <vt:lpstr>Comp!Print_Titles</vt:lpstr>
      <vt:lpstr>stores!Print_Titles</vt:lpstr>
      <vt:lpstr>Supermarkets!Print_Titles</vt:lpstr>
    </vt:vector>
  </TitlesOfParts>
  <Company>moet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rawad</dc:creator>
  <cp:lastModifiedBy>rkassem</cp:lastModifiedBy>
  <cp:lastPrinted>2019-12-05T12:31:02Z</cp:lastPrinted>
  <dcterms:created xsi:type="dcterms:W3CDTF">2010-10-20T06:23:14Z</dcterms:created>
  <dcterms:modified xsi:type="dcterms:W3CDTF">2019-12-05T12:31:19Z</dcterms:modified>
</cp:coreProperties>
</file>