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7-01-2020" sheetId="9" r:id="rId4"/>
    <sheet name="By Order" sheetId="11" r:id="rId5"/>
    <sheet name="All Stores" sheetId="12" r:id="rId6"/>
  </sheets>
  <definedNames>
    <definedName name="_xlnm.Print_Titles" localSheetId="3">'07-01-2020'!$12:$14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5" i="11" l="1"/>
  <c r="G85" i="11"/>
  <c r="I89" i="11"/>
  <c r="G89" i="11"/>
  <c r="I88" i="11"/>
  <c r="G88" i="11"/>
  <c r="I87" i="11"/>
  <c r="G87" i="11"/>
  <c r="I84" i="11"/>
  <c r="G84" i="11"/>
  <c r="I83" i="11"/>
  <c r="G83" i="11"/>
  <c r="I86" i="11"/>
  <c r="G86" i="11"/>
  <c r="I80" i="11"/>
  <c r="G80" i="11"/>
  <c r="I76" i="11"/>
  <c r="G76" i="11"/>
  <c r="I79" i="11"/>
  <c r="G79" i="11"/>
  <c r="I78" i="11"/>
  <c r="G78" i="11"/>
  <c r="I77" i="11"/>
  <c r="G77" i="11"/>
  <c r="I73" i="11"/>
  <c r="G73" i="11"/>
  <c r="I68" i="11"/>
  <c r="G68" i="11"/>
  <c r="I71" i="11"/>
  <c r="G71" i="11"/>
  <c r="I70" i="11"/>
  <c r="G70" i="11"/>
  <c r="I69" i="11"/>
  <c r="G69" i="11"/>
  <c r="I72" i="11"/>
  <c r="G72" i="11"/>
  <c r="I59" i="11"/>
  <c r="G59" i="11"/>
  <c r="I65" i="11"/>
  <c r="G65" i="11"/>
  <c r="I58" i="11"/>
  <c r="G58" i="11"/>
  <c r="I61" i="11"/>
  <c r="G61" i="11"/>
  <c r="I57" i="11"/>
  <c r="G57" i="11"/>
  <c r="I64" i="11"/>
  <c r="G64" i="11"/>
  <c r="I63" i="11"/>
  <c r="G63" i="11"/>
  <c r="I60" i="11"/>
  <c r="G60" i="11"/>
  <c r="I62" i="11"/>
  <c r="G62" i="11"/>
  <c r="I51" i="11"/>
  <c r="G51" i="11"/>
  <c r="I49" i="11"/>
  <c r="G49" i="11"/>
  <c r="I50" i="11"/>
  <c r="G50" i="11"/>
  <c r="I53" i="11"/>
  <c r="G53" i="11"/>
  <c r="I52" i="11"/>
  <c r="G52" i="11"/>
  <c r="I54" i="11"/>
  <c r="G54" i="11"/>
  <c r="I43" i="11"/>
  <c r="G43" i="11"/>
  <c r="I42" i="11"/>
  <c r="G42" i="11"/>
  <c r="I41" i="11"/>
  <c r="G41" i="11"/>
  <c r="I45" i="11"/>
  <c r="G45" i="11"/>
  <c r="I46" i="11"/>
  <c r="G46" i="11"/>
  <c r="I44" i="11"/>
  <c r="G44" i="11"/>
  <c r="I36" i="11"/>
  <c r="G36" i="11"/>
  <c r="I35" i="11"/>
  <c r="G35" i="11"/>
  <c r="I34" i="11"/>
  <c r="G34" i="11"/>
  <c r="I37" i="11"/>
  <c r="G37" i="11"/>
  <c r="I38" i="11"/>
  <c r="G38" i="11"/>
  <c r="I21" i="11"/>
  <c r="G21" i="11"/>
  <c r="I16" i="11"/>
  <c r="G16" i="11"/>
  <c r="I17" i="11"/>
  <c r="G17" i="11"/>
  <c r="I18" i="11"/>
  <c r="G18" i="11"/>
  <c r="I27" i="11"/>
  <c r="G27" i="11"/>
  <c r="I25" i="11"/>
  <c r="G25" i="11"/>
  <c r="I24" i="11"/>
  <c r="G24" i="11"/>
  <c r="I19" i="11"/>
  <c r="G19" i="11"/>
  <c r="I22" i="11"/>
  <c r="G22" i="11"/>
  <c r="I26" i="11"/>
  <c r="G26" i="11"/>
  <c r="I29" i="11"/>
  <c r="G29" i="11"/>
  <c r="I31" i="11"/>
  <c r="G31" i="11"/>
  <c r="I23" i="11"/>
  <c r="G23" i="11"/>
  <c r="I28" i="11"/>
  <c r="G28" i="11"/>
  <c r="I30" i="11"/>
  <c r="G30" i="11"/>
  <c r="I20" i="11"/>
  <c r="G20" i="11"/>
  <c r="D40" i="8" l="1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<sst xmlns="http://schemas.openxmlformats.org/spreadsheetml/2006/main" count="848" uniqueCount="226">
  <si>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</si>
  <si>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</si>
  <si>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</si>
  <si>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</si>
  <si>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</si>
  <si>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</si>
  <si>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</si>
  <si>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</si>
  <si>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</si>
  <si>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</si>
  <si>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</si>
  <si>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</si>
  <si>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</si>
  <si>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</si>
  <si>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</si>
  <si>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</si>
  <si>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</si>
  <si>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</si>
  <si>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</si>
  <si>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</si>
  <si>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</si>
  <si>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</si>
  <si>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</si>
  <si>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</si>
  <si>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</si>
  <si>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</si>
  <si>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</si>
  <si>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</si>
  <si>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</si>
  <si>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</si>
  <si>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</si>
  <si>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</si>
  <si>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</si>
  <si>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</si>
  <si>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</si>
  <si>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</si>
  <si>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</si>
  <si>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</si>
  <si>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</si>
  <si>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</si>
  <si>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</si>
  <si>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</si>
  <si>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</si>
  <si>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</si>
  <si>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</si>
  <si>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</si>
  <si>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</si>
  <si>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</si>
  <si>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</si>
  <si>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</si>
  <si>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</si>
  <si>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</si>
  <si>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</si>
  <si>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</si>
  <si>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</si>
  <si>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</si>
  <si>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</si>
  <si>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</si>
  <si>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</si>
  <si>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</si>
  <si>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</si>
  <si>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</si>
  <si>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</si>
  <si>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</si>
  <si>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</si>
  <si>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</si>
  <si>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</si>
  <si>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</si>
  <si>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</si>
  <si>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</si>
  <si>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</si>
  <si>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</si>
  <si>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</si>
  <si>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</si>
  <si>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</si>
  <si>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</si>
  <si>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</si>
  <si>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</si>
  <si>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</si>
  <si>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</si>
  <si>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</si>
  <si>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</si>
  <si>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</si>
  <si>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</si>
  <si>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</si>
  <si>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</si>
  <si>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</si>
  <si>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</si>
  <si>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</si>
  <si>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</si>
  <si>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</si>
  <si>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</si>
  <si>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</si>
  <si>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</si>
  <si>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</si>
  <si>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</si>
  <si>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</si>
  <si>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</si>
  <si>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</si>
  <si>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</si>
  <si>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</si>
  <si>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</si>
  <si>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</si>
  <si>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</si>
  <si>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</si>
  <si>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</si>
  <si>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</si>
  <si>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</si>
  <si>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</si>
  <si>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</si>
  <si>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</si>
  <si>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</si>
  <si>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</si>
  <si>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</si>
  <si>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</si>
  <si>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</si>
  <si>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</si>
  <si>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</si>
  <si>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</si>
  <si>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</si>
  <si>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</si>
  <si>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</si>
  <si>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</si>
  <si>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</si>
  <si>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</si>
  <si>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</si>
  <si>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</si>
  <si>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</si>
  <si>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</si>
  <si>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</si>
  <si>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</si>
  <si>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</si>
  <si>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</si>
  <si>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</si>
  <si>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</si>
  <si>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</si>
  <si>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</si>
  <si>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</si>
  <si>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</si>
  <si>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</si>
  <si>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</si>
  <si>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</si>
  <si>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</si>
  <si>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</si>
  <si>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</si>
  <si>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</si>
  <si>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</si>
  <si>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</si>
  <si>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</si>
  <si>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</si>
  <si>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</si>
  <si>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</si>
  <si>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</si>
  <si>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</si>
  <si>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</si>
  <si>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</si>
  <si>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</si>
  <si>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</si>
  <si>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</si>
  <si>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</si>
  <si>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</si>
  <si>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</si>
  <si>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</si>
  <si>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</si>
  <si>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</si>
  <si>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</si>
  <si>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</si>
  <si>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</si>
  <si>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</si>
  <si>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</si>
  <si>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</si>
  <si>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</si>
  <si>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</si>
  <si>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</si>
  <si>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</si>
  <si>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</si>
  <si>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</si>
  <si>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</si>
  <si>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</si>
  <si>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</si>
  <si>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</si>
  <si>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</si>
  <si>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</si>
  <si>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</si>
  <si>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</si>
  <si>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</si>
  <si>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</si>
  <si>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</si>
  <si>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</si>
  <si>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</si>
  <si>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</si>
  <si>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</si>
  <si>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</si>
  <si>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</si>
  <si>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</si>
  <si>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</si>
  <si>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</si>
  <si>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</si>
  <si>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</si>
  <si>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</si>
  <si>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</si>
  <si>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</si>
  <si>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</si>
  <si>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</si>
  <si>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</si>
  <si>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</si>
  <si>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</si>
  <si>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</si>
  <si>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</si>
  <si>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</si>
  <si>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</si>
  <si>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</si>
  <si>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</si>
  <si>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</si>
  <si>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</si>
  <si>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</si>
  <si>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</si>
  <si>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30-12-2019 (ل.ل.)</t>
  </si>
  <si>
    <t>معدل أسعار المحلات والملاحم في 30-12-2019 (ل.ل.)</t>
  </si>
  <si>
    <t>المعدل العام للأسعار في 30-12-2019  (ل.ل.)</t>
  </si>
  <si>
    <t>معدل الأسعار في كانون الثاني 2019 (ل.ل.)</t>
  </si>
  <si>
    <t>معدل أسعار  السوبرماركات في 07-01-2020 (ل.ل.)</t>
  </si>
  <si>
    <t xml:space="preserve"> التاريخ 7 كانون الثاني 2020</t>
  </si>
  <si>
    <t>معدل أسعار المحلات والملاحم في 07-01-2020 (ل.ل.)</t>
  </si>
  <si>
    <t>المعدل العام للأسعار في 07-01-2020  (ل.ل.)</t>
  </si>
  <si>
    <t>المعدل العام للأسعار في 7-1-2020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</si>
</sst>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2" fontId="1" fillId="2" borderId="9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8" fillId="0" borderId="0" xfId="0" applyFont="1"/>
    <xf numFmtId="1" fontId="1" fillId="2" borderId="3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" fontId="19" fillId="2" borderId="21" xfId="0" applyNumberFormat="1" applyFont="1" applyFill="1" applyBorder="1" applyAlignment="1">
      <alignment horizontal="center"/>
    </xf>
    <xf numFmtId="1" fontId="19" fillId="2" borderId="2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2" fontId="1" fillId="2" borderId="3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7" t="s">
        <v>202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8" t="s">
        <v>3</v>
      </c>
      <c r="B12" s="184"/>
      <c r="C12" s="182" t="s">
        <v>0</v>
      </c>
      <c r="D12" s="180" t="s">
        <v>23</v>
      </c>
      <c r="E12" s="180" t="s">
        <v>220</v>
      </c>
      <c r="F12" s="180" t="s">
        <v>221</v>
      </c>
      <c r="G12" s="180" t="s">
        <v>197</v>
      </c>
      <c r="H12" s="180" t="s">
        <v>217</v>
      </c>
      <c r="I12" s="180" t="s">
        <v>187</v>
      </c>
    </row>
    <row r="13" spans="1:9" ht="38.25" customHeight="1" thickBot="1" x14ac:dyDescent="0.25">
      <c r="A13" s="179"/>
      <c r="B13" s="185"/>
      <c r="C13" s="183"/>
      <c r="D13" s="181"/>
      <c r="E13" s="181"/>
      <c r="F13" s="181"/>
      <c r="G13" s="181"/>
      <c r="H13" s="181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1887.9375</v>
      </c>
      <c r="F15" s="43">
        <v>1877.8</v>
      </c>
      <c r="G15" s="45">
        <f t="shared" ref="G15:G30" si="0">(F15-E15)/E15</f>
        <v>-5.3696163140994051E-3</v>
      </c>
      <c r="H15" s="43">
        <v>1852.8</v>
      </c>
      <c r="I15" s="45">
        <f>(F15-H15)/H15</f>
        <v>1.3493091537132988E-2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2592.0625</v>
      </c>
      <c r="F16" s="47">
        <v>3331.1111111111113</v>
      </c>
      <c r="G16" s="48">
        <f t="shared" si="0"/>
        <v>0.28511990398036752</v>
      </c>
      <c r="H16" s="47">
        <v>2726.4444444444443</v>
      </c>
      <c r="I16" s="44">
        <f t="shared" ref="I16:I30" si="1">(F16-H16)/H16</f>
        <v>0.22177846605265314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2239.3874999999998</v>
      </c>
      <c r="F17" s="47">
        <v>1608.6666666666667</v>
      </c>
      <c r="G17" s="48">
        <f t="shared" si="0"/>
        <v>-0.2816488139428005</v>
      </c>
      <c r="H17" s="47">
        <v>1742</v>
      </c>
      <c r="I17" s="44">
        <f>(F17-H17)/H17</f>
        <v>-7.6540375047837686E-2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859.6875</v>
      </c>
      <c r="F18" s="47">
        <v>763.8</v>
      </c>
      <c r="G18" s="48">
        <f t="shared" si="0"/>
        <v>-0.1115376226826609</v>
      </c>
      <c r="H18" s="47">
        <v>808.8</v>
      </c>
      <c r="I18" s="44">
        <f t="shared" si="1"/>
        <v>-5.5637982195845703E-2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3878.0444444444447</v>
      </c>
      <c r="F19" s="47">
        <v>4554.75</v>
      </c>
      <c r="G19" s="48">
        <f>(F19-E19)/E19</f>
        <v>0.17449659622260924</v>
      </c>
      <c r="H19" s="47">
        <v>3554.75</v>
      </c>
      <c r="I19" s="44">
        <f>(F19-H19)/H19</f>
        <v>0.28131373514311836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1943.9749999999999</v>
      </c>
      <c r="F20" s="47">
        <v>1898.8</v>
      </c>
      <c r="G20" s="48">
        <f t="shared" si="0"/>
        <v>-2.3238467572885432E-2</v>
      </c>
      <c r="H20" s="47">
        <v>1748.8</v>
      </c>
      <c r="I20" s="44">
        <f t="shared" si="1"/>
        <v>8.5773101555352241E-2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1323.5</v>
      </c>
      <c r="F21" s="47">
        <v>1543.8</v>
      </c>
      <c r="G21" s="48">
        <f t="shared" si="0"/>
        <v>0.16645258783528519</v>
      </c>
      <c r="H21" s="47">
        <v>1423.8</v>
      </c>
      <c r="I21" s="44">
        <f t="shared" si="1"/>
        <v>8.4281500210703755E-2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542.78749999999991</v>
      </c>
      <c r="F22" s="47">
        <v>398.8</v>
      </c>
      <c r="G22" s="48">
        <f t="shared" si="0"/>
        <v>-0.26527416346175975</v>
      </c>
      <c r="H22" s="47">
        <v>413.2</v>
      </c>
      <c r="I22" s="44">
        <f t="shared" si="1"/>
        <v>-3.4849951597289396E-2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677.88750000000005</v>
      </c>
      <c r="F23" s="47">
        <v>659.8</v>
      </c>
      <c r="G23" s="48">
        <f t="shared" si="0"/>
        <v>-2.668215596245703E-2</v>
      </c>
      <c r="H23" s="47">
        <v>619.79999999999995</v>
      </c>
      <c r="I23" s="44">
        <f t="shared" si="1"/>
        <v>6.453694740238787E-2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658.54513888888891</v>
      </c>
      <c r="F24" s="47">
        <v>672</v>
      </c>
      <c r="G24" s="48">
        <f t="shared" si="0"/>
        <v>2.0431190387058977E-2</v>
      </c>
      <c r="H24" s="47">
        <v>633.11111111111109</v>
      </c>
      <c r="I24" s="44">
        <f t="shared" si="1"/>
        <v>6.1425061425061468E-2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640.88750000000005</v>
      </c>
      <c r="F25" s="47">
        <v>579.79999999999995</v>
      </c>
      <c r="G25" s="48">
        <f t="shared" si="0"/>
        <v>-9.5317040822297347E-2</v>
      </c>
      <c r="H25" s="47">
        <v>544.79999999999995</v>
      </c>
      <c r="I25" s="44">
        <f t="shared" si="1"/>
        <v>6.4243759177679882E-2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1720.6875</v>
      </c>
      <c r="F26" s="47">
        <v>1379.8</v>
      </c>
      <c r="G26" s="48">
        <f t="shared" si="0"/>
        <v>-0.1981112200791835</v>
      </c>
      <c r="H26" s="47">
        <v>1138.8</v>
      </c>
      <c r="I26" s="44">
        <f t="shared" si="1"/>
        <v>0.21162627327010888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619.21250000000009</v>
      </c>
      <c r="F27" s="47">
        <v>605.55555555555554</v>
      </c>
      <c r="G27" s="48">
        <f t="shared" si="0"/>
        <v>-2.205534359278042E-2</v>
      </c>
      <c r="H27" s="47">
        <v>577.77777777777783</v>
      </c>
      <c r="I27" s="44">
        <f t="shared" si="1"/>
        <v>4.8076923076922962E-2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1342.0125</v>
      </c>
      <c r="F28" s="47">
        <v>1033.8</v>
      </c>
      <c r="G28" s="48">
        <f t="shared" si="0"/>
        <v>-0.22966440327493229</v>
      </c>
      <c r="H28" s="47">
        <v>1029.7</v>
      </c>
      <c r="I28" s="44">
        <f t="shared" si="1"/>
        <v>3.9817422550256472E-3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1324.6041666666667</v>
      </c>
      <c r="F29" s="47">
        <v>1900.5555555555557</v>
      </c>
      <c r="G29" s="48">
        <f t="shared" si="0"/>
        <v>0.43481018962688012</v>
      </c>
      <c r="H29" s="47">
        <v>2028.3333333333333</v>
      </c>
      <c r="I29" s="44">
        <f t="shared" si="1"/>
        <v>-6.2996439331689857E-2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1352.2125000000001</v>
      </c>
      <c r="F30" s="50">
        <v>1214.8</v>
      </c>
      <c r="G30" s="51">
        <f t="shared" si="0"/>
        <v>-0.10162049234125563</v>
      </c>
      <c r="H30" s="50">
        <v>1174.7</v>
      </c>
      <c r="I30" s="56">
        <f t="shared" si="1"/>
        <v>3.4136375244743257E-2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43">
        <v>2281.25</v>
      </c>
      <c r="G32" s="45">
        <f>(F32-E32)/E32</f>
        <v>-3.9269077418179602E-2</v>
      </c>
      <c r="H32" s="43">
        <v>2005</v>
      </c>
      <c r="I32" s="44">
        <f>(F32-H32)/H32</f>
        <v>0.13778054862842892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47">
        <v>2109.8000000000002</v>
      </c>
      <c r="G33" s="48">
        <f>(F33-E33)/E33</f>
        <v>-2.9458273675009961E-2</v>
      </c>
      <c r="H33" s="47">
        <v>1888.8</v>
      </c>
      <c r="I33" s="44">
        <f>(F33-H33)/H33</f>
        <v>0.1170055061414656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47">
        <v>1361.125</v>
      </c>
      <c r="G34" s="48">
        <f>(F34-E34)/E34</f>
        <v>0.15824979267582479</v>
      </c>
      <c r="H34" s="47">
        <v>1360</v>
      </c>
      <c r="I34" s="44">
        <f>(F34-H34)/H34</f>
        <v>8.2720588235294116E-4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47">
        <v>1592.375</v>
      </c>
      <c r="G35" s="48">
        <f>(F35-E35)/E35</f>
        <v>0.16841239101779629</v>
      </c>
      <c r="H35" s="47">
        <v>1504.875</v>
      </c>
      <c r="I35" s="44">
        <f>(F35-H35)/H35</f>
        <v>5.8144364149846334E-2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50">
        <v>1403.7</v>
      </c>
      <c r="G36" s="51">
        <f>(F36-E36)/E36</f>
        <v>0.18627129924046368</v>
      </c>
      <c r="H36" s="50">
        <v>1399.7</v>
      </c>
      <c r="I36" s="56">
        <f>(F36-H36)/H36</f>
        <v>2.8577552332642708E-3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26589.852777777778</v>
      </c>
      <c r="F38" s="43">
        <v>32542</v>
      </c>
      <c r="G38" s="45">
        <f t="shared" ref="G38:G43" si="2">(F38-E38)/E38</f>
        <v>0.22385032636196744</v>
      </c>
      <c r="H38" s="43">
        <v>32542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15515.197222222221</v>
      </c>
      <c r="F39" s="57">
        <v>18923.5</v>
      </c>
      <c r="G39" s="48">
        <f t="shared" si="2"/>
        <v>0.21967511781907031</v>
      </c>
      <c r="H39" s="57">
        <v>17542</v>
      </c>
      <c r="I39" s="44">
        <f>(F39-H39)/H39</f>
        <v>7.8753847907878233E-2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10745.1875</v>
      </c>
      <c r="F40" s="57">
        <v>14422.25</v>
      </c>
      <c r="G40" s="48">
        <f t="shared" si="2"/>
        <v>0.34220552223960726</v>
      </c>
      <c r="H40" s="57">
        <v>13922.25</v>
      </c>
      <c r="I40" s="44">
        <f t="shared" si="3"/>
        <v>3.591373520803031E-2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5852.2666666666664</v>
      </c>
      <c r="F41" s="47">
        <v>5451.2</v>
      </c>
      <c r="G41" s="48">
        <f t="shared" si="2"/>
        <v>-6.8531850906771163E-2</v>
      </c>
      <c r="H41" s="47">
        <v>5461.2</v>
      </c>
      <c r="I41" s="44">
        <f t="shared" si="3"/>
        <v>-1.8310993920750019E-3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9966.8095238095229</v>
      </c>
      <c r="F42" s="47">
        <v>13330</v>
      </c>
      <c r="G42" s="48">
        <f t="shared" si="2"/>
        <v>0.33743902380759005</v>
      </c>
      <c r="H42" s="47">
        <v>13330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12593.125000000002</v>
      </c>
      <c r="F43" s="50">
        <v>13900</v>
      </c>
      <c r="G43" s="51">
        <f t="shared" si="2"/>
        <v>0.10377686237530383</v>
      </c>
      <c r="H43" s="50">
        <v>13900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6831.2777777777774</v>
      </c>
      <c r="F45" s="43">
        <v>7532.3</v>
      </c>
      <c r="G45" s="45">
        <f t="shared" ref="G45:G50" si="4">(F45-E45)/E45</f>
        <v>0.10261948716280517</v>
      </c>
      <c r="H45" s="43">
        <v>7258.3</v>
      </c>
      <c r="I45" s="44">
        <f t="shared" ref="I45:I50" si="5">(F45-H45)/H45</f>
        <v>3.7749886337021067E-2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6035.3055555555547</v>
      </c>
      <c r="F46" s="47">
        <v>6352.7777777777774</v>
      </c>
      <c r="G46" s="48">
        <f t="shared" si="4"/>
        <v>5.260251022916089E-2</v>
      </c>
      <c r="H46" s="47">
        <v>6313.8888888888887</v>
      </c>
      <c r="I46" s="87">
        <f t="shared" si="5"/>
        <v>6.1592608886933253E-3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19035.535714285714</v>
      </c>
      <c r="F47" s="47">
        <v>21220</v>
      </c>
      <c r="G47" s="48">
        <f t="shared" si="4"/>
        <v>0.1147571740823085</v>
      </c>
      <c r="H47" s="47">
        <v>20792.5</v>
      </c>
      <c r="I47" s="87">
        <f t="shared" si="5"/>
        <v>2.0560298184441505E-2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18434.210645833333</v>
      </c>
      <c r="F48" s="47">
        <v>21076.875</v>
      </c>
      <c r="G48" s="48">
        <f t="shared" si="4"/>
        <v>0.14335652363633949</v>
      </c>
      <c r="H48" s="47">
        <v>21076.875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2258.3333333333335</v>
      </c>
      <c r="F49" s="47">
        <v>2553.2857142857142</v>
      </c>
      <c r="G49" s="48">
        <f t="shared" si="4"/>
        <v>0.13060622034791766</v>
      </c>
      <c r="H49" s="47">
        <v>2749.7142857142858</v>
      </c>
      <c r="I49" s="44">
        <f t="shared" si="5"/>
        <v>-7.1435993349958482E-2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27521</v>
      </c>
      <c r="F50" s="50">
        <v>28420</v>
      </c>
      <c r="G50" s="56">
        <f t="shared" si="4"/>
        <v>3.2665964172813484E-2</v>
      </c>
      <c r="H50" s="50">
        <v>28337</v>
      </c>
      <c r="I50" s="59">
        <f t="shared" si="5"/>
        <v>2.9290327134135581E-3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3999</v>
      </c>
      <c r="G52" s="45">
        <f t="shared" ref="G52:G60" si="6">(F52-E52)/E52</f>
        <v>6.6400000000000001E-2</v>
      </c>
      <c r="H52" s="66">
        <v>3999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3621.2767857142853</v>
      </c>
      <c r="F53" s="70">
        <v>5270.625</v>
      </c>
      <c r="G53" s="48">
        <f t="shared" si="6"/>
        <v>0.45546041130915266</v>
      </c>
      <c r="H53" s="70">
        <v>5388.5</v>
      </c>
      <c r="I53" s="87">
        <f t="shared" si="7"/>
        <v>-2.1875289969379232E-2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2303.4375</v>
      </c>
      <c r="F54" s="70">
        <v>3480.75</v>
      </c>
      <c r="G54" s="48">
        <f t="shared" si="6"/>
        <v>0.51111111111111107</v>
      </c>
      <c r="H54" s="70">
        <v>3480.75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4556.25</v>
      </c>
      <c r="F55" s="70">
        <v>5350</v>
      </c>
      <c r="G55" s="48">
        <f t="shared" si="6"/>
        <v>0.17421124828532236</v>
      </c>
      <c r="H55" s="70">
        <v>5216.666666666667</v>
      </c>
      <c r="I55" s="87">
        <f t="shared" si="7"/>
        <v>2.5559105431309844E-2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2011.9583333333333</v>
      </c>
      <c r="F56" s="105">
        <v>2726.875</v>
      </c>
      <c r="G56" s="55">
        <f t="shared" si="6"/>
        <v>0.3553337337171496</v>
      </c>
      <c r="H56" s="105">
        <v>2868.75</v>
      </c>
      <c r="I56" s="88">
        <f t="shared" si="7"/>
        <v>-4.9455337690631811E-2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3688.4375</v>
      </c>
      <c r="F57" s="50">
        <v>5694.8</v>
      </c>
      <c r="G57" s="51">
        <f t="shared" si="6"/>
        <v>0.54396001016690676</v>
      </c>
      <c r="H57" s="50">
        <v>5705.333333333333</v>
      </c>
      <c r="I57" s="126">
        <f t="shared" si="7"/>
        <v>-1.8462257536806816E-3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5086.9642857142862</v>
      </c>
      <c r="F58" s="68">
        <v>5743.125</v>
      </c>
      <c r="G58" s="44">
        <f t="shared" si="6"/>
        <v>0.12898866149471677</v>
      </c>
      <c r="H58" s="68">
        <v>6008.125</v>
      </c>
      <c r="I58" s="44">
        <f t="shared" si="7"/>
        <v>-4.4106938520753147E-2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4994.5</v>
      </c>
      <c r="F59" s="70">
        <v>5990</v>
      </c>
      <c r="G59" s="48">
        <f t="shared" si="6"/>
        <v>0.19931925117629393</v>
      </c>
      <c r="H59" s="70">
        <v>5789</v>
      </c>
      <c r="I59" s="44">
        <f t="shared" si="7"/>
        <v>3.4721022629124201E-2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20930.3125</v>
      </c>
      <c r="F60" s="73">
        <v>22682.5</v>
      </c>
      <c r="G60" s="51">
        <f t="shared" si="6"/>
        <v>8.371530525404243E-2</v>
      </c>
      <c r="H60" s="73">
        <v>23400.625</v>
      </c>
      <c r="I60" s="51">
        <f t="shared" si="7"/>
        <v>-3.0688282898426858E-2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6360.25</v>
      </c>
      <c r="F62" s="54">
        <v>7730</v>
      </c>
      <c r="G62" s="45">
        <f t="shared" ref="G62:G67" si="8">(F62-E62)/E62</f>
        <v>0.21536103140599819</v>
      </c>
      <c r="H62" s="54">
        <v>7692.7777777777774</v>
      </c>
      <c r="I62" s="44">
        <f t="shared" ref="I62:I67" si="9">(F62-H62)/H62</f>
        <v>4.8385931970824532E-3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46538.955357142855</v>
      </c>
      <c r="F63" s="46">
        <v>49306.857142857145</v>
      </c>
      <c r="G63" s="48">
        <f t="shared" si="8"/>
        <v>5.9474944473360832E-2</v>
      </c>
      <c r="H63" s="46">
        <v>49306.857142857145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10766.875000000002</v>
      </c>
      <c r="F64" s="46">
        <v>13700.375</v>
      </c>
      <c r="G64" s="48">
        <f t="shared" si="8"/>
        <v>0.272456028327625</v>
      </c>
      <c r="H64" s="46">
        <v>13700.375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7628.8888888888896</v>
      </c>
      <c r="F65" s="46">
        <v>10680</v>
      </c>
      <c r="G65" s="48">
        <f t="shared" si="8"/>
        <v>0.3999417419166908</v>
      </c>
      <c r="H65" s="46">
        <v>10680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3734.4250000000002</v>
      </c>
      <c r="F66" s="46">
        <v>4968.5714285714284</v>
      </c>
      <c r="G66" s="48">
        <f t="shared" si="8"/>
        <v>0.3304783008284885</v>
      </c>
      <c r="H66" s="46">
        <v>5115</v>
      </c>
      <c r="I66" s="87">
        <f t="shared" si="9"/>
        <v>-2.8627286691802846E-2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3566.4583333333335</v>
      </c>
      <c r="F67" s="58">
        <v>4821.25</v>
      </c>
      <c r="G67" s="51">
        <f t="shared" si="8"/>
        <v>0.35183129855715867</v>
      </c>
      <c r="H67" s="58">
        <v>4448.75</v>
      </c>
      <c r="I67" s="88">
        <f t="shared" si="9"/>
        <v>8.373138522056757E-2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3712.5</v>
      </c>
      <c r="F69" s="43">
        <v>4949.7777777777774</v>
      </c>
      <c r="G69" s="45">
        <f>(F69-E69)/E69</f>
        <v>0.33327347549569764</v>
      </c>
      <c r="H69" s="43">
        <v>4949.7777777777774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2747.5590277777778</v>
      </c>
      <c r="F70" s="47">
        <v>3055.3333333333335</v>
      </c>
      <c r="G70" s="48">
        <f>(F70-E70)/E70</f>
        <v>0.11201735884250796</v>
      </c>
      <c r="H70" s="47">
        <v>3055.3333333333335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1324.1071428571429</v>
      </c>
      <c r="F71" s="47">
        <v>1362.5</v>
      </c>
      <c r="G71" s="48">
        <f>(F71-E71)/E71</f>
        <v>2.8995279838165855E-2</v>
      </c>
      <c r="H71" s="47">
        <v>1362.5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2235.3194444444443</v>
      </c>
      <c r="F72" s="47">
        <v>2845.5555555555557</v>
      </c>
      <c r="G72" s="48">
        <f>(F72-E72)/E72</f>
        <v>0.27299727232622739</v>
      </c>
      <c r="H72" s="47">
        <v>2903.3333333333335</v>
      </c>
      <c r="I72" s="44">
        <f>(F72-H72)/H72</f>
        <v>-1.9900497512437828E-2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1571.2472222222223</v>
      </c>
      <c r="F73" s="50">
        <v>2194.5</v>
      </c>
      <c r="G73" s="48">
        <f>(F73-E73)/E73</f>
        <v>0.39666118034328707</v>
      </c>
      <c r="H73" s="50">
        <v>2194.5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1467.1428571428573</v>
      </c>
      <c r="F75" s="43">
        <v>1720</v>
      </c>
      <c r="G75" s="44">
        <f t="shared" ref="G75:G81" si="10">(F75-E75)/E75</f>
        <v>0.17234664070107092</v>
      </c>
      <c r="H75" s="43">
        <v>1720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1200</v>
      </c>
      <c r="F76" s="32">
        <v>1644.75</v>
      </c>
      <c r="G76" s="48">
        <f t="shared" si="10"/>
        <v>0.37062499999999998</v>
      </c>
      <c r="H76" s="32">
        <v>1747.5</v>
      </c>
      <c r="I76" s="44">
        <f t="shared" si="11"/>
        <v>-5.8798283261802572E-2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788.0625</v>
      </c>
      <c r="F77" s="47">
        <v>1020</v>
      </c>
      <c r="G77" s="48">
        <f t="shared" si="10"/>
        <v>0.29431358553414227</v>
      </c>
      <c r="H77" s="47">
        <v>1040.7142857142858</v>
      </c>
      <c r="I77" s="44">
        <f t="shared" si="11"/>
        <v>-1.9903912148249891E-2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1506.0250000000001</v>
      </c>
      <c r="F78" s="47">
        <v>1933.1111111111111</v>
      </c>
      <c r="G78" s="48">
        <f t="shared" si="10"/>
        <v>0.28358500762677313</v>
      </c>
      <c r="H78" s="47">
        <v>1907.5555555555557</v>
      </c>
      <c r="I78" s="44">
        <f t="shared" si="11"/>
        <v>1.3397017707362468E-2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1960.2</v>
      </c>
      <c r="F79" s="61">
        <v>2150.3000000000002</v>
      </c>
      <c r="G79" s="48">
        <f t="shared" si="10"/>
        <v>9.697990001020311E-2</v>
      </c>
      <c r="H79" s="61">
        <v>2078.8000000000002</v>
      </c>
      <c r="I79" s="44">
        <f t="shared" si="11"/>
        <v>3.4394843178756969E-2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8830</v>
      </c>
      <c r="F80" s="61">
        <v>9649.3333333333339</v>
      </c>
      <c r="G80" s="48">
        <f t="shared" si="10"/>
        <v>9.2789731974330006E-2</v>
      </c>
      <c r="H80" s="61">
        <v>8982.6666666666661</v>
      </c>
      <c r="I80" s="44">
        <f t="shared" si="11"/>
        <v>7.4217010538815631E-2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3950.5249999999996</v>
      </c>
      <c r="F81" s="50">
        <v>4370.8888888888887</v>
      </c>
      <c r="G81" s="51">
        <f t="shared" si="10"/>
        <v>0.10640709497823431</v>
      </c>
      <c r="H81" s="50">
        <v>4437.5555555555557</v>
      </c>
      <c r="I81" s="56">
        <f t="shared" si="11"/>
        <v>-1.5023286093444908E-2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203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8" t="s">
        <v>3</v>
      </c>
      <c r="B12" s="184"/>
      <c r="C12" s="186" t="s">
        <v>0</v>
      </c>
      <c r="D12" s="180" t="s">
        <v>23</v>
      </c>
      <c r="E12" s="180" t="s">
        <v>220</v>
      </c>
      <c r="F12" s="188" t="s">
        <v>223</v>
      </c>
      <c r="G12" s="180" t="s">
        <v>197</v>
      </c>
      <c r="H12" s="188" t="s">
        <v>218</v>
      </c>
      <c r="I12" s="180" t="s">
        <v>187</v>
      </c>
    </row>
    <row r="13" spans="1:9" ht="30.75" customHeight="1" thickBot="1" x14ac:dyDescent="0.25">
      <c r="A13" s="179"/>
      <c r="B13" s="185"/>
      <c r="C13" s="187"/>
      <c r="D13" s="181"/>
      <c r="E13" s="181"/>
      <c r="F13" s="189"/>
      <c r="G13" s="181"/>
      <c r="H13" s="189"/>
      <c r="I13" s="18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1887.9375</v>
      </c>
      <c r="F15" s="83">
        <v>1983.2</v>
      </c>
      <c r="G15" s="44">
        <f>(F15-E15)/E15</f>
        <v>5.0458502995994331E-2</v>
      </c>
      <c r="H15" s="83">
        <v>2025</v>
      </c>
      <c r="I15" s="127">
        <f>(F15-H15)/H15</f>
        <v>-2.0641975308641952E-2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2592.0625</v>
      </c>
      <c r="F16" s="83">
        <v>2933.2</v>
      </c>
      <c r="G16" s="48">
        <f t="shared" ref="G16:G39" si="0">(F16-E16)/E16</f>
        <v>0.13160851638415347</v>
      </c>
      <c r="H16" s="83">
        <v>2300</v>
      </c>
      <c r="I16" s="48">
        <f>(F16-H16)/H16</f>
        <v>0.27530434782608687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2239.3874999999998</v>
      </c>
      <c r="F17" s="83">
        <v>2433.1999999999998</v>
      </c>
      <c r="G17" s="48">
        <f t="shared" si="0"/>
        <v>8.6547102723400937E-2</v>
      </c>
      <c r="H17" s="83">
        <v>1908.2</v>
      </c>
      <c r="I17" s="48">
        <f t="shared" ref="I17:I29" si="1">(F17-H17)/H17</f>
        <v>0.27512839325018329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859.6875</v>
      </c>
      <c r="F18" s="83">
        <v>1016.6</v>
      </c>
      <c r="G18" s="48">
        <f t="shared" si="0"/>
        <v>0.18252271901126865</v>
      </c>
      <c r="H18" s="83">
        <v>933.2</v>
      </c>
      <c r="I18" s="48">
        <f t="shared" si="1"/>
        <v>8.9369909987140991E-2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3878.0444444444447</v>
      </c>
      <c r="F19" s="83">
        <v>4466.6000000000004</v>
      </c>
      <c r="G19" s="48">
        <f t="shared" si="0"/>
        <v>0.15176606766296874</v>
      </c>
      <c r="H19" s="83">
        <v>3533.2</v>
      </c>
      <c r="I19" s="48">
        <f t="shared" si="1"/>
        <v>0.26417978036907069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1943.9749999999999</v>
      </c>
      <c r="F20" s="83">
        <v>2200</v>
      </c>
      <c r="G20" s="48">
        <f t="shared" si="0"/>
        <v>0.13170179657660211</v>
      </c>
      <c r="H20" s="83">
        <v>1925</v>
      </c>
      <c r="I20" s="48">
        <f t="shared" si="1"/>
        <v>0.14285714285714285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1323.5</v>
      </c>
      <c r="F21" s="83">
        <v>1433.2</v>
      </c>
      <c r="G21" s="48">
        <f t="shared" si="0"/>
        <v>8.2886286361919193E-2</v>
      </c>
      <c r="H21" s="83">
        <v>1383.2</v>
      </c>
      <c r="I21" s="48">
        <f t="shared" si="1"/>
        <v>3.6148062463851938E-2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542.78749999999991</v>
      </c>
      <c r="F22" s="83">
        <v>480</v>
      </c>
      <c r="G22" s="48">
        <f t="shared" si="0"/>
        <v>-0.1156760242267921</v>
      </c>
      <c r="H22" s="83">
        <v>460</v>
      </c>
      <c r="I22" s="48">
        <f t="shared" si="1"/>
        <v>4.3478260869565216E-2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677.88750000000005</v>
      </c>
      <c r="F23" s="83">
        <v>614.5</v>
      </c>
      <c r="G23" s="48">
        <f t="shared" si="0"/>
        <v>-9.3507403514595036E-2</v>
      </c>
      <c r="H23" s="83">
        <v>677</v>
      </c>
      <c r="I23" s="48">
        <f t="shared" si="1"/>
        <v>-9.2319054652880359E-2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658.54513888888891</v>
      </c>
      <c r="F24" s="83">
        <v>550</v>
      </c>
      <c r="G24" s="48">
        <f t="shared" si="0"/>
        <v>-0.16482566262963924</v>
      </c>
      <c r="H24" s="83">
        <v>525</v>
      </c>
      <c r="I24" s="48">
        <f t="shared" si="1"/>
        <v>4.7619047619047616E-2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640.88750000000005</v>
      </c>
      <c r="F25" s="83">
        <v>525</v>
      </c>
      <c r="G25" s="48">
        <f t="shared" si="0"/>
        <v>-0.1808234674572371</v>
      </c>
      <c r="H25" s="83">
        <v>500</v>
      </c>
      <c r="I25" s="48">
        <f t="shared" si="1"/>
        <v>0.05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1720.6875</v>
      </c>
      <c r="F26" s="83">
        <v>1450</v>
      </c>
      <c r="G26" s="48">
        <f t="shared" si="0"/>
        <v>-0.15731357378954633</v>
      </c>
      <c r="H26" s="83">
        <v>1450</v>
      </c>
      <c r="I26" s="48">
        <f t="shared" si="1"/>
        <v>0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619.21250000000009</v>
      </c>
      <c r="F27" s="83">
        <v>500</v>
      </c>
      <c r="G27" s="48">
        <f t="shared" si="0"/>
        <v>-0.19252276076468106</v>
      </c>
      <c r="H27" s="83">
        <v>575</v>
      </c>
      <c r="I27" s="48">
        <f t="shared" si="1"/>
        <v>-0.13043478260869565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1342.0125</v>
      </c>
      <c r="F28" s="83">
        <v>1177</v>
      </c>
      <c r="G28" s="48">
        <f t="shared" si="0"/>
        <v>-0.12295898883207126</v>
      </c>
      <c r="H28" s="83">
        <v>1291.5</v>
      </c>
      <c r="I28" s="48">
        <f t="shared" si="1"/>
        <v>-8.8656600851722805E-2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1324.6041666666667</v>
      </c>
      <c r="F29" s="83">
        <v>1550</v>
      </c>
      <c r="G29" s="48">
        <f t="shared" si="0"/>
        <v>0.17016089712335439</v>
      </c>
      <c r="H29" s="83">
        <v>1650</v>
      </c>
      <c r="I29" s="48">
        <f t="shared" si="1"/>
        <v>-6.0606060606060608E-2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1352.2125000000001</v>
      </c>
      <c r="F30" s="95">
        <v>1333.2</v>
      </c>
      <c r="G30" s="51">
        <f t="shared" si="0"/>
        <v>-1.4060290080146459E-2</v>
      </c>
      <c r="H30" s="95">
        <v>1383.2</v>
      </c>
      <c r="I30" s="51">
        <f>(F30-H30)/H30</f>
        <v>-3.6148062463851938E-2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2374.4941964285717</v>
      </c>
      <c r="F32" s="83">
        <v>2450</v>
      </c>
      <c r="G32" s="44">
        <f t="shared" si="0"/>
        <v>3.1798689457735882E-2</v>
      </c>
      <c r="H32" s="83">
        <v>2483.1999999999998</v>
      </c>
      <c r="I32" s="45">
        <f>(F32-H32)/H32</f>
        <v>-1.336984536082467E-2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2173.8374999999996</v>
      </c>
      <c r="F33" s="83">
        <v>2200</v>
      </c>
      <c r="G33" s="48">
        <f t="shared" si="0"/>
        <v>1.2035168222095887E-2</v>
      </c>
      <c r="H33" s="83">
        <v>2450</v>
      </c>
      <c r="I33" s="48">
        <f>(F33-H33)/H33</f>
        <v>-0.10204081632653061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1175.1566964285714</v>
      </c>
      <c r="F34" s="83">
        <v>1158.2</v>
      </c>
      <c r="G34" s="48">
        <f>(F34-E34)/E34</f>
        <v>-1.4429306729991511E-2</v>
      </c>
      <c r="H34" s="83">
        <v>1300</v>
      </c>
      <c r="I34" s="48">
        <f>(F34-H34)/H34</f>
        <v>-0.10907692307692304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83">
        <v>1400</v>
      </c>
      <c r="G35" s="48">
        <f t="shared" si="0"/>
        <v>2.7256360734698049E-2</v>
      </c>
      <c r="H35" s="83">
        <v>1600</v>
      </c>
      <c r="I35" s="48">
        <f>(F35-H35)/H35</f>
        <v>-0.125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1183.2874999999999</v>
      </c>
      <c r="F36" s="83">
        <v>1700</v>
      </c>
      <c r="G36" s="55">
        <f t="shared" si="0"/>
        <v>0.43667536418664116</v>
      </c>
      <c r="H36" s="83">
        <v>1800</v>
      </c>
      <c r="I36" s="48">
        <f>(F36-H36)/H36</f>
        <v>-5.5555555555555552E-2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26589.852777777778</v>
      </c>
      <c r="F38" s="84">
        <v>30900</v>
      </c>
      <c r="G38" s="45">
        <f t="shared" si="0"/>
        <v>0.16209744590328787</v>
      </c>
      <c r="H38" s="84">
        <v>29166.6</v>
      </c>
      <c r="I38" s="45">
        <f>(F38-H38)/H38</f>
        <v>5.9430992985126878E-2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15515.197222222221</v>
      </c>
      <c r="F39" s="85">
        <v>20000</v>
      </c>
      <c r="G39" s="51">
        <f t="shared" si="0"/>
        <v>0.28905870248005949</v>
      </c>
      <c r="H39" s="85">
        <v>18566.599999999999</v>
      </c>
      <c r="I39" s="51">
        <f>(F39-H39)/H39</f>
        <v>7.7203149742009924E-2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15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7" t="s">
        <v>204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8" t="s">
        <v>3</v>
      </c>
      <c r="B12" s="184"/>
      <c r="C12" s="186" t="s">
        <v>0</v>
      </c>
      <c r="D12" s="180" t="s">
        <v>221</v>
      </c>
      <c r="E12" s="188" t="s">
        <v>223</v>
      </c>
      <c r="F12" s="195" t="s">
        <v>186</v>
      </c>
      <c r="G12" s="180" t="s">
        <v>220</v>
      </c>
      <c r="H12" s="197" t="s">
        <v>225</v>
      </c>
      <c r="I12" s="193" t="s">
        <v>196</v>
      </c>
    </row>
    <row r="13" spans="1:9" ht="39.75" customHeight="1" thickBot="1" x14ac:dyDescent="0.25">
      <c r="A13" s="179"/>
      <c r="B13" s="185"/>
      <c r="C13" s="187"/>
      <c r="D13" s="181"/>
      <c r="E13" s="189"/>
      <c r="F13" s="196"/>
      <c r="G13" s="181"/>
      <c r="H13" s="198"/>
      <c r="I13" s="19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1877.8</v>
      </c>
      <c r="E15" s="83">
        <v>1983.2</v>
      </c>
      <c r="F15" s="67">
        <f t="shared" ref="F15:F30" si="0">D15-E15</f>
        <v>-105.40000000000009</v>
      </c>
      <c r="G15" s="42">
        <v>1887.9375</v>
      </c>
      <c r="H15" s="66">
        <f>AVERAGE(D15:E15)</f>
        <v>1930.5</v>
      </c>
      <c r="I15" s="69">
        <f>(H15-G15)/G15</f>
        <v>2.2544443340947462E-2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3331.1111111111113</v>
      </c>
      <c r="E16" s="83">
        <v>2933.2</v>
      </c>
      <c r="F16" s="71">
        <f t="shared" si="0"/>
        <v>397.9111111111115</v>
      </c>
      <c r="G16" s="46">
        <v>2592.0625</v>
      </c>
      <c r="H16" s="68">
        <f t="shared" ref="H16:H30" si="1">AVERAGE(D16:E16)</f>
        <v>3132.1555555555556</v>
      </c>
      <c r="I16" s="72">
        <f t="shared" ref="I16:I39" si="2">(H16-G16)/G16</f>
        <v>0.20836421018226048</v>
      </c>
    </row>
    <row r="17" spans="1:9" ht="16.5" x14ac:dyDescent="0.3">
      <c r="A17" s="37"/>
      <c r="B17" s="34" t="s">
        <v>6</v>
      </c>
      <c r="C17" s="15" t="s">
        <v>165</v>
      </c>
      <c r="D17" s="47">
        <v>1608.6666666666667</v>
      </c>
      <c r="E17" s="83">
        <v>2433.1999999999998</v>
      </c>
      <c r="F17" s="71">
        <f t="shared" si="0"/>
        <v>-824.53333333333308</v>
      </c>
      <c r="G17" s="46">
        <v>2239.3874999999998</v>
      </c>
      <c r="H17" s="68">
        <f t="shared" si="1"/>
        <v>2020.9333333333334</v>
      </c>
      <c r="I17" s="72">
        <f t="shared" si="2"/>
        <v>-9.7550855609699727E-2</v>
      </c>
    </row>
    <row r="18" spans="1:9" ht="16.5" x14ac:dyDescent="0.3">
      <c r="A18" s="37"/>
      <c r="B18" s="34" t="s">
        <v>7</v>
      </c>
      <c r="C18" s="15" t="s">
        <v>166</v>
      </c>
      <c r="D18" s="47">
        <v>763.8</v>
      </c>
      <c r="E18" s="83">
        <v>1016.6</v>
      </c>
      <c r="F18" s="71">
        <f t="shared" si="0"/>
        <v>-252.80000000000007</v>
      </c>
      <c r="G18" s="46">
        <v>859.6875</v>
      </c>
      <c r="H18" s="68">
        <f t="shared" si="1"/>
        <v>890.2</v>
      </c>
      <c r="I18" s="72">
        <f t="shared" si="2"/>
        <v>3.5492548164303944E-2</v>
      </c>
    </row>
    <row r="19" spans="1:9" ht="16.5" x14ac:dyDescent="0.3">
      <c r="A19" s="37"/>
      <c r="B19" s="34" t="s">
        <v>8</v>
      </c>
      <c r="C19" s="15" t="s">
        <v>167</v>
      </c>
      <c r="D19" s="47">
        <v>4554.75</v>
      </c>
      <c r="E19" s="83">
        <v>4466.6000000000004</v>
      </c>
      <c r="F19" s="71">
        <f t="shared" si="0"/>
        <v>88.149999999999636</v>
      </c>
      <c r="G19" s="46">
        <v>3878.0444444444447</v>
      </c>
      <c r="H19" s="68">
        <f t="shared" si="1"/>
        <v>4510.6750000000002</v>
      </c>
      <c r="I19" s="72">
        <f t="shared" si="2"/>
        <v>0.163131331942789</v>
      </c>
    </row>
    <row r="20" spans="1:9" ht="16.5" x14ac:dyDescent="0.3">
      <c r="A20" s="37"/>
      <c r="B20" s="34" t="s">
        <v>9</v>
      </c>
      <c r="C20" s="15" t="s">
        <v>168</v>
      </c>
      <c r="D20" s="47">
        <v>1898.8</v>
      </c>
      <c r="E20" s="83">
        <v>2200</v>
      </c>
      <c r="F20" s="71">
        <f t="shared" si="0"/>
        <v>-301.20000000000005</v>
      </c>
      <c r="G20" s="46">
        <v>1943.9749999999999</v>
      </c>
      <c r="H20" s="68">
        <f t="shared" si="1"/>
        <v>2049.4</v>
      </c>
      <c r="I20" s="72">
        <f t="shared" si="2"/>
        <v>5.4231664501858401E-2</v>
      </c>
    </row>
    <row r="21" spans="1:9" ht="16.5" x14ac:dyDescent="0.3">
      <c r="A21" s="37"/>
      <c r="B21" s="34" t="s">
        <v>10</v>
      </c>
      <c r="C21" s="15" t="s">
        <v>169</v>
      </c>
      <c r="D21" s="47">
        <v>1543.8</v>
      </c>
      <c r="E21" s="83">
        <v>1433.2</v>
      </c>
      <c r="F21" s="71">
        <f t="shared" si="0"/>
        <v>110.59999999999991</v>
      </c>
      <c r="G21" s="46">
        <v>1323.5</v>
      </c>
      <c r="H21" s="68">
        <f t="shared" si="1"/>
        <v>1488.5</v>
      </c>
      <c r="I21" s="72">
        <f t="shared" si="2"/>
        <v>0.12466943709860219</v>
      </c>
    </row>
    <row r="22" spans="1:9" ht="16.5" x14ac:dyDescent="0.3">
      <c r="A22" s="37"/>
      <c r="B22" s="34" t="s">
        <v>11</v>
      </c>
      <c r="C22" s="15" t="s">
        <v>170</v>
      </c>
      <c r="D22" s="47">
        <v>398.8</v>
      </c>
      <c r="E22" s="83">
        <v>480</v>
      </c>
      <c r="F22" s="71">
        <f t="shared" si="0"/>
        <v>-81.199999999999989</v>
      </c>
      <c r="G22" s="46">
        <v>542.78749999999991</v>
      </c>
      <c r="H22" s="68">
        <f t="shared" si="1"/>
        <v>439.4</v>
      </c>
      <c r="I22" s="72">
        <f t="shared" si="2"/>
        <v>-0.19047509384427599</v>
      </c>
    </row>
    <row r="23" spans="1:9" ht="16.5" x14ac:dyDescent="0.3">
      <c r="A23" s="37"/>
      <c r="B23" s="34" t="s">
        <v>12</v>
      </c>
      <c r="C23" s="15" t="s">
        <v>171</v>
      </c>
      <c r="D23" s="47">
        <v>659.8</v>
      </c>
      <c r="E23" s="83">
        <v>614.5</v>
      </c>
      <c r="F23" s="71">
        <f t="shared" si="0"/>
        <v>45.299999999999955</v>
      </c>
      <c r="G23" s="46">
        <v>677.88750000000005</v>
      </c>
      <c r="H23" s="68">
        <f t="shared" si="1"/>
        <v>637.15</v>
      </c>
      <c r="I23" s="72">
        <f t="shared" si="2"/>
        <v>-6.0094779738526033E-2</v>
      </c>
    </row>
    <row r="24" spans="1:9" ht="16.5" x14ac:dyDescent="0.3">
      <c r="A24" s="37"/>
      <c r="B24" s="34" t="s">
        <v>13</v>
      </c>
      <c r="C24" s="15" t="s">
        <v>172</v>
      </c>
      <c r="D24" s="47">
        <v>672</v>
      </c>
      <c r="E24" s="83">
        <v>550</v>
      </c>
      <c r="F24" s="71">
        <f t="shared" si="0"/>
        <v>122</v>
      </c>
      <c r="G24" s="46">
        <v>658.54513888888891</v>
      </c>
      <c r="H24" s="68">
        <f t="shared" si="1"/>
        <v>611</v>
      </c>
      <c r="I24" s="72">
        <f t="shared" si="2"/>
        <v>-7.2197236121290129E-2</v>
      </c>
    </row>
    <row r="25" spans="1:9" ht="16.5" x14ac:dyDescent="0.3">
      <c r="A25" s="37"/>
      <c r="B25" s="34" t="s">
        <v>14</v>
      </c>
      <c r="C25" s="15" t="s">
        <v>173</v>
      </c>
      <c r="D25" s="47">
        <v>579.79999999999995</v>
      </c>
      <c r="E25" s="83">
        <v>525</v>
      </c>
      <c r="F25" s="71">
        <f t="shared" si="0"/>
        <v>54.799999999999955</v>
      </c>
      <c r="G25" s="46">
        <v>640.88750000000005</v>
      </c>
      <c r="H25" s="68">
        <f t="shared" si="1"/>
        <v>552.4</v>
      </c>
      <c r="I25" s="72">
        <f t="shared" si="2"/>
        <v>-0.13807025413976723</v>
      </c>
    </row>
    <row r="26" spans="1:9" ht="16.5" x14ac:dyDescent="0.3">
      <c r="A26" s="37"/>
      <c r="B26" s="34" t="s">
        <v>15</v>
      </c>
      <c r="C26" s="15" t="s">
        <v>174</v>
      </c>
      <c r="D26" s="47">
        <v>1379.8</v>
      </c>
      <c r="E26" s="83">
        <v>1450</v>
      </c>
      <c r="F26" s="71">
        <f t="shared" si="0"/>
        <v>-70.200000000000045</v>
      </c>
      <c r="G26" s="46">
        <v>1720.6875</v>
      </c>
      <c r="H26" s="68">
        <f t="shared" si="1"/>
        <v>1414.9</v>
      </c>
      <c r="I26" s="72">
        <f t="shared" si="2"/>
        <v>-0.17771239693436486</v>
      </c>
    </row>
    <row r="27" spans="1:9" ht="16.5" x14ac:dyDescent="0.3">
      <c r="A27" s="37"/>
      <c r="B27" s="34" t="s">
        <v>16</v>
      </c>
      <c r="C27" s="15" t="s">
        <v>175</v>
      </c>
      <c r="D27" s="47">
        <v>605.55555555555554</v>
      </c>
      <c r="E27" s="83">
        <v>500</v>
      </c>
      <c r="F27" s="71">
        <f t="shared" si="0"/>
        <v>105.55555555555554</v>
      </c>
      <c r="G27" s="46">
        <v>619.21250000000009</v>
      </c>
      <c r="H27" s="68">
        <f t="shared" si="1"/>
        <v>552.77777777777783</v>
      </c>
      <c r="I27" s="72">
        <f t="shared" si="2"/>
        <v>-0.10728905217873065</v>
      </c>
    </row>
    <row r="28" spans="1:9" ht="16.5" x14ac:dyDescent="0.3">
      <c r="A28" s="37"/>
      <c r="B28" s="34" t="s">
        <v>17</v>
      </c>
      <c r="C28" s="15" t="s">
        <v>176</v>
      </c>
      <c r="D28" s="47">
        <v>1033.8</v>
      </c>
      <c r="E28" s="83">
        <v>1177</v>
      </c>
      <c r="F28" s="71">
        <f t="shared" si="0"/>
        <v>-143.20000000000005</v>
      </c>
      <c r="G28" s="46">
        <v>1342.0125</v>
      </c>
      <c r="H28" s="68">
        <f t="shared" si="1"/>
        <v>1105.4000000000001</v>
      </c>
      <c r="I28" s="72">
        <f t="shared" si="2"/>
        <v>-0.17631169605350169</v>
      </c>
    </row>
    <row r="29" spans="1:9" ht="16.5" x14ac:dyDescent="0.3">
      <c r="A29" s="37"/>
      <c r="B29" s="34" t="s">
        <v>18</v>
      </c>
      <c r="C29" s="15" t="s">
        <v>177</v>
      </c>
      <c r="D29" s="47">
        <v>1900.5555555555557</v>
      </c>
      <c r="E29" s="83">
        <v>1550</v>
      </c>
      <c r="F29" s="71">
        <f t="shared" si="0"/>
        <v>350.55555555555566</v>
      </c>
      <c r="G29" s="46">
        <v>1324.6041666666667</v>
      </c>
      <c r="H29" s="68">
        <f t="shared" si="1"/>
        <v>1725.2777777777778</v>
      </c>
      <c r="I29" s="72">
        <f t="shared" si="2"/>
        <v>0.30248554337511729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1214.8</v>
      </c>
      <c r="E30" s="95">
        <v>1333.2</v>
      </c>
      <c r="F30" s="74">
        <f t="shared" si="0"/>
        <v>-118.40000000000009</v>
      </c>
      <c r="G30" s="49">
        <v>1352.2125000000001</v>
      </c>
      <c r="H30" s="107">
        <f t="shared" si="1"/>
        <v>1274</v>
      </c>
      <c r="I30" s="75">
        <f t="shared" si="2"/>
        <v>-5.7840391210701045E-2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2281.25</v>
      </c>
      <c r="E32" s="83">
        <v>2450</v>
      </c>
      <c r="F32" s="67">
        <f>D32-E32</f>
        <v>-168.75</v>
      </c>
      <c r="G32" s="54">
        <v>2374.4941964285717</v>
      </c>
      <c r="H32" s="68">
        <f>AVERAGE(D32:E32)</f>
        <v>2365.625</v>
      </c>
      <c r="I32" s="78">
        <f t="shared" si="2"/>
        <v>-3.7351939802218585E-3</v>
      </c>
    </row>
    <row r="33" spans="1:9" ht="16.5" x14ac:dyDescent="0.3">
      <c r="A33" s="37"/>
      <c r="B33" s="34" t="s">
        <v>27</v>
      </c>
      <c r="C33" s="15" t="s">
        <v>180</v>
      </c>
      <c r="D33" s="47">
        <v>2109.8000000000002</v>
      </c>
      <c r="E33" s="83">
        <v>2200</v>
      </c>
      <c r="F33" s="79">
        <f>D33-E33</f>
        <v>-90.199999999999818</v>
      </c>
      <c r="G33" s="46">
        <v>2173.8374999999996</v>
      </c>
      <c r="H33" s="68">
        <f>AVERAGE(D33:E33)</f>
        <v>2154.9</v>
      </c>
      <c r="I33" s="72">
        <f t="shared" si="2"/>
        <v>-8.711552726457036E-3</v>
      </c>
    </row>
    <row r="34" spans="1:9" ht="16.5" x14ac:dyDescent="0.3">
      <c r="A34" s="37"/>
      <c r="B34" s="39" t="s">
        <v>28</v>
      </c>
      <c r="C34" s="15" t="s">
        <v>181</v>
      </c>
      <c r="D34" s="47">
        <v>1361.125</v>
      </c>
      <c r="E34" s="83">
        <v>1158.2</v>
      </c>
      <c r="F34" s="71">
        <f>D34-E34</f>
        <v>202.92499999999995</v>
      </c>
      <c r="G34" s="46">
        <v>1175.1566964285714</v>
      </c>
      <c r="H34" s="68">
        <f>AVERAGE(D34:E34)</f>
        <v>1259.6624999999999</v>
      </c>
      <c r="I34" s="72">
        <f t="shared" si="2"/>
        <v>7.1910242972916538E-2</v>
      </c>
    </row>
    <row r="35" spans="1:9" ht="16.5" x14ac:dyDescent="0.3">
      <c r="A35" s="37"/>
      <c r="B35" s="34" t="s">
        <v>29</v>
      </c>
      <c r="C35" s="15" t="s">
        <v>182</v>
      </c>
      <c r="D35" s="47">
        <v>1592.375</v>
      </c>
      <c r="E35" s="83">
        <v>1400</v>
      </c>
      <c r="F35" s="79">
        <f>D35-E35</f>
        <v>192.375</v>
      </c>
      <c r="G35" s="46">
        <v>1362.8535714285713</v>
      </c>
      <c r="H35" s="68">
        <f>AVERAGE(D35:E35)</f>
        <v>1496.1875</v>
      </c>
      <c r="I35" s="72">
        <f t="shared" si="2"/>
        <v>9.7834375876247173E-2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1403.7</v>
      </c>
      <c r="E36" s="83">
        <v>1700</v>
      </c>
      <c r="F36" s="71">
        <f>D36-E36</f>
        <v>-296.29999999999995</v>
      </c>
      <c r="G36" s="49">
        <v>1183.2874999999999</v>
      </c>
      <c r="H36" s="68">
        <f>AVERAGE(D36:E36)</f>
        <v>1551.85</v>
      </c>
      <c r="I36" s="80">
        <f t="shared" si="2"/>
        <v>0.31147333171355229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32542</v>
      </c>
      <c r="E38" s="84">
        <v>30900</v>
      </c>
      <c r="F38" s="67">
        <f>D38-E38</f>
        <v>1642</v>
      </c>
      <c r="G38" s="46">
        <v>26589.852777777778</v>
      </c>
      <c r="H38" s="67">
        <f>AVERAGE(D38:E38)</f>
        <v>31721</v>
      </c>
      <c r="I38" s="78">
        <f t="shared" si="2"/>
        <v>0.19297388613262764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18923.5</v>
      </c>
      <c r="E39" s="85">
        <v>20000</v>
      </c>
      <c r="F39" s="74">
        <f>D39-E39</f>
        <v>-1076.5</v>
      </c>
      <c r="G39" s="46">
        <v>15515.197222222221</v>
      </c>
      <c r="H39" s="81">
        <f>AVERAGE(D39:E39)</f>
        <v>19461.75</v>
      </c>
      <c r="I39" s="75">
        <f t="shared" si="2"/>
        <v>0.25436691014956492</v>
      </c>
    </row>
    <row r="40" spans="1:9" ht="15.75" customHeight="1" thickBot="1" x14ac:dyDescent="0.25">
      <c r="A40" s="190"/>
      <c r="B40" s="191"/>
      <c r="C40" s="192"/>
      <c r="D40" s="86">
        <f>SUM(D15:D39)</f>
        <v>84237.388888888876</v>
      </c>
      <c r="E40" s="86">
        <f>SUM(E15:E39)</f>
        <v>84453.9</v>
      </c>
      <c r="F40" s="86">
        <f>SUM(F15:F39)</f>
        <v>-216.51111111111106</v>
      </c>
      <c r="G40" s="86">
        <f>SUM(G15:G39)</f>
        <v>73978.110714285722</v>
      </c>
      <c r="H40" s="86">
        <f>AVERAGE(D40:E40)</f>
        <v>84345.644444444435</v>
      </c>
      <c r="I40" s="75">
        <f>(H40-G40)/G40</f>
        <v>0.1401432617034469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8" t="s">
        <v>3</v>
      </c>
      <c r="B13" s="184"/>
      <c r="C13" s="186" t="s">
        <v>0</v>
      </c>
      <c r="D13" s="180" t="s">
        <v>23</v>
      </c>
      <c r="E13" s="180" t="s">
        <v>220</v>
      </c>
      <c r="F13" s="197" t="s">
        <v>224</v>
      </c>
      <c r="G13" s="180" t="s">
        <v>197</v>
      </c>
      <c r="H13" s="197" t="s">
        <v>219</v>
      </c>
      <c r="I13" s="180" t="s">
        <v>187</v>
      </c>
    </row>
    <row r="14" spans="1:9" ht="33.75" customHeight="1" thickBot="1" x14ac:dyDescent="0.25">
      <c r="A14" s="179"/>
      <c r="B14" s="185"/>
      <c r="C14" s="187"/>
      <c r="D14" s="200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1887.9375</v>
      </c>
      <c r="F16" s="42">
        <v>1930.5</v>
      </c>
      <c r="G16" s="21">
        <f>(F16-E16)/E16</f>
        <v>2.2544443340947462E-2</v>
      </c>
      <c r="H16" s="42">
        <v>1938.9</v>
      </c>
      <c r="I16" s="21">
        <f>(F16-H16)/H16</f>
        <v>-4.3323533962556556E-3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2592.0625</v>
      </c>
      <c r="F17" s="46">
        <v>3132.1555555555556</v>
      </c>
      <c r="G17" s="21">
        <f t="shared" ref="G17:G80" si="0">(F17-E17)/E17</f>
        <v>0.20836421018226048</v>
      </c>
      <c r="H17" s="46">
        <v>2513.2222222222222</v>
      </c>
      <c r="I17" s="21">
        <f>(F17-H17)/H17</f>
        <v>0.24627083425438792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2239.3874999999998</v>
      </c>
      <c r="F18" s="46">
        <v>2020.9333333333334</v>
      </c>
      <c r="G18" s="21">
        <f t="shared" si="0"/>
        <v>-9.7550855609699727E-2</v>
      </c>
      <c r="H18" s="46">
        <v>1825.1</v>
      </c>
      <c r="I18" s="21">
        <f t="shared" ref="I18:I31" si="1">(F18-H18)/H18</f>
        <v>0.1073000566179023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859.6875</v>
      </c>
      <c r="F19" s="46">
        <v>890.2</v>
      </c>
      <c r="G19" s="21">
        <f t="shared" si="0"/>
        <v>3.5492548164303944E-2</v>
      </c>
      <c r="H19" s="46">
        <v>871</v>
      </c>
      <c r="I19" s="21">
        <f t="shared" si="1"/>
        <v>2.2043628013777319E-2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3878.0444444444447</v>
      </c>
      <c r="F20" s="46">
        <v>4510.6750000000002</v>
      </c>
      <c r="G20" s="21">
        <f>(F20-E20)/E20</f>
        <v>0.163131331942789</v>
      </c>
      <c r="H20" s="46">
        <v>3543.9749999999999</v>
      </c>
      <c r="I20" s="21">
        <f t="shared" si="1"/>
        <v>0.2727728045485649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1943.9749999999999</v>
      </c>
      <c r="F21" s="46">
        <v>2049.4</v>
      </c>
      <c r="G21" s="21">
        <f t="shared" si="0"/>
        <v>5.4231664501858401E-2</v>
      </c>
      <c r="H21" s="46">
        <v>1836.9</v>
      </c>
      <c r="I21" s="21">
        <f t="shared" si="1"/>
        <v>0.1156840328814851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1323.5</v>
      </c>
      <c r="F22" s="46">
        <v>1488.5</v>
      </c>
      <c r="G22" s="21">
        <f t="shared" si="0"/>
        <v>0.12466943709860219</v>
      </c>
      <c r="H22" s="46">
        <v>1403.5</v>
      </c>
      <c r="I22" s="21">
        <f t="shared" si="1"/>
        <v>6.0562878517990734E-2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542.78749999999991</v>
      </c>
      <c r="F23" s="46">
        <v>439.4</v>
      </c>
      <c r="G23" s="21">
        <f t="shared" si="0"/>
        <v>-0.19047509384427599</v>
      </c>
      <c r="H23" s="46">
        <v>436.6</v>
      </c>
      <c r="I23" s="21">
        <f t="shared" si="1"/>
        <v>6.4131928538707153E-3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677.88750000000005</v>
      </c>
      <c r="F24" s="46">
        <v>637.15</v>
      </c>
      <c r="G24" s="21">
        <f t="shared" si="0"/>
        <v>-6.0094779738526033E-2</v>
      </c>
      <c r="H24" s="46">
        <v>648.4</v>
      </c>
      <c r="I24" s="21">
        <f t="shared" si="1"/>
        <v>-1.7350400987045034E-2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658.54513888888891</v>
      </c>
      <c r="F25" s="46">
        <v>611</v>
      </c>
      <c r="G25" s="21">
        <f t="shared" si="0"/>
        <v>-7.2197236121290129E-2</v>
      </c>
      <c r="H25" s="46">
        <v>579.05555555555554</v>
      </c>
      <c r="I25" s="21">
        <f t="shared" si="1"/>
        <v>5.5166458793053846E-2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640.88750000000005</v>
      </c>
      <c r="F26" s="46">
        <v>552.4</v>
      </c>
      <c r="G26" s="21">
        <f t="shared" si="0"/>
        <v>-0.13807025413976723</v>
      </c>
      <c r="H26" s="46">
        <v>522.4</v>
      </c>
      <c r="I26" s="21">
        <f t="shared" si="1"/>
        <v>5.7427258805513019E-2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1720.6875</v>
      </c>
      <c r="F27" s="46">
        <v>1414.9</v>
      </c>
      <c r="G27" s="21">
        <f t="shared" si="0"/>
        <v>-0.17771239693436486</v>
      </c>
      <c r="H27" s="46">
        <v>1294.4000000000001</v>
      </c>
      <c r="I27" s="21">
        <f t="shared" si="1"/>
        <v>9.3093325092707041E-2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619.21250000000009</v>
      </c>
      <c r="F28" s="46">
        <v>552.77777777777783</v>
      </c>
      <c r="G28" s="21">
        <f t="shared" si="0"/>
        <v>-0.10728905217873065</v>
      </c>
      <c r="H28" s="46">
        <v>576.38888888888891</v>
      </c>
      <c r="I28" s="21">
        <f t="shared" si="1"/>
        <v>-4.09638554216867E-2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1342.0125</v>
      </c>
      <c r="F29" s="46">
        <v>1105.4000000000001</v>
      </c>
      <c r="G29" s="21">
        <f t="shared" si="0"/>
        <v>-0.17631169605350169</v>
      </c>
      <c r="H29" s="46">
        <v>1160.5999999999999</v>
      </c>
      <c r="I29" s="21">
        <f t="shared" si="1"/>
        <v>-4.756160606582787E-2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1324.6041666666667</v>
      </c>
      <c r="F30" s="46">
        <v>1725.2777777777778</v>
      </c>
      <c r="G30" s="21">
        <f t="shared" si="0"/>
        <v>0.30248554337511729</v>
      </c>
      <c r="H30" s="46">
        <v>1839.1666666666665</v>
      </c>
      <c r="I30" s="21">
        <f t="shared" si="1"/>
        <v>-6.192418063736585E-2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1352.2125000000001</v>
      </c>
      <c r="F31" s="49">
        <v>1274</v>
      </c>
      <c r="G31" s="23">
        <f t="shared" si="0"/>
        <v>-5.7840391210701045E-2</v>
      </c>
      <c r="H31" s="49">
        <v>1278.95</v>
      </c>
      <c r="I31" s="23">
        <f t="shared" si="1"/>
        <v>-3.8703624066617503E-3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2374.4941964285717</v>
      </c>
      <c r="F33" s="54">
        <v>2365.625</v>
      </c>
      <c r="G33" s="21">
        <f t="shared" si="0"/>
        <v>-3.7351939802218585E-3</v>
      </c>
      <c r="H33" s="54">
        <v>2244.1</v>
      </c>
      <c r="I33" s="21">
        <f>(F33-H33)/H33</f>
        <v>5.4153112606390129E-2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2173.8374999999996</v>
      </c>
      <c r="F34" s="46">
        <v>2154.9</v>
      </c>
      <c r="G34" s="21">
        <f t="shared" si="0"/>
        <v>-8.711552726457036E-3</v>
      </c>
      <c r="H34" s="46">
        <v>2169.4</v>
      </c>
      <c r="I34" s="21">
        <f>(F34-H34)/H34</f>
        <v>-6.6838757260071907E-3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1175.1566964285714</v>
      </c>
      <c r="F35" s="46">
        <v>1259.6624999999999</v>
      </c>
      <c r="G35" s="21">
        <f t="shared" si="0"/>
        <v>7.1910242972916538E-2</v>
      </c>
      <c r="H35" s="46">
        <v>1330</v>
      </c>
      <c r="I35" s="21">
        <f>(F35-H35)/H35</f>
        <v>-5.288533834586473E-2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1362.8535714285713</v>
      </c>
      <c r="F36" s="46">
        <v>1496.1875</v>
      </c>
      <c r="G36" s="21">
        <f t="shared" si="0"/>
        <v>9.7834375876247173E-2</v>
      </c>
      <c r="H36" s="46">
        <v>1552.4375</v>
      </c>
      <c r="I36" s="21">
        <f>(F36-H36)/H36</f>
        <v>-3.6233342727162929E-2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1183.2874999999999</v>
      </c>
      <c r="F37" s="49">
        <v>1551.85</v>
      </c>
      <c r="G37" s="23">
        <f t="shared" si="0"/>
        <v>0.31147333171355229</v>
      </c>
      <c r="H37" s="49">
        <v>1599.85</v>
      </c>
      <c r="I37" s="23">
        <f>(F37-H37)/H37</f>
        <v>-3.0002812763696599E-2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26589.852777777778</v>
      </c>
      <c r="F39" s="46">
        <v>31721</v>
      </c>
      <c r="G39" s="21">
        <f t="shared" si="0"/>
        <v>0.19297388613262764</v>
      </c>
      <c r="H39" s="46">
        <v>30854.3</v>
      </c>
      <c r="I39" s="21">
        <f t="shared" ref="I39:I44" si="2">(F39-H39)/H39</f>
        <v>2.8090087929397222E-2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15515.197222222221</v>
      </c>
      <c r="F40" s="46">
        <v>19461.75</v>
      </c>
      <c r="G40" s="21">
        <f t="shared" si="0"/>
        <v>0.25436691014956492</v>
      </c>
      <c r="H40" s="46">
        <v>18054.3</v>
      </c>
      <c r="I40" s="21">
        <f t="shared" si="2"/>
        <v>7.7956497898007723E-2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10745.1875</v>
      </c>
      <c r="F41" s="57">
        <v>14422.25</v>
      </c>
      <c r="G41" s="21">
        <f t="shared" si="0"/>
        <v>0.34220552223960726</v>
      </c>
      <c r="H41" s="57">
        <v>13922.25</v>
      </c>
      <c r="I41" s="21">
        <f t="shared" si="2"/>
        <v>3.591373520803031E-2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5852.2666666666664</v>
      </c>
      <c r="F42" s="47">
        <v>5451.2</v>
      </c>
      <c r="G42" s="21">
        <f t="shared" si="0"/>
        <v>-6.8531850906771163E-2</v>
      </c>
      <c r="H42" s="47">
        <v>5461.2</v>
      </c>
      <c r="I42" s="21">
        <f t="shared" si="2"/>
        <v>-1.8310993920750019E-3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9966.8095238095229</v>
      </c>
      <c r="F43" s="47">
        <v>13330</v>
      </c>
      <c r="G43" s="21">
        <f t="shared" si="0"/>
        <v>0.33743902380759005</v>
      </c>
      <c r="H43" s="47">
        <v>13330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12593.125000000002</v>
      </c>
      <c r="F44" s="50">
        <v>13900</v>
      </c>
      <c r="G44" s="31">
        <f t="shared" si="0"/>
        <v>0.10377686237530383</v>
      </c>
      <c r="H44" s="50">
        <v>13900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6831.2777777777774</v>
      </c>
      <c r="F46" s="43">
        <v>7532.3</v>
      </c>
      <c r="G46" s="21">
        <f t="shared" si="0"/>
        <v>0.10261948716280517</v>
      </c>
      <c r="H46" s="43">
        <v>7258.3</v>
      </c>
      <c r="I46" s="21">
        <f t="shared" ref="I46:I51" si="3">(F46-H46)/H46</f>
        <v>3.7749886337021067E-2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6035.3055555555547</v>
      </c>
      <c r="F47" s="47">
        <v>6352.7777777777774</v>
      </c>
      <c r="G47" s="21">
        <f t="shared" si="0"/>
        <v>5.260251022916089E-2</v>
      </c>
      <c r="H47" s="47">
        <v>6313.8888888888887</v>
      </c>
      <c r="I47" s="21">
        <f t="shared" si="3"/>
        <v>6.1592608886933253E-3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19035.535714285714</v>
      </c>
      <c r="F48" s="47">
        <v>21220</v>
      </c>
      <c r="G48" s="21">
        <f t="shared" si="0"/>
        <v>0.1147571740823085</v>
      </c>
      <c r="H48" s="47">
        <v>20792.5</v>
      </c>
      <c r="I48" s="21">
        <f t="shared" si="3"/>
        <v>2.0560298184441505E-2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18434.210645833333</v>
      </c>
      <c r="F49" s="47">
        <v>21076.875</v>
      </c>
      <c r="G49" s="21">
        <f t="shared" si="0"/>
        <v>0.14335652363633949</v>
      </c>
      <c r="H49" s="47">
        <v>21076.875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2258.3333333333335</v>
      </c>
      <c r="F50" s="47">
        <v>2553.2857142857142</v>
      </c>
      <c r="G50" s="21">
        <f t="shared" si="0"/>
        <v>0.13060622034791766</v>
      </c>
      <c r="H50" s="47">
        <v>2749.7142857142858</v>
      </c>
      <c r="I50" s="21">
        <f t="shared" si="3"/>
        <v>-7.1435993349958482E-2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27521</v>
      </c>
      <c r="F51" s="50">
        <v>28420</v>
      </c>
      <c r="G51" s="31">
        <f t="shared" si="0"/>
        <v>3.2665964172813484E-2</v>
      </c>
      <c r="H51" s="50">
        <v>28337</v>
      </c>
      <c r="I51" s="31">
        <f t="shared" si="3"/>
        <v>2.9290327134135581E-3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3999</v>
      </c>
      <c r="G53" s="22">
        <f t="shared" si="0"/>
        <v>6.6400000000000001E-2</v>
      </c>
      <c r="H53" s="66">
        <v>3999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3621.2767857142853</v>
      </c>
      <c r="F54" s="70">
        <v>5270.625</v>
      </c>
      <c r="G54" s="21">
        <f t="shared" si="0"/>
        <v>0.45546041130915266</v>
      </c>
      <c r="H54" s="70">
        <v>5388.5</v>
      </c>
      <c r="I54" s="21">
        <f t="shared" si="4"/>
        <v>-2.1875289969379232E-2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2303.4375</v>
      </c>
      <c r="F55" s="70">
        <v>3480.75</v>
      </c>
      <c r="G55" s="21">
        <f t="shared" si="0"/>
        <v>0.51111111111111107</v>
      </c>
      <c r="H55" s="70">
        <v>3480.75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4556.25</v>
      </c>
      <c r="F56" s="70">
        <v>5350</v>
      </c>
      <c r="G56" s="21">
        <f t="shared" si="0"/>
        <v>0.17421124828532236</v>
      </c>
      <c r="H56" s="70">
        <v>5216.666666666667</v>
      </c>
      <c r="I56" s="21">
        <f t="shared" si="4"/>
        <v>2.5559105431309844E-2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2011.9583333333333</v>
      </c>
      <c r="F57" s="105">
        <v>2726.875</v>
      </c>
      <c r="G57" s="21">
        <f t="shared" si="0"/>
        <v>0.3553337337171496</v>
      </c>
      <c r="H57" s="105">
        <v>2868.75</v>
      </c>
      <c r="I57" s="21">
        <f t="shared" si="4"/>
        <v>-4.9455337690631811E-2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3688.4375</v>
      </c>
      <c r="F58" s="50">
        <v>5694.8</v>
      </c>
      <c r="G58" s="29">
        <f t="shared" si="0"/>
        <v>0.54396001016690676</v>
      </c>
      <c r="H58" s="50">
        <v>5705.333333333333</v>
      </c>
      <c r="I58" s="29">
        <f t="shared" si="4"/>
        <v>-1.8462257536806816E-3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5086.9642857142862</v>
      </c>
      <c r="F59" s="68">
        <v>5743.125</v>
      </c>
      <c r="G59" s="21">
        <f t="shared" si="0"/>
        <v>0.12898866149471677</v>
      </c>
      <c r="H59" s="68">
        <v>6008.125</v>
      </c>
      <c r="I59" s="21">
        <f t="shared" si="4"/>
        <v>-4.4106938520753147E-2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4994.5</v>
      </c>
      <c r="F60" s="70">
        <v>5990</v>
      </c>
      <c r="G60" s="21">
        <f t="shared" si="0"/>
        <v>0.19931925117629393</v>
      </c>
      <c r="H60" s="70">
        <v>5789</v>
      </c>
      <c r="I60" s="21">
        <f t="shared" si="4"/>
        <v>3.4721022629124201E-2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20930.3125</v>
      </c>
      <c r="F61" s="73">
        <v>22682.5</v>
      </c>
      <c r="G61" s="29">
        <f t="shared" si="0"/>
        <v>8.371530525404243E-2</v>
      </c>
      <c r="H61" s="73">
        <v>23400.625</v>
      </c>
      <c r="I61" s="29">
        <f t="shared" si="4"/>
        <v>-3.0688282898426858E-2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6360.25</v>
      </c>
      <c r="F63" s="54">
        <v>7730</v>
      </c>
      <c r="G63" s="21">
        <f t="shared" si="0"/>
        <v>0.21536103140599819</v>
      </c>
      <c r="H63" s="54">
        <v>7692.7777777777774</v>
      </c>
      <c r="I63" s="21">
        <f t="shared" ref="I63:I74" si="5">(F63-H63)/H63</f>
        <v>4.8385931970824532E-3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46538.955357142855</v>
      </c>
      <c r="F64" s="46">
        <v>49306.857142857145</v>
      </c>
      <c r="G64" s="21">
        <f t="shared" si="0"/>
        <v>5.9474944473360832E-2</v>
      </c>
      <c r="H64" s="46">
        <v>49306.857142857145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10766.875000000002</v>
      </c>
      <c r="F65" s="46">
        <v>13700.375</v>
      </c>
      <c r="G65" s="21">
        <f t="shared" si="0"/>
        <v>0.272456028327625</v>
      </c>
      <c r="H65" s="46">
        <v>13700.375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7628.8888888888896</v>
      </c>
      <c r="F66" s="46">
        <v>10680</v>
      </c>
      <c r="G66" s="21">
        <f t="shared" si="0"/>
        <v>0.3999417419166908</v>
      </c>
      <c r="H66" s="46">
        <v>10680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3734.4250000000002</v>
      </c>
      <c r="F67" s="46">
        <v>4968.5714285714284</v>
      </c>
      <c r="G67" s="21">
        <f t="shared" si="0"/>
        <v>0.3304783008284885</v>
      </c>
      <c r="H67" s="46">
        <v>5115</v>
      </c>
      <c r="I67" s="21">
        <f t="shared" si="5"/>
        <v>-2.8627286691802846E-2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3566.4583333333335</v>
      </c>
      <c r="F68" s="58">
        <v>4821.25</v>
      </c>
      <c r="G68" s="31">
        <f t="shared" si="0"/>
        <v>0.35183129855715867</v>
      </c>
      <c r="H68" s="58">
        <v>4448.75</v>
      </c>
      <c r="I68" s="31">
        <f t="shared" si="5"/>
        <v>8.373138522056757E-2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3712.5</v>
      </c>
      <c r="F70" s="43">
        <v>4949.7777777777774</v>
      </c>
      <c r="G70" s="21">
        <f t="shared" si="0"/>
        <v>0.33327347549569764</v>
      </c>
      <c r="H70" s="43">
        <v>4949.7777777777774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2747.5590277777778</v>
      </c>
      <c r="F71" s="47">
        <v>3055.3333333333335</v>
      </c>
      <c r="G71" s="21">
        <f t="shared" si="0"/>
        <v>0.11201735884250796</v>
      </c>
      <c r="H71" s="47">
        <v>3055.3333333333335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1324.1071428571429</v>
      </c>
      <c r="F72" s="47">
        <v>1362.5</v>
      </c>
      <c r="G72" s="21">
        <f t="shared" si="0"/>
        <v>2.8995279838165855E-2</v>
      </c>
      <c r="H72" s="47">
        <v>1362.5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2235.3194444444443</v>
      </c>
      <c r="F73" s="47">
        <v>2845.5555555555557</v>
      </c>
      <c r="G73" s="21">
        <f t="shared" si="0"/>
        <v>0.27299727232622739</v>
      </c>
      <c r="H73" s="47">
        <v>2903.3333333333335</v>
      </c>
      <c r="I73" s="21">
        <f t="shared" si="5"/>
        <v>-1.9900497512437828E-2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1571.2472222222223</v>
      </c>
      <c r="F74" s="50">
        <v>2194.5</v>
      </c>
      <c r="G74" s="21">
        <f t="shared" si="0"/>
        <v>0.39666118034328707</v>
      </c>
      <c r="H74" s="50">
        <v>2194.5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1467.1428571428573</v>
      </c>
      <c r="F76" s="43">
        <v>1720</v>
      </c>
      <c r="G76" s="22">
        <f t="shared" si="0"/>
        <v>0.17234664070107092</v>
      </c>
      <c r="H76" s="43">
        <v>1720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1200</v>
      </c>
      <c r="F77" s="32">
        <v>1644.75</v>
      </c>
      <c r="G77" s="21">
        <f t="shared" si="0"/>
        <v>0.37062499999999998</v>
      </c>
      <c r="H77" s="32">
        <v>1747.5</v>
      </c>
      <c r="I77" s="21">
        <f t="shared" si="6"/>
        <v>-5.8798283261802572E-2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788.0625</v>
      </c>
      <c r="F78" s="47">
        <v>1020</v>
      </c>
      <c r="G78" s="21">
        <f t="shared" si="0"/>
        <v>0.29431358553414227</v>
      </c>
      <c r="H78" s="47">
        <v>1040.7142857142858</v>
      </c>
      <c r="I78" s="21">
        <f t="shared" si="6"/>
        <v>-1.9903912148249891E-2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1506.0250000000001</v>
      </c>
      <c r="F79" s="47">
        <v>1933.1111111111111</v>
      </c>
      <c r="G79" s="21">
        <f t="shared" si="0"/>
        <v>0.28358500762677313</v>
      </c>
      <c r="H79" s="47">
        <v>1907.5555555555557</v>
      </c>
      <c r="I79" s="21">
        <f t="shared" si="6"/>
        <v>1.3397017707362468E-2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1960.2</v>
      </c>
      <c r="F80" s="61">
        <v>2150.3000000000002</v>
      </c>
      <c r="G80" s="21">
        <f t="shared" si="0"/>
        <v>9.697990001020311E-2</v>
      </c>
      <c r="H80" s="61">
        <v>2078.8000000000002</v>
      </c>
      <c r="I80" s="21">
        <f t="shared" si="6"/>
        <v>3.4394843178756969E-2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8830</v>
      </c>
      <c r="F81" s="61">
        <v>9649.3333333333339</v>
      </c>
      <c r="G81" s="21">
        <f>(F81-E81)/E81</f>
        <v>9.2789731974330006E-2</v>
      </c>
      <c r="H81" s="61">
        <v>8982.6666666666661</v>
      </c>
      <c r="I81" s="21">
        <f t="shared" si="6"/>
        <v>7.4217010538815631E-2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3950.5249999999996</v>
      </c>
      <c r="F82" s="50">
        <v>4370.8888888888887</v>
      </c>
      <c r="G82" s="23">
        <f>(F82-E82)/E82</f>
        <v>0.10640709497823431</v>
      </c>
      <c r="H82" s="50">
        <v>4437.5555555555557</v>
      </c>
      <c r="I82" s="23">
        <f t="shared" si="6"/>
        <v>-1.5023286093444908E-2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A13" zoomScaleNormal="100" workbookViewId="0">
      <selection activeCell="G93" sqref="G93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19.375" customWidth="1"/>
    <col min="4" max="4" width="12.3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7" t="s">
        <v>201</v>
      </c>
      <c r="B9" s="177"/>
      <c r="C9" s="177"/>
      <c r="D9" s="177"/>
      <c r="E9" s="177"/>
      <c r="F9" s="177"/>
      <c r="G9" s="177"/>
      <c r="H9" s="177"/>
      <c r="I9" s="177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8" t="s">
        <v>3</v>
      </c>
      <c r="B13" s="184"/>
      <c r="C13" s="201" t="s">
        <v>0</v>
      </c>
      <c r="D13" s="203" t="s">
        <v>23</v>
      </c>
      <c r="E13" s="180" t="s">
        <v>220</v>
      </c>
      <c r="F13" s="197" t="s">
        <v>224</v>
      </c>
      <c r="G13" s="180" t="s">
        <v>197</v>
      </c>
      <c r="H13" s="197" t="s">
        <v>219</v>
      </c>
      <c r="I13" s="180" t="s">
        <v>187</v>
      </c>
    </row>
    <row r="14" spans="1:9" ht="38.25" customHeight="1" thickBot="1" x14ac:dyDescent="0.25">
      <c r="A14" s="179"/>
      <c r="B14" s="185"/>
      <c r="C14" s="202"/>
      <c r="D14" s="204"/>
      <c r="E14" s="181"/>
      <c r="F14" s="198"/>
      <c r="G14" s="199"/>
      <c r="H14" s="198"/>
      <c r="I14" s="19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18</v>
      </c>
      <c r="C16" s="14" t="s">
        <v>98</v>
      </c>
      <c r="D16" s="11" t="s">
        <v>83</v>
      </c>
      <c r="E16" s="42">
        <v>1324.6041666666667</v>
      </c>
      <c r="F16" s="42">
        <v>1725.2777777777778</v>
      </c>
      <c r="G16" s="21">
        <f t="shared" ref="G16:G31" si="0">(F16-E16)/E16</f>
        <v>0.30248554337511729</v>
      </c>
      <c r="H16" s="42">
        <v>1839.1666666666665</v>
      </c>
      <c r="I16" s="21">
        <f t="shared" ref="I16:I31" si="1">(F16-H16)/H16</f>
        <v>-6.192418063736585E-2</v>
      </c>
    </row>
    <row r="17" spans="1:9" ht="16.5" x14ac:dyDescent="0.3">
      <c r="A17" s="37"/>
      <c r="B17" s="34" t="s">
        <v>17</v>
      </c>
      <c r="C17" s="15" t="s">
        <v>97</v>
      </c>
      <c r="D17" s="11" t="s">
        <v>161</v>
      </c>
      <c r="E17" s="46">
        <v>1342.0125</v>
      </c>
      <c r="F17" s="46">
        <v>1105.4000000000001</v>
      </c>
      <c r="G17" s="21">
        <f t="shared" si="0"/>
        <v>-0.17631169605350169</v>
      </c>
      <c r="H17" s="46">
        <v>1160.5999999999999</v>
      </c>
      <c r="I17" s="21">
        <f t="shared" si="1"/>
        <v>-4.756160606582787E-2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619.21250000000009</v>
      </c>
      <c r="F18" s="46">
        <v>552.77777777777783</v>
      </c>
      <c r="G18" s="21">
        <f t="shared" si="0"/>
        <v>-0.10728905217873065</v>
      </c>
      <c r="H18" s="46">
        <v>576.38888888888891</v>
      </c>
      <c r="I18" s="21">
        <f t="shared" si="1"/>
        <v>-4.09638554216867E-2</v>
      </c>
    </row>
    <row r="19" spans="1:9" ht="16.5" x14ac:dyDescent="0.3">
      <c r="A19" s="37"/>
      <c r="B19" s="34" t="s">
        <v>12</v>
      </c>
      <c r="C19" s="15" t="s">
        <v>92</v>
      </c>
      <c r="D19" s="11" t="s">
        <v>81</v>
      </c>
      <c r="E19" s="46">
        <v>677.88750000000005</v>
      </c>
      <c r="F19" s="46">
        <v>637.15</v>
      </c>
      <c r="G19" s="21">
        <f t="shared" si="0"/>
        <v>-6.0094779738526033E-2</v>
      </c>
      <c r="H19" s="46">
        <v>648.4</v>
      </c>
      <c r="I19" s="21">
        <f t="shared" si="1"/>
        <v>-1.7350400987045034E-2</v>
      </c>
    </row>
    <row r="20" spans="1:9" ht="16.5" x14ac:dyDescent="0.3">
      <c r="A20" s="37"/>
      <c r="B20" s="34" t="s">
        <v>4</v>
      </c>
      <c r="C20" s="15" t="s">
        <v>84</v>
      </c>
      <c r="D20" s="11" t="s">
        <v>161</v>
      </c>
      <c r="E20" s="46">
        <v>1887.9375</v>
      </c>
      <c r="F20" s="46">
        <v>1930.5</v>
      </c>
      <c r="G20" s="21">
        <f t="shared" si="0"/>
        <v>2.2544443340947462E-2</v>
      </c>
      <c r="H20" s="46">
        <v>1938.9</v>
      </c>
      <c r="I20" s="21">
        <f t="shared" si="1"/>
        <v>-4.3323533962556556E-3</v>
      </c>
    </row>
    <row r="21" spans="1:9" ht="16.5" x14ac:dyDescent="0.3">
      <c r="A21" s="37"/>
      <c r="B21" s="34" t="s">
        <v>19</v>
      </c>
      <c r="C21" s="15" t="s">
        <v>99</v>
      </c>
      <c r="D21" s="11" t="s">
        <v>161</v>
      </c>
      <c r="E21" s="46">
        <v>1352.2125000000001</v>
      </c>
      <c r="F21" s="46">
        <v>1274</v>
      </c>
      <c r="G21" s="21">
        <f t="shared" si="0"/>
        <v>-5.7840391210701045E-2</v>
      </c>
      <c r="H21" s="46">
        <v>1278.95</v>
      </c>
      <c r="I21" s="21">
        <f t="shared" si="1"/>
        <v>-3.8703624066617503E-3</v>
      </c>
    </row>
    <row r="22" spans="1:9" ht="16.5" x14ac:dyDescent="0.3">
      <c r="A22" s="37"/>
      <c r="B22" s="34" t="s">
        <v>11</v>
      </c>
      <c r="C22" s="15" t="s">
        <v>91</v>
      </c>
      <c r="D22" s="11" t="s">
        <v>81</v>
      </c>
      <c r="E22" s="46">
        <v>542.78749999999991</v>
      </c>
      <c r="F22" s="46">
        <v>439.4</v>
      </c>
      <c r="G22" s="21">
        <f t="shared" si="0"/>
        <v>-0.19047509384427599</v>
      </c>
      <c r="H22" s="46">
        <v>436.6</v>
      </c>
      <c r="I22" s="21">
        <f t="shared" si="1"/>
        <v>6.4131928538707153E-3</v>
      </c>
    </row>
    <row r="23" spans="1:9" ht="16.5" x14ac:dyDescent="0.3">
      <c r="A23" s="37"/>
      <c r="B23" s="34" t="s">
        <v>7</v>
      </c>
      <c r="C23" s="15" t="s">
        <v>87</v>
      </c>
      <c r="D23" s="13" t="s">
        <v>161</v>
      </c>
      <c r="E23" s="46">
        <v>859.6875</v>
      </c>
      <c r="F23" s="46">
        <v>890.2</v>
      </c>
      <c r="G23" s="21">
        <f t="shared" si="0"/>
        <v>3.5492548164303944E-2</v>
      </c>
      <c r="H23" s="46">
        <v>871</v>
      </c>
      <c r="I23" s="21">
        <f t="shared" si="1"/>
        <v>2.2043628013777319E-2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658.54513888888891</v>
      </c>
      <c r="F24" s="46">
        <v>611</v>
      </c>
      <c r="G24" s="21">
        <f t="shared" si="0"/>
        <v>-7.2197236121290129E-2</v>
      </c>
      <c r="H24" s="46">
        <v>579.05555555555554</v>
      </c>
      <c r="I24" s="21">
        <f t="shared" si="1"/>
        <v>5.5166458793053846E-2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640.88750000000005</v>
      </c>
      <c r="F25" s="46">
        <v>552.4</v>
      </c>
      <c r="G25" s="21">
        <f t="shared" si="0"/>
        <v>-0.13807025413976723</v>
      </c>
      <c r="H25" s="46">
        <v>522.4</v>
      </c>
      <c r="I25" s="21">
        <f t="shared" si="1"/>
        <v>5.7427258805513019E-2</v>
      </c>
    </row>
    <row r="26" spans="1:9" ht="16.5" x14ac:dyDescent="0.3">
      <c r="A26" s="37"/>
      <c r="B26" s="34" t="s">
        <v>10</v>
      </c>
      <c r="C26" s="15" t="s">
        <v>90</v>
      </c>
      <c r="D26" s="13" t="s">
        <v>161</v>
      </c>
      <c r="E26" s="46">
        <v>1323.5</v>
      </c>
      <c r="F26" s="46">
        <v>1488.5</v>
      </c>
      <c r="G26" s="21">
        <f t="shared" si="0"/>
        <v>0.12466943709860219</v>
      </c>
      <c r="H26" s="46">
        <v>1403.5</v>
      </c>
      <c r="I26" s="21">
        <f t="shared" si="1"/>
        <v>6.0562878517990734E-2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1720.6875</v>
      </c>
      <c r="F27" s="46">
        <v>1414.9</v>
      </c>
      <c r="G27" s="21">
        <f t="shared" si="0"/>
        <v>-0.17771239693436486</v>
      </c>
      <c r="H27" s="46">
        <v>1294.4000000000001</v>
      </c>
      <c r="I27" s="21">
        <f t="shared" si="1"/>
        <v>9.3093325092707041E-2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2239.3874999999998</v>
      </c>
      <c r="F28" s="46">
        <v>2020.9333333333334</v>
      </c>
      <c r="G28" s="21">
        <f t="shared" si="0"/>
        <v>-9.7550855609699727E-2</v>
      </c>
      <c r="H28" s="46">
        <v>1825.1</v>
      </c>
      <c r="I28" s="21">
        <f t="shared" si="1"/>
        <v>0.1073000566179023</v>
      </c>
    </row>
    <row r="29" spans="1:9" ht="16.5" x14ac:dyDescent="0.3">
      <c r="A29" s="37"/>
      <c r="B29" s="34" t="s">
        <v>9</v>
      </c>
      <c r="C29" s="15" t="s">
        <v>88</v>
      </c>
      <c r="D29" s="13" t="s">
        <v>161</v>
      </c>
      <c r="E29" s="46">
        <v>1943.9749999999999</v>
      </c>
      <c r="F29" s="46">
        <v>2049.4</v>
      </c>
      <c r="G29" s="21">
        <f t="shared" si="0"/>
        <v>5.4231664501858401E-2</v>
      </c>
      <c r="H29" s="46">
        <v>1836.9</v>
      </c>
      <c r="I29" s="21">
        <f t="shared" si="1"/>
        <v>0.1156840328814851</v>
      </c>
    </row>
    <row r="30" spans="1:9" ht="16.5" x14ac:dyDescent="0.3">
      <c r="A30" s="37"/>
      <c r="B30" s="34" t="s">
        <v>5</v>
      </c>
      <c r="C30" s="15" t="s">
        <v>85</v>
      </c>
      <c r="D30" s="13" t="s">
        <v>161</v>
      </c>
      <c r="E30" s="46">
        <v>2592.0625</v>
      </c>
      <c r="F30" s="46">
        <v>3132.1555555555556</v>
      </c>
      <c r="G30" s="21">
        <f t="shared" si="0"/>
        <v>0.20836421018226048</v>
      </c>
      <c r="H30" s="46">
        <v>2513.2222222222222</v>
      </c>
      <c r="I30" s="21">
        <f t="shared" si="1"/>
        <v>0.24627083425438792</v>
      </c>
    </row>
    <row r="31" spans="1:9" ht="17.25" thickBot="1" x14ac:dyDescent="0.35">
      <c r="A31" s="38"/>
      <c r="B31" s="36" t="s">
        <v>8</v>
      </c>
      <c r="C31" s="16" t="s">
        <v>89</v>
      </c>
      <c r="D31" s="12" t="s">
        <v>161</v>
      </c>
      <c r="E31" s="49">
        <v>3878.0444444444447</v>
      </c>
      <c r="F31" s="49">
        <v>4510.6750000000002</v>
      </c>
      <c r="G31" s="23">
        <f t="shared" si="0"/>
        <v>0.163131331942789</v>
      </c>
      <c r="H31" s="49">
        <v>3543.9749999999999</v>
      </c>
      <c r="I31" s="23">
        <f t="shared" si="1"/>
        <v>0.2727728045485649</v>
      </c>
    </row>
    <row r="32" spans="1:9" ht="15.75" customHeight="1" thickBot="1" x14ac:dyDescent="0.25">
      <c r="A32" s="190" t="s">
        <v>188</v>
      </c>
      <c r="B32" s="191"/>
      <c r="C32" s="191"/>
      <c r="D32" s="192"/>
      <c r="E32" s="106">
        <f>SUM(E16:E31)</f>
        <v>23603.431249999998</v>
      </c>
      <c r="F32" s="107">
        <f>SUM(F16:F31)</f>
        <v>24334.669444444447</v>
      </c>
      <c r="G32" s="108">
        <f t="shared" ref="G32" si="2">(F32-E32)/E32</f>
        <v>3.0980164989547851E-2</v>
      </c>
      <c r="H32" s="107">
        <f>SUM(H16:H31)</f>
        <v>22268.558333333331</v>
      </c>
      <c r="I32" s="111">
        <f t="shared" ref="I32" si="3">(F32-H32)/H32</f>
        <v>9.2781538893714516E-2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1175.1566964285714</v>
      </c>
      <c r="F34" s="54">
        <v>1259.6624999999999</v>
      </c>
      <c r="G34" s="21">
        <f>(F34-E34)/E34</f>
        <v>7.1910242972916538E-2</v>
      </c>
      <c r="H34" s="54">
        <v>1330</v>
      </c>
      <c r="I34" s="21">
        <f>(F34-H34)/H34</f>
        <v>-5.288533834586473E-2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1362.8535714285713</v>
      </c>
      <c r="F35" s="46">
        <v>1496.1875</v>
      </c>
      <c r="G35" s="21">
        <f>(F35-E35)/E35</f>
        <v>9.7834375876247173E-2</v>
      </c>
      <c r="H35" s="46">
        <v>1552.4375</v>
      </c>
      <c r="I35" s="21">
        <f>(F35-H35)/H35</f>
        <v>-3.6233342727162929E-2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1183.2874999999999</v>
      </c>
      <c r="F36" s="46">
        <v>1551.85</v>
      </c>
      <c r="G36" s="21">
        <f>(F36-E36)/E36</f>
        <v>0.31147333171355229</v>
      </c>
      <c r="H36" s="46">
        <v>1599.85</v>
      </c>
      <c r="I36" s="21">
        <f>(F36-H36)/H36</f>
        <v>-3.0002812763696599E-2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2173.8374999999996</v>
      </c>
      <c r="F37" s="46">
        <v>2154.9</v>
      </c>
      <c r="G37" s="21">
        <f>(F37-E37)/E37</f>
        <v>-8.711552726457036E-3</v>
      </c>
      <c r="H37" s="46">
        <v>2169.4</v>
      </c>
      <c r="I37" s="21">
        <f>(F37-H37)/H37</f>
        <v>-6.6838757260071907E-3</v>
      </c>
    </row>
    <row r="38" spans="1:9" ht="17.25" thickBot="1" x14ac:dyDescent="0.35">
      <c r="A38" s="38"/>
      <c r="B38" s="39" t="s">
        <v>26</v>
      </c>
      <c r="C38" s="15" t="s">
        <v>100</v>
      </c>
      <c r="D38" s="24" t="s">
        <v>161</v>
      </c>
      <c r="E38" s="49">
        <v>2374.4941964285717</v>
      </c>
      <c r="F38" s="49">
        <v>2365.625</v>
      </c>
      <c r="G38" s="23">
        <f>(F38-E38)/E38</f>
        <v>-3.7351939802218585E-3</v>
      </c>
      <c r="H38" s="49">
        <v>2244.1</v>
      </c>
      <c r="I38" s="23">
        <f>(F38-H38)/H38</f>
        <v>5.4153112606390129E-2</v>
      </c>
    </row>
    <row r="39" spans="1:9" ht="15.75" customHeight="1" thickBot="1" x14ac:dyDescent="0.25">
      <c r="A39" s="190" t="s">
        <v>189</v>
      </c>
      <c r="B39" s="191"/>
      <c r="C39" s="191"/>
      <c r="D39" s="192"/>
      <c r="E39" s="86">
        <f>SUM(E34:E38)</f>
        <v>8269.6294642857138</v>
      </c>
      <c r="F39" s="109">
        <f>SUM(F34:F38)</f>
        <v>8828.2250000000004</v>
      </c>
      <c r="G39" s="110">
        <f t="shared" ref="G39" si="4">(F39-E39)/E39</f>
        <v>6.7547831269431022E-2</v>
      </c>
      <c r="H39" s="109">
        <f>SUM(H34:H38)</f>
        <v>8895.7875000000004</v>
      </c>
      <c r="I39" s="111">
        <f t="shared" ref="I39" si="5">(F39-H39)/H39</f>
        <v>-7.5948869057404977E-3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5852.2666666666664</v>
      </c>
      <c r="F41" s="46">
        <v>5451.2</v>
      </c>
      <c r="G41" s="21">
        <f t="shared" ref="G41:G46" si="6">(F41-E41)/E41</f>
        <v>-6.8531850906771163E-2</v>
      </c>
      <c r="H41" s="46">
        <v>5461.2</v>
      </c>
      <c r="I41" s="21">
        <f t="shared" ref="I41:I46" si="7">(F41-H41)/H41</f>
        <v>-1.8310993920750019E-3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9966.8095238095229</v>
      </c>
      <c r="F42" s="46">
        <v>13330</v>
      </c>
      <c r="G42" s="21">
        <f t="shared" si="6"/>
        <v>0.33743902380759005</v>
      </c>
      <c r="H42" s="46">
        <v>13330</v>
      </c>
      <c r="I42" s="21">
        <f t="shared" si="7"/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12593.125000000002</v>
      </c>
      <c r="F43" s="57">
        <v>13900</v>
      </c>
      <c r="G43" s="21">
        <f t="shared" si="6"/>
        <v>0.10377686237530383</v>
      </c>
      <c r="H43" s="57">
        <v>13900</v>
      </c>
      <c r="I43" s="21">
        <f t="shared" si="7"/>
        <v>0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26589.852777777778</v>
      </c>
      <c r="F44" s="47">
        <v>31721</v>
      </c>
      <c r="G44" s="21">
        <f t="shared" si="6"/>
        <v>0.19297388613262764</v>
      </c>
      <c r="H44" s="47">
        <v>30854.3</v>
      </c>
      <c r="I44" s="21">
        <f t="shared" si="7"/>
        <v>2.8090087929397222E-2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10745.1875</v>
      </c>
      <c r="F45" s="47">
        <v>14422.25</v>
      </c>
      <c r="G45" s="21">
        <f t="shared" si="6"/>
        <v>0.34220552223960726</v>
      </c>
      <c r="H45" s="47">
        <v>13922.25</v>
      </c>
      <c r="I45" s="21">
        <f t="shared" si="7"/>
        <v>3.591373520803031E-2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15515.197222222221</v>
      </c>
      <c r="F46" s="50">
        <v>19461.75</v>
      </c>
      <c r="G46" s="31">
        <f t="shared" si="6"/>
        <v>0.25436691014956492</v>
      </c>
      <c r="H46" s="50">
        <v>18054.3</v>
      </c>
      <c r="I46" s="31">
        <f t="shared" si="7"/>
        <v>7.7956497898007723E-2</v>
      </c>
    </row>
    <row r="47" spans="1:9" ht="15.75" customHeight="1" thickBot="1" x14ac:dyDescent="0.25">
      <c r="A47" s="190" t="s">
        <v>190</v>
      </c>
      <c r="B47" s="191"/>
      <c r="C47" s="191"/>
      <c r="D47" s="192"/>
      <c r="E47" s="86">
        <f>SUM(E41:E46)</f>
        <v>81262.438690476192</v>
      </c>
      <c r="F47" s="86">
        <f>SUM(F41:F46)</f>
        <v>98286.2</v>
      </c>
      <c r="G47" s="110">
        <f t="shared" ref="G47" si="8">(F47-E47)/E47</f>
        <v>0.20949114478789274</v>
      </c>
      <c r="H47" s="109">
        <f>SUM(H41:H46)</f>
        <v>95522.05</v>
      </c>
      <c r="I47" s="111">
        <f t="shared" ref="I47" si="9">(F47-H47)/H47</f>
        <v>2.8937297723405163E-2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49</v>
      </c>
      <c r="C49" s="15" t="s">
        <v>158</v>
      </c>
      <c r="D49" s="20" t="s">
        <v>199</v>
      </c>
      <c r="E49" s="43">
        <v>2258.3333333333335</v>
      </c>
      <c r="F49" s="43">
        <v>2553.2857142857142</v>
      </c>
      <c r="G49" s="21">
        <f t="shared" ref="G49:G54" si="10">(F49-E49)/E49</f>
        <v>0.13060622034791766</v>
      </c>
      <c r="H49" s="43">
        <v>2749.7142857142858</v>
      </c>
      <c r="I49" s="21">
        <f t="shared" ref="I49:I54" si="11">(F49-H49)/H49</f>
        <v>-7.1435993349958482E-2</v>
      </c>
    </row>
    <row r="50" spans="1:9" ht="16.5" x14ac:dyDescent="0.3">
      <c r="A50" s="37"/>
      <c r="B50" s="34" t="s">
        <v>48</v>
      </c>
      <c r="C50" s="15" t="s">
        <v>157</v>
      </c>
      <c r="D50" s="13" t="s">
        <v>114</v>
      </c>
      <c r="E50" s="47">
        <v>18434.210645833333</v>
      </c>
      <c r="F50" s="47">
        <v>21076.875</v>
      </c>
      <c r="G50" s="21">
        <f t="shared" si="10"/>
        <v>0.14335652363633949</v>
      </c>
      <c r="H50" s="47">
        <v>21076.875</v>
      </c>
      <c r="I50" s="21">
        <f t="shared" si="11"/>
        <v>0</v>
      </c>
    </row>
    <row r="51" spans="1:9" ht="16.5" x14ac:dyDescent="0.3">
      <c r="A51" s="37"/>
      <c r="B51" s="34" t="s">
        <v>50</v>
      </c>
      <c r="C51" s="15" t="s">
        <v>159</v>
      </c>
      <c r="D51" s="11" t="s">
        <v>112</v>
      </c>
      <c r="E51" s="47">
        <v>27521</v>
      </c>
      <c r="F51" s="47">
        <v>28420</v>
      </c>
      <c r="G51" s="21">
        <f t="shared" si="10"/>
        <v>3.2665964172813484E-2</v>
      </c>
      <c r="H51" s="47">
        <v>28337</v>
      </c>
      <c r="I51" s="21">
        <f t="shared" si="11"/>
        <v>2.9290327134135581E-3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6035.3055555555547</v>
      </c>
      <c r="F52" s="47">
        <v>6352.7777777777774</v>
      </c>
      <c r="G52" s="21">
        <f t="shared" si="10"/>
        <v>5.260251022916089E-2</v>
      </c>
      <c r="H52" s="47">
        <v>6313.8888888888887</v>
      </c>
      <c r="I52" s="21">
        <f t="shared" si="11"/>
        <v>6.1592608886933253E-3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19035.535714285714</v>
      </c>
      <c r="F53" s="47">
        <v>21220</v>
      </c>
      <c r="G53" s="21">
        <f t="shared" si="10"/>
        <v>0.1147571740823085</v>
      </c>
      <c r="H53" s="47">
        <v>20792.5</v>
      </c>
      <c r="I53" s="21">
        <f t="shared" si="11"/>
        <v>2.0560298184441505E-2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6831.2777777777774</v>
      </c>
      <c r="F54" s="50">
        <v>7532.3</v>
      </c>
      <c r="G54" s="31">
        <f t="shared" si="10"/>
        <v>0.10261948716280517</v>
      </c>
      <c r="H54" s="50">
        <v>7258.3</v>
      </c>
      <c r="I54" s="31">
        <f t="shared" si="11"/>
        <v>3.7749886337021067E-2</v>
      </c>
    </row>
    <row r="55" spans="1:9" ht="15.75" customHeight="1" thickBot="1" x14ac:dyDescent="0.25">
      <c r="A55" s="190" t="s">
        <v>191</v>
      </c>
      <c r="B55" s="191"/>
      <c r="C55" s="191"/>
      <c r="D55" s="192"/>
      <c r="E55" s="86">
        <f>SUM(E49:E54)</f>
        <v>80115.663026785711</v>
      </c>
      <c r="F55" s="86">
        <f>SUM(F49:F54)</f>
        <v>87155.238492063494</v>
      </c>
      <c r="G55" s="110">
        <f t="shared" ref="G55" si="12">(F55-E55)/E55</f>
        <v>8.7867655328823596E-2</v>
      </c>
      <c r="H55" s="86">
        <f>SUM(H49:H54)</f>
        <v>86528.278174603183</v>
      </c>
      <c r="I55" s="111">
        <f t="shared" ref="I55" si="13">(F55-H55)/H55</f>
        <v>7.2457274163618942E-3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2011.9583333333333</v>
      </c>
      <c r="F57" s="66">
        <v>2726.875</v>
      </c>
      <c r="G57" s="22">
        <f t="shared" ref="G57:G65" si="14">(F57-E57)/E57</f>
        <v>0.3553337337171496</v>
      </c>
      <c r="H57" s="66">
        <v>2868.75</v>
      </c>
      <c r="I57" s="22">
        <f t="shared" ref="I57:I65" si="15">(F57-H57)/H57</f>
        <v>-4.9455337690631811E-2</v>
      </c>
    </row>
    <row r="58" spans="1:9" ht="16.5" x14ac:dyDescent="0.3">
      <c r="A58" s="118"/>
      <c r="B58" s="99" t="s">
        <v>54</v>
      </c>
      <c r="C58" s="15" t="s">
        <v>121</v>
      </c>
      <c r="D58" s="11" t="s">
        <v>120</v>
      </c>
      <c r="E58" s="47">
        <v>5086.9642857142862</v>
      </c>
      <c r="F58" s="70">
        <v>5743.125</v>
      </c>
      <c r="G58" s="21">
        <f t="shared" si="14"/>
        <v>0.12898866149471677</v>
      </c>
      <c r="H58" s="70">
        <v>6008.125</v>
      </c>
      <c r="I58" s="21">
        <f t="shared" si="15"/>
        <v>-4.4106938520753147E-2</v>
      </c>
    </row>
    <row r="59" spans="1:9" ht="16.5" x14ac:dyDescent="0.3">
      <c r="A59" s="118"/>
      <c r="B59" s="99" t="s">
        <v>56</v>
      </c>
      <c r="C59" s="15" t="s">
        <v>123</v>
      </c>
      <c r="D59" s="11" t="s">
        <v>120</v>
      </c>
      <c r="E59" s="47">
        <v>20930.3125</v>
      </c>
      <c r="F59" s="70">
        <v>22682.5</v>
      </c>
      <c r="G59" s="21">
        <f t="shared" si="14"/>
        <v>8.371530525404243E-2</v>
      </c>
      <c r="H59" s="70">
        <v>23400.625</v>
      </c>
      <c r="I59" s="21">
        <f t="shared" si="15"/>
        <v>-3.0688282898426858E-2</v>
      </c>
    </row>
    <row r="60" spans="1:9" ht="16.5" x14ac:dyDescent="0.3">
      <c r="A60" s="118"/>
      <c r="B60" s="99" t="s">
        <v>39</v>
      </c>
      <c r="C60" s="15" t="s">
        <v>116</v>
      </c>
      <c r="D60" s="11" t="s">
        <v>114</v>
      </c>
      <c r="E60" s="47">
        <v>3621.2767857142853</v>
      </c>
      <c r="F60" s="70">
        <v>5270.625</v>
      </c>
      <c r="G60" s="21">
        <f t="shared" si="14"/>
        <v>0.45546041130915266</v>
      </c>
      <c r="H60" s="70">
        <v>5388.5</v>
      </c>
      <c r="I60" s="21">
        <f t="shared" si="15"/>
        <v>-2.1875289969379232E-2</v>
      </c>
    </row>
    <row r="61" spans="1:9" ht="16.5" x14ac:dyDescent="0.3">
      <c r="A61" s="118"/>
      <c r="B61" s="99" t="s">
        <v>43</v>
      </c>
      <c r="C61" s="15" t="s">
        <v>119</v>
      </c>
      <c r="D61" s="11" t="s">
        <v>114</v>
      </c>
      <c r="E61" s="47">
        <v>3688.4375</v>
      </c>
      <c r="F61" s="61">
        <v>5694.8</v>
      </c>
      <c r="G61" s="21">
        <f t="shared" si="14"/>
        <v>0.54396001016690676</v>
      </c>
      <c r="H61" s="61">
        <v>5705.333333333333</v>
      </c>
      <c r="I61" s="21">
        <f t="shared" si="15"/>
        <v>-1.8462257536806816E-3</v>
      </c>
    </row>
    <row r="62" spans="1:9" ht="17.25" thickBot="1" x14ac:dyDescent="0.35">
      <c r="A62" s="118"/>
      <c r="B62" s="100" t="s">
        <v>38</v>
      </c>
      <c r="C62" s="16" t="s">
        <v>115</v>
      </c>
      <c r="D62" s="12" t="s">
        <v>114</v>
      </c>
      <c r="E62" s="50">
        <v>3750</v>
      </c>
      <c r="F62" s="73">
        <v>3999</v>
      </c>
      <c r="G62" s="29">
        <f t="shared" si="14"/>
        <v>6.6400000000000001E-2</v>
      </c>
      <c r="H62" s="73">
        <v>3999</v>
      </c>
      <c r="I62" s="29">
        <f t="shared" si="15"/>
        <v>0</v>
      </c>
    </row>
    <row r="63" spans="1:9" ht="16.5" x14ac:dyDescent="0.3">
      <c r="A63" s="118"/>
      <c r="B63" s="101" t="s">
        <v>40</v>
      </c>
      <c r="C63" s="14" t="s">
        <v>117</v>
      </c>
      <c r="D63" s="11" t="s">
        <v>114</v>
      </c>
      <c r="E63" s="43">
        <v>2303.4375</v>
      </c>
      <c r="F63" s="68">
        <v>3480.75</v>
      </c>
      <c r="G63" s="21">
        <f t="shared" si="14"/>
        <v>0.51111111111111107</v>
      </c>
      <c r="H63" s="68">
        <v>3480.75</v>
      </c>
      <c r="I63" s="21">
        <f t="shared" si="15"/>
        <v>0</v>
      </c>
    </row>
    <row r="64" spans="1:9" ht="16.5" x14ac:dyDescent="0.3">
      <c r="A64" s="118"/>
      <c r="B64" s="99" t="s">
        <v>41</v>
      </c>
      <c r="C64" s="15" t="s">
        <v>118</v>
      </c>
      <c r="D64" s="13" t="s">
        <v>114</v>
      </c>
      <c r="E64" s="47">
        <v>4556.25</v>
      </c>
      <c r="F64" s="70">
        <v>5350</v>
      </c>
      <c r="G64" s="21">
        <f t="shared" si="14"/>
        <v>0.17421124828532236</v>
      </c>
      <c r="H64" s="70">
        <v>5216.666666666667</v>
      </c>
      <c r="I64" s="21">
        <f t="shared" si="15"/>
        <v>2.5559105431309844E-2</v>
      </c>
    </row>
    <row r="65" spans="1:9" ht="16.5" customHeight="1" thickBot="1" x14ac:dyDescent="0.35">
      <c r="A65" s="119"/>
      <c r="B65" s="100" t="s">
        <v>55</v>
      </c>
      <c r="C65" s="16" t="s">
        <v>122</v>
      </c>
      <c r="D65" s="12" t="s">
        <v>120</v>
      </c>
      <c r="E65" s="50">
        <v>4994.5</v>
      </c>
      <c r="F65" s="73">
        <v>5990</v>
      </c>
      <c r="G65" s="29">
        <f t="shared" si="14"/>
        <v>0.19931925117629393</v>
      </c>
      <c r="H65" s="73">
        <v>5789</v>
      </c>
      <c r="I65" s="29">
        <f t="shared" si="15"/>
        <v>3.4721022629124201E-2</v>
      </c>
    </row>
    <row r="66" spans="1:9" ht="15.75" customHeight="1" thickBot="1" x14ac:dyDescent="0.25">
      <c r="A66" s="190" t="s">
        <v>192</v>
      </c>
      <c r="B66" s="205"/>
      <c r="C66" s="205"/>
      <c r="D66" s="206"/>
      <c r="E66" s="106">
        <f>SUM(E57:E65)</f>
        <v>50943.136904761908</v>
      </c>
      <c r="F66" s="106">
        <f>SUM(F57:F65)</f>
        <v>60937.675000000003</v>
      </c>
      <c r="G66" s="108">
        <f t="shared" ref="G66" si="16">(F66-E66)/E66</f>
        <v>0.19619007981237715</v>
      </c>
      <c r="H66" s="106">
        <f>SUM(H57:H65)</f>
        <v>61856.75</v>
      </c>
      <c r="I66" s="111">
        <f t="shared" ref="I66" si="17">(F66-H66)/H66</f>
        <v>-1.4858119768658992E-2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3734.4250000000002</v>
      </c>
      <c r="F68" s="54">
        <v>4968.5714285714284</v>
      </c>
      <c r="G68" s="21">
        <f t="shared" ref="G68:G73" si="18">(F68-E68)/E68</f>
        <v>0.3304783008284885</v>
      </c>
      <c r="H68" s="54">
        <v>5115</v>
      </c>
      <c r="I68" s="21">
        <f t="shared" ref="I68:I73" si="19">(F68-H68)/H68</f>
        <v>-2.8627286691802846E-2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46538.955357142855</v>
      </c>
      <c r="F69" s="46">
        <v>49306.857142857145</v>
      </c>
      <c r="G69" s="21">
        <f t="shared" si="18"/>
        <v>5.9474944473360832E-2</v>
      </c>
      <c r="H69" s="46">
        <v>49306.857142857145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10766.875000000002</v>
      </c>
      <c r="F70" s="46">
        <v>13700.375</v>
      </c>
      <c r="G70" s="21">
        <f t="shared" si="18"/>
        <v>0.272456028327625</v>
      </c>
      <c r="H70" s="46">
        <v>13700.375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7628.8888888888896</v>
      </c>
      <c r="F71" s="46">
        <v>10680</v>
      </c>
      <c r="G71" s="21">
        <f t="shared" si="18"/>
        <v>0.3999417419166908</v>
      </c>
      <c r="H71" s="46">
        <v>10680</v>
      </c>
      <c r="I71" s="21">
        <f t="shared" si="19"/>
        <v>0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6360.25</v>
      </c>
      <c r="F72" s="46">
        <v>7730</v>
      </c>
      <c r="G72" s="21">
        <f t="shared" si="18"/>
        <v>0.21536103140599819</v>
      </c>
      <c r="H72" s="46">
        <v>7692.7777777777774</v>
      </c>
      <c r="I72" s="21">
        <f t="shared" si="19"/>
        <v>4.8385931970824532E-3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3566.4583333333335</v>
      </c>
      <c r="F73" s="58">
        <v>4821.25</v>
      </c>
      <c r="G73" s="31">
        <f t="shared" si="18"/>
        <v>0.35183129855715867</v>
      </c>
      <c r="H73" s="58">
        <v>4448.75</v>
      </c>
      <c r="I73" s="31">
        <f t="shared" si="19"/>
        <v>8.373138522056757E-2</v>
      </c>
    </row>
    <row r="74" spans="1:9" ht="15.75" customHeight="1" thickBot="1" x14ac:dyDescent="0.25">
      <c r="A74" s="190" t="s">
        <v>214</v>
      </c>
      <c r="B74" s="191"/>
      <c r="C74" s="191"/>
      <c r="D74" s="192"/>
      <c r="E74" s="86">
        <f>SUM(E68:E73)</f>
        <v>78595.852579365077</v>
      </c>
      <c r="F74" s="86">
        <f>SUM(F68:F73)</f>
        <v>91207.05357142858</v>
      </c>
      <c r="G74" s="110">
        <f t="shared" ref="G74" si="20">(F74-E74)/E74</f>
        <v>0.16045631643640323</v>
      </c>
      <c r="H74" s="86">
        <f>SUM(H68:H73)</f>
        <v>90943.759920634926</v>
      </c>
      <c r="I74" s="111">
        <f t="shared" ref="I74" si="21">(F74-H74)/H74</f>
        <v>2.8951260759773477E-3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2235.3194444444443</v>
      </c>
      <c r="F76" s="43">
        <v>2845.5555555555557</v>
      </c>
      <c r="G76" s="21">
        <f>(F76-E76)/E76</f>
        <v>0.27299727232622739</v>
      </c>
      <c r="H76" s="43">
        <v>2903.3333333333335</v>
      </c>
      <c r="I76" s="21">
        <f>(F76-H76)/H76</f>
        <v>-1.9900497512437828E-2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3712.5</v>
      </c>
      <c r="F77" s="47">
        <v>4949.7777777777774</v>
      </c>
      <c r="G77" s="21">
        <f>(F77-E77)/E77</f>
        <v>0.33327347549569764</v>
      </c>
      <c r="H77" s="47">
        <v>4949.7777777777774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2747.5590277777778</v>
      </c>
      <c r="F78" s="47">
        <v>3055.3333333333335</v>
      </c>
      <c r="G78" s="21">
        <f>(F78-E78)/E78</f>
        <v>0.11201735884250796</v>
      </c>
      <c r="H78" s="47">
        <v>3055.3333333333335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1324.1071428571429</v>
      </c>
      <c r="F79" s="47">
        <v>1362.5</v>
      </c>
      <c r="G79" s="21">
        <f>(F79-E79)/E79</f>
        <v>2.8995279838165855E-2</v>
      </c>
      <c r="H79" s="47">
        <v>1362.5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1571.2472222222223</v>
      </c>
      <c r="F80" s="50">
        <v>2194.5</v>
      </c>
      <c r="G80" s="21">
        <f>(F80-E80)/E80</f>
        <v>0.39666118034328707</v>
      </c>
      <c r="H80" s="50">
        <v>2194.5</v>
      </c>
      <c r="I80" s="21">
        <f>(F80-H80)/H80</f>
        <v>0</v>
      </c>
    </row>
    <row r="81" spans="1:11" ht="15.75" customHeight="1" thickBot="1" x14ac:dyDescent="0.25">
      <c r="A81" s="190" t="s">
        <v>193</v>
      </c>
      <c r="B81" s="191"/>
      <c r="C81" s="191"/>
      <c r="D81" s="192"/>
      <c r="E81" s="86">
        <f>SUM(E76:E80)</f>
        <v>11590.732837301588</v>
      </c>
      <c r="F81" s="86">
        <f>SUM(F76:F80)</f>
        <v>14407.666666666666</v>
      </c>
      <c r="G81" s="110">
        <f t="shared" ref="G81" si="22">(F81-E81)/E81</f>
        <v>0.24303328088967341</v>
      </c>
      <c r="H81" s="86">
        <f>SUM(H76:H80)</f>
        <v>14465.444444444445</v>
      </c>
      <c r="I81" s="111">
        <f t="shared" ref="I81" si="23">(F81-H81)/H81</f>
        <v>-3.9941930577853174E-3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1200</v>
      </c>
      <c r="F83" s="135">
        <v>1644.75</v>
      </c>
      <c r="G83" s="22">
        <f t="shared" ref="G83:G89" si="24">(F83-E83)/E83</f>
        <v>0.37062499999999998</v>
      </c>
      <c r="H83" s="135">
        <v>1747.5</v>
      </c>
      <c r="I83" s="22">
        <f t="shared" ref="I83:I89" si="25">(F83-H83)/H83</f>
        <v>-5.8798283261802572E-2</v>
      </c>
    </row>
    <row r="84" spans="1:11" ht="16.5" x14ac:dyDescent="0.3">
      <c r="A84" s="37"/>
      <c r="B84" s="34" t="s">
        <v>75</v>
      </c>
      <c r="C84" s="15" t="s">
        <v>148</v>
      </c>
      <c r="D84" s="11" t="s">
        <v>145</v>
      </c>
      <c r="E84" s="47">
        <v>788.0625</v>
      </c>
      <c r="F84" s="47">
        <v>1020</v>
      </c>
      <c r="G84" s="21">
        <f t="shared" si="24"/>
        <v>0.29431358553414227</v>
      </c>
      <c r="H84" s="47">
        <v>1040.7142857142858</v>
      </c>
      <c r="I84" s="21">
        <f t="shared" si="25"/>
        <v>-1.9903912148249891E-2</v>
      </c>
    </row>
    <row r="85" spans="1:11" ht="16.5" x14ac:dyDescent="0.3">
      <c r="A85" s="37"/>
      <c r="B85" s="34" t="s">
        <v>80</v>
      </c>
      <c r="C85" s="15" t="s">
        <v>151</v>
      </c>
      <c r="D85" s="13" t="s">
        <v>150</v>
      </c>
      <c r="E85" s="47">
        <v>3950.5249999999996</v>
      </c>
      <c r="F85" s="47">
        <v>4370.8888888888887</v>
      </c>
      <c r="G85" s="21">
        <f t="shared" si="24"/>
        <v>0.10640709497823431</v>
      </c>
      <c r="H85" s="47">
        <v>4437.5555555555557</v>
      </c>
      <c r="I85" s="21">
        <f t="shared" si="25"/>
        <v>-1.5023286093444908E-2</v>
      </c>
    </row>
    <row r="86" spans="1:11" ht="16.5" x14ac:dyDescent="0.3">
      <c r="A86" s="37"/>
      <c r="B86" s="34" t="s">
        <v>74</v>
      </c>
      <c r="C86" s="15" t="s">
        <v>144</v>
      </c>
      <c r="D86" s="13" t="s">
        <v>142</v>
      </c>
      <c r="E86" s="47">
        <v>1467.1428571428573</v>
      </c>
      <c r="F86" s="47">
        <v>1720</v>
      </c>
      <c r="G86" s="21">
        <f t="shared" si="24"/>
        <v>0.17234664070107092</v>
      </c>
      <c r="H86" s="47">
        <v>1720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1506.0250000000001</v>
      </c>
      <c r="F87" s="61">
        <v>1933.1111111111111</v>
      </c>
      <c r="G87" s="21">
        <f t="shared" si="24"/>
        <v>0.28358500762677313</v>
      </c>
      <c r="H87" s="61">
        <v>1907.5555555555557</v>
      </c>
      <c r="I87" s="21">
        <f t="shared" si="25"/>
        <v>1.3397017707362468E-2</v>
      </c>
    </row>
    <row r="88" spans="1:11" ht="16.5" x14ac:dyDescent="0.3">
      <c r="A88" s="37"/>
      <c r="B88" s="34" t="s">
        <v>78</v>
      </c>
      <c r="C88" s="15" t="s">
        <v>149</v>
      </c>
      <c r="D88" s="25" t="s">
        <v>147</v>
      </c>
      <c r="E88" s="61">
        <v>1960.2</v>
      </c>
      <c r="F88" s="61">
        <v>2150.3000000000002</v>
      </c>
      <c r="G88" s="21">
        <f t="shared" si="24"/>
        <v>9.697990001020311E-2</v>
      </c>
      <c r="H88" s="61">
        <v>2078.8000000000002</v>
      </c>
      <c r="I88" s="21">
        <f t="shared" si="25"/>
        <v>3.4394843178756969E-2</v>
      </c>
    </row>
    <row r="89" spans="1:11" ht="16.5" customHeight="1" thickBot="1" x14ac:dyDescent="0.35">
      <c r="A89" s="35"/>
      <c r="B89" s="36" t="s">
        <v>79</v>
      </c>
      <c r="C89" s="16" t="s">
        <v>155</v>
      </c>
      <c r="D89" s="12" t="s">
        <v>156</v>
      </c>
      <c r="E89" s="50">
        <v>8830</v>
      </c>
      <c r="F89" s="50">
        <v>9649.3333333333339</v>
      </c>
      <c r="G89" s="23">
        <f t="shared" si="24"/>
        <v>9.2789731974330006E-2</v>
      </c>
      <c r="H89" s="50">
        <v>8982.6666666666661</v>
      </c>
      <c r="I89" s="23">
        <f t="shared" si="25"/>
        <v>7.4217010538815631E-2</v>
      </c>
    </row>
    <row r="90" spans="1:11" ht="15.75" customHeight="1" thickBot="1" x14ac:dyDescent="0.25">
      <c r="A90" s="190" t="s">
        <v>194</v>
      </c>
      <c r="B90" s="191"/>
      <c r="C90" s="191"/>
      <c r="D90" s="192"/>
      <c r="E90" s="86">
        <f>SUM(E83:E89)</f>
        <v>19701.955357142855</v>
      </c>
      <c r="F90" s="86">
        <f>SUM(F83:F89)</f>
        <v>22488.383333333331</v>
      </c>
      <c r="G90" s="120">
        <f t="shared" ref="G90:G91" si="26">(F90-E90)/E90</f>
        <v>0.14142900669908734</v>
      </c>
      <c r="H90" s="86">
        <f>SUM(H83:H89)</f>
        <v>21914.792063492059</v>
      </c>
      <c r="I90" s="111">
        <f t="shared" ref="I90:I91" si="27">(F90-H90)/H90</f>
        <v>2.6173703504895222E-2</v>
      </c>
    </row>
    <row r="91" spans="1:11" ht="15.75" customHeight="1" thickBot="1" x14ac:dyDescent="0.25">
      <c r="A91" s="190" t="s">
        <v>195</v>
      </c>
      <c r="B91" s="191"/>
      <c r="C91" s="191"/>
      <c r="D91" s="192"/>
      <c r="E91" s="106">
        <f>SUM(E90+E81+E74+E66+E55+E47+E39+E32)</f>
        <v>354082.84011011908</v>
      </c>
      <c r="F91" s="106">
        <f>SUM(F32,F39,F47,F55,F66,F74,F81,F90)</f>
        <v>407645.1115079365</v>
      </c>
      <c r="G91" s="108">
        <f t="shared" si="26"/>
        <v>0.15127045236408421</v>
      </c>
      <c r="H91" s="106">
        <f>SUM(H32,H39,H47,H55,H66,H74,H81,H90)</f>
        <v>402395.42043650791</v>
      </c>
      <c r="I91" s="121">
        <f t="shared" si="27"/>
        <v>1.3046100439547412E-2</v>
      </c>
      <c r="J91" s="122"/>
    </row>
    <row r="92" spans="1:11" x14ac:dyDescent="0.25">
      <c r="E92" s="123"/>
      <c r="F92" s="123"/>
      <c r="K92" s="124"/>
    </row>
    <row r="95" spans="1:11" x14ac:dyDescent="0.25">
      <c r="E95" s="138"/>
      <c r="F95" s="138"/>
      <c r="G95" s="138"/>
      <c r="H95" s="138"/>
      <c r="I95" s="13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A16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0" t="s">
        <v>205</v>
      </c>
      <c r="B9" s="26"/>
      <c r="C9" s="26"/>
      <c r="D9" s="26"/>
      <c r="E9" s="139"/>
      <c r="F9" s="139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4" t="s">
        <v>3</v>
      </c>
      <c r="B13" s="184"/>
      <c r="C13" s="186" t="s">
        <v>0</v>
      </c>
      <c r="D13" s="180" t="s">
        <v>207</v>
      </c>
      <c r="E13" s="180" t="s">
        <v>208</v>
      </c>
      <c r="F13" s="180" t="s">
        <v>209</v>
      </c>
      <c r="G13" s="180" t="s">
        <v>210</v>
      </c>
      <c r="H13" s="180" t="s">
        <v>211</v>
      </c>
      <c r="I13" s="180" t="s">
        <v>212</v>
      </c>
    </row>
    <row r="14" spans="1:9" ht="24.75" customHeight="1" thickBot="1" x14ac:dyDescent="0.25">
      <c r="A14" s="185"/>
      <c r="B14" s="185"/>
      <c r="C14" s="187"/>
      <c r="D14" s="200"/>
      <c r="E14" s="200"/>
      <c r="F14" s="200"/>
      <c r="G14" s="181"/>
      <c r="H14" s="200"/>
      <c r="I14" s="200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64"/>
    </row>
    <row r="16" spans="1:9" ht="16.5" x14ac:dyDescent="0.3">
      <c r="A16" s="91"/>
      <c r="B16" s="165" t="s">
        <v>4</v>
      </c>
      <c r="C16" s="171" t="s">
        <v>163</v>
      </c>
      <c r="D16" s="134">
        <v>1500</v>
      </c>
      <c r="E16" s="42">
        <v>2000</v>
      </c>
      <c r="F16" s="142">
        <v>2750</v>
      </c>
      <c r="G16" s="143">
        <v>2000</v>
      </c>
      <c r="H16" s="134">
        <v>1666</v>
      </c>
      <c r="I16" s="143">
        <v>1983.2</v>
      </c>
    </row>
    <row r="17" spans="1:9" ht="16.5" x14ac:dyDescent="0.3">
      <c r="A17" s="92"/>
      <c r="B17" s="166" t="s">
        <v>5</v>
      </c>
      <c r="C17" s="172" t="s">
        <v>164</v>
      </c>
      <c r="D17" s="93">
        <v>3500</v>
      </c>
      <c r="E17" s="46">
        <v>2750</v>
      </c>
      <c r="F17" s="174">
        <v>3000</v>
      </c>
      <c r="G17" s="146">
        <v>2750</v>
      </c>
      <c r="H17" s="93">
        <v>2666</v>
      </c>
      <c r="I17" s="146">
        <v>2933.2</v>
      </c>
    </row>
    <row r="18" spans="1:9" ht="16.5" x14ac:dyDescent="0.3">
      <c r="A18" s="92"/>
      <c r="B18" s="166" t="s">
        <v>6</v>
      </c>
      <c r="C18" s="172" t="s">
        <v>165</v>
      </c>
      <c r="D18" s="93">
        <v>3000</v>
      </c>
      <c r="E18" s="46">
        <v>3000</v>
      </c>
      <c r="F18" s="174">
        <v>2000</v>
      </c>
      <c r="G18" s="146">
        <v>1500</v>
      </c>
      <c r="H18" s="93">
        <v>2666</v>
      </c>
      <c r="I18" s="146">
        <v>2433.1999999999998</v>
      </c>
    </row>
    <row r="19" spans="1:9" ht="16.5" x14ac:dyDescent="0.3">
      <c r="A19" s="92"/>
      <c r="B19" s="166" t="s">
        <v>7</v>
      </c>
      <c r="C19" s="172" t="s">
        <v>166</v>
      </c>
      <c r="D19" s="93">
        <v>1000</v>
      </c>
      <c r="E19" s="46">
        <v>500</v>
      </c>
      <c r="F19" s="174">
        <v>1500</v>
      </c>
      <c r="G19" s="146">
        <v>1000</v>
      </c>
      <c r="H19" s="93">
        <v>1083</v>
      </c>
      <c r="I19" s="146">
        <v>1016.6</v>
      </c>
    </row>
    <row r="20" spans="1:9" ht="16.5" x14ac:dyDescent="0.3">
      <c r="A20" s="92"/>
      <c r="B20" s="166" t="s">
        <v>8</v>
      </c>
      <c r="C20" s="172" t="s">
        <v>167</v>
      </c>
      <c r="D20" s="93">
        <v>4500</v>
      </c>
      <c r="E20" s="46">
        <v>4500</v>
      </c>
      <c r="F20" s="174">
        <v>3500</v>
      </c>
      <c r="G20" s="146">
        <v>6000</v>
      </c>
      <c r="H20" s="93">
        <v>3833</v>
      </c>
      <c r="I20" s="146">
        <v>4466.6000000000004</v>
      </c>
    </row>
    <row r="21" spans="1:9" ht="16.5" x14ac:dyDescent="0.3">
      <c r="A21" s="92"/>
      <c r="B21" s="166" t="s">
        <v>9</v>
      </c>
      <c r="C21" s="172" t="s">
        <v>168</v>
      </c>
      <c r="D21" s="93">
        <v>2500</v>
      </c>
      <c r="E21" s="46">
        <v>1750</v>
      </c>
      <c r="F21" s="174">
        <v>2000</v>
      </c>
      <c r="G21" s="146">
        <v>2750</v>
      </c>
      <c r="H21" s="93">
        <v>2000</v>
      </c>
      <c r="I21" s="146">
        <v>2200</v>
      </c>
    </row>
    <row r="22" spans="1:9" ht="16.5" x14ac:dyDescent="0.3">
      <c r="A22" s="92"/>
      <c r="B22" s="166" t="s">
        <v>10</v>
      </c>
      <c r="C22" s="172" t="s">
        <v>169</v>
      </c>
      <c r="D22" s="93">
        <v>1500</v>
      </c>
      <c r="E22" s="46">
        <v>1500</v>
      </c>
      <c r="F22" s="174">
        <v>1500</v>
      </c>
      <c r="G22" s="146">
        <v>1500</v>
      </c>
      <c r="H22" s="93">
        <v>1166</v>
      </c>
      <c r="I22" s="146">
        <v>1433.2</v>
      </c>
    </row>
    <row r="23" spans="1:9" ht="16.5" x14ac:dyDescent="0.3">
      <c r="A23" s="92"/>
      <c r="B23" s="166" t="s">
        <v>11</v>
      </c>
      <c r="C23" s="172" t="s">
        <v>170</v>
      </c>
      <c r="D23" s="93">
        <v>500</v>
      </c>
      <c r="E23" s="46">
        <v>500</v>
      </c>
      <c r="F23" s="174">
        <v>500</v>
      </c>
      <c r="G23" s="146">
        <v>500</v>
      </c>
      <c r="H23" s="93">
        <v>400</v>
      </c>
      <c r="I23" s="146">
        <v>480</v>
      </c>
    </row>
    <row r="24" spans="1:9" ht="16.5" x14ac:dyDescent="0.3">
      <c r="A24" s="92"/>
      <c r="B24" s="166" t="s">
        <v>12</v>
      </c>
      <c r="C24" s="172" t="s">
        <v>171</v>
      </c>
      <c r="D24" s="93"/>
      <c r="E24" s="46">
        <v>500</v>
      </c>
      <c r="F24" s="174">
        <v>500</v>
      </c>
      <c r="G24" s="146">
        <v>625</v>
      </c>
      <c r="H24" s="93">
        <v>833</v>
      </c>
      <c r="I24" s="146">
        <v>614.5</v>
      </c>
    </row>
    <row r="25" spans="1:9" ht="16.5" x14ac:dyDescent="0.3">
      <c r="A25" s="92"/>
      <c r="B25" s="166" t="s">
        <v>13</v>
      </c>
      <c r="C25" s="172" t="s">
        <v>172</v>
      </c>
      <c r="D25" s="93">
        <v>500</v>
      </c>
      <c r="E25" s="46">
        <v>500</v>
      </c>
      <c r="F25" s="174">
        <v>625</v>
      </c>
      <c r="G25" s="146">
        <v>625</v>
      </c>
      <c r="H25" s="93">
        <v>500</v>
      </c>
      <c r="I25" s="146">
        <v>550</v>
      </c>
    </row>
    <row r="26" spans="1:9" ht="16.5" x14ac:dyDescent="0.3">
      <c r="A26" s="92"/>
      <c r="B26" s="166" t="s">
        <v>14</v>
      </c>
      <c r="C26" s="172" t="s">
        <v>173</v>
      </c>
      <c r="D26" s="93">
        <v>500</v>
      </c>
      <c r="E26" s="46">
        <v>500</v>
      </c>
      <c r="F26" s="174">
        <v>500</v>
      </c>
      <c r="G26" s="146">
        <v>625</v>
      </c>
      <c r="H26" s="93">
        <v>500</v>
      </c>
      <c r="I26" s="146">
        <v>525</v>
      </c>
    </row>
    <row r="27" spans="1:9" ht="16.5" x14ac:dyDescent="0.3">
      <c r="A27" s="92"/>
      <c r="B27" s="166" t="s">
        <v>15</v>
      </c>
      <c r="C27" s="172" t="s">
        <v>174</v>
      </c>
      <c r="D27" s="93">
        <v>2000</v>
      </c>
      <c r="E27" s="46">
        <v>1500</v>
      </c>
      <c r="F27" s="174">
        <v>1500</v>
      </c>
      <c r="G27" s="146">
        <v>1250</v>
      </c>
      <c r="H27" s="93">
        <v>1000</v>
      </c>
      <c r="I27" s="146">
        <v>1450</v>
      </c>
    </row>
    <row r="28" spans="1:9" ht="16.5" x14ac:dyDescent="0.3">
      <c r="A28" s="92"/>
      <c r="B28" s="166" t="s">
        <v>16</v>
      </c>
      <c r="C28" s="172" t="s">
        <v>175</v>
      </c>
      <c r="D28" s="93">
        <v>500</v>
      </c>
      <c r="E28" s="46">
        <v>500</v>
      </c>
      <c r="F28" s="174">
        <v>500</v>
      </c>
      <c r="G28" s="146">
        <v>500</v>
      </c>
      <c r="H28" s="93">
        <v>500</v>
      </c>
      <c r="I28" s="146">
        <v>500</v>
      </c>
    </row>
    <row r="29" spans="1:9" ht="16.5" x14ac:dyDescent="0.3">
      <c r="A29" s="92"/>
      <c r="B29" s="168" t="s">
        <v>17</v>
      </c>
      <c r="C29" s="172" t="s">
        <v>176</v>
      </c>
      <c r="D29" s="93"/>
      <c r="E29" s="46">
        <v>1500</v>
      </c>
      <c r="F29" s="174">
        <v>1125</v>
      </c>
      <c r="G29" s="146">
        <v>1000</v>
      </c>
      <c r="H29" s="93">
        <v>1083</v>
      </c>
      <c r="I29" s="146">
        <v>1177</v>
      </c>
    </row>
    <row r="30" spans="1:9" ht="16.5" x14ac:dyDescent="0.3">
      <c r="A30" s="92"/>
      <c r="B30" s="166" t="s">
        <v>18</v>
      </c>
      <c r="C30" s="172" t="s">
        <v>177</v>
      </c>
      <c r="D30" s="93">
        <v>1500</v>
      </c>
      <c r="E30" s="46">
        <v>2500</v>
      </c>
      <c r="F30" s="174">
        <v>1250</v>
      </c>
      <c r="G30" s="146">
        <v>1250</v>
      </c>
      <c r="H30" s="93">
        <v>1250</v>
      </c>
      <c r="I30" s="146">
        <v>1550</v>
      </c>
    </row>
    <row r="31" spans="1:9" ht="17.25" thickBot="1" x14ac:dyDescent="0.35">
      <c r="A31" s="94"/>
      <c r="B31" s="167" t="s">
        <v>19</v>
      </c>
      <c r="C31" s="173" t="s">
        <v>178</v>
      </c>
      <c r="D31" s="136">
        <v>1000</v>
      </c>
      <c r="E31" s="49">
        <v>1500</v>
      </c>
      <c r="F31" s="175">
        <v>1500</v>
      </c>
      <c r="G31" s="95">
        <v>1500</v>
      </c>
      <c r="H31" s="136">
        <v>1166</v>
      </c>
      <c r="I31" s="95">
        <v>1333.2</v>
      </c>
    </row>
    <row r="32" spans="1:9" ht="17.25" customHeight="1" thickBot="1" x14ac:dyDescent="0.3">
      <c r="A32" s="90" t="s">
        <v>20</v>
      </c>
      <c r="B32" s="150" t="s">
        <v>21</v>
      </c>
      <c r="C32" s="169"/>
      <c r="D32" s="170"/>
      <c r="E32" s="153"/>
      <c r="F32" s="154"/>
      <c r="G32" s="170"/>
      <c r="H32" s="155"/>
      <c r="I32" s="156"/>
    </row>
    <row r="33" spans="1:9" ht="16.5" x14ac:dyDescent="0.3">
      <c r="A33" s="91"/>
      <c r="B33" s="141" t="s">
        <v>26</v>
      </c>
      <c r="C33" s="157" t="s">
        <v>179</v>
      </c>
      <c r="D33" s="134">
        <v>2000</v>
      </c>
      <c r="E33" s="42">
        <v>2500</v>
      </c>
      <c r="F33" s="142">
        <v>2500</v>
      </c>
      <c r="G33" s="143">
        <v>3000</v>
      </c>
      <c r="H33" s="135">
        <v>2250</v>
      </c>
      <c r="I33" s="143">
        <v>2450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46">
        <v>2500</v>
      </c>
      <c r="F34" s="145">
        <v>1500</v>
      </c>
      <c r="G34" s="146">
        <v>3000</v>
      </c>
      <c r="H34" s="32">
        <v>2000</v>
      </c>
      <c r="I34" s="146">
        <v>2200</v>
      </c>
    </row>
    <row r="35" spans="1:9" ht="16.5" x14ac:dyDescent="0.3">
      <c r="A35" s="92"/>
      <c r="B35" s="149" t="s">
        <v>28</v>
      </c>
      <c r="C35" s="15" t="s">
        <v>181</v>
      </c>
      <c r="D35" s="93">
        <v>1250</v>
      </c>
      <c r="E35" s="46">
        <v>1000</v>
      </c>
      <c r="F35" s="145">
        <v>1375</v>
      </c>
      <c r="G35" s="146">
        <v>1250</v>
      </c>
      <c r="H35" s="32">
        <v>916</v>
      </c>
      <c r="I35" s="146">
        <v>1158.2</v>
      </c>
    </row>
    <row r="36" spans="1:9" ht="16.5" x14ac:dyDescent="0.3">
      <c r="A36" s="92"/>
      <c r="B36" s="144" t="s">
        <v>29</v>
      </c>
      <c r="C36" s="15" t="s">
        <v>182</v>
      </c>
      <c r="D36" s="93">
        <v>1000</v>
      </c>
      <c r="E36" s="46">
        <v>1500</v>
      </c>
      <c r="F36" s="145">
        <v>2000</v>
      </c>
      <c r="G36" s="146">
        <v>1500</v>
      </c>
      <c r="H36" s="32">
        <v>1000</v>
      </c>
      <c r="I36" s="146">
        <v>1400</v>
      </c>
    </row>
    <row r="37" spans="1:9" ht="16.5" customHeight="1" thickBot="1" x14ac:dyDescent="0.35">
      <c r="A37" s="94"/>
      <c r="B37" s="176" t="s">
        <v>30</v>
      </c>
      <c r="C37" s="16" t="s">
        <v>183</v>
      </c>
      <c r="D37" s="136">
        <v>2000</v>
      </c>
      <c r="E37" s="49">
        <v>1500</v>
      </c>
      <c r="F37" s="148">
        <v>1500</v>
      </c>
      <c r="G37" s="95">
        <v>2000</v>
      </c>
      <c r="H37" s="137">
        <v>1500</v>
      </c>
      <c r="I37" s="95">
        <v>1700</v>
      </c>
    </row>
    <row r="38" spans="1:9" ht="17.25" customHeight="1" thickBot="1" x14ac:dyDescent="0.3">
      <c r="A38" s="90" t="s">
        <v>25</v>
      </c>
      <c r="B38" s="150" t="s">
        <v>51</v>
      </c>
      <c r="C38" s="151"/>
      <c r="D38" s="152"/>
      <c r="E38" s="158"/>
      <c r="F38" s="154"/>
      <c r="G38" s="159"/>
      <c r="H38" s="160"/>
      <c r="I38" s="95"/>
    </row>
    <row r="39" spans="1:9" ht="16.5" x14ac:dyDescent="0.3">
      <c r="A39" s="91"/>
      <c r="B39" s="141" t="s">
        <v>31</v>
      </c>
      <c r="C39" s="157" t="s">
        <v>213</v>
      </c>
      <c r="D39" s="42">
        <v>35000</v>
      </c>
      <c r="E39" s="42">
        <v>32000</v>
      </c>
      <c r="F39" s="142">
        <v>30000</v>
      </c>
      <c r="G39" s="161">
        <v>27500</v>
      </c>
      <c r="H39" s="162">
        <v>30000</v>
      </c>
      <c r="I39" s="143">
        <v>30900</v>
      </c>
    </row>
    <row r="40" spans="1:9" ht="17.25" thickBot="1" x14ac:dyDescent="0.35">
      <c r="A40" s="94"/>
      <c r="B40" s="147" t="s">
        <v>32</v>
      </c>
      <c r="C40" s="16" t="s">
        <v>185</v>
      </c>
      <c r="D40" s="49">
        <v>22000</v>
      </c>
      <c r="E40" s="49">
        <v>20000</v>
      </c>
      <c r="F40" s="148">
        <v>22000</v>
      </c>
      <c r="G40" s="85">
        <v>16000</v>
      </c>
      <c r="H40" s="163">
        <v>20000</v>
      </c>
      <c r="I40" s="95">
        <v>20000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07-01-2020</vt:lpstr>
      <vt:lpstr>By Order</vt:lpstr>
      <vt:lpstr>All Stores</vt:lpstr>
      <vt:lpstr>'07-01-2020'!Print_Titles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2020-01-09T10:56:54Z</cp:lastPrinted>
  <dcterms:created xsi:type="dcterms:W3CDTF">2010-10-20T06:23:14Z</dcterms:created>
  <dcterms:modified xsi:type="dcterms:W3CDTF">2020-01-09T10:58:34Z</dcterms:modified>
</cp:coreProperties>
</file>