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3-02-2020" sheetId="9" r:id="rId4"/>
    <sheet name="By Order" sheetId="11" r:id="rId5"/>
    <sheet name="All Stores" sheetId="12" r:id="rId6"/>
  </sheets>
  <definedNames>
    <definedName name="_xlnm.Print_Titles" localSheetId="3">'03-02-2020'!$12:$14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G37" i="11" l="1"/>
  <c r="I86" i="11"/>
  <c r="G86" i="11"/>
  <c r="I85" i="11"/>
  <c r="G85" i="11"/>
  <c r="I89" i="11"/>
  <c r="G89" i="11"/>
  <c r="I87" i="11"/>
  <c r="G87" i="11"/>
  <c r="I88" i="11"/>
  <c r="G88" i="11"/>
  <c r="I83" i="11"/>
  <c r="G83" i="11"/>
  <c r="I84" i="11"/>
  <c r="G84" i="11"/>
  <c r="I79" i="11"/>
  <c r="G79" i="11"/>
  <c r="I76" i="11"/>
  <c r="G76" i="11"/>
  <c r="I78" i="11"/>
  <c r="G78" i="11"/>
  <c r="I80" i="11"/>
  <c r="G80" i="11"/>
  <c r="I77" i="11"/>
  <c r="G77" i="11"/>
  <c r="I70" i="11"/>
  <c r="G70" i="11"/>
  <c r="I73" i="11"/>
  <c r="G73" i="11"/>
  <c r="I72" i="11"/>
  <c r="G72" i="11"/>
  <c r="I68" i="11"/>
  <c r="G68" i="11"/>
  <c r="I69" i="11"/>
  <c r="G69" i="11"/>
  <c r="I71" i="11"/>
  <c r="G71" i="11"/>
  <c r="I60" i="11"/>
  <c r="G60" i="11"/>
  <c r="I57" i="11"/>
  <c r="G57" i="11"/>
  <c r="I59" i="11"/>
  <c r="G59" i="11"/>
  <c r="I64" i="11"/>
  <c r="G64" i="11"/>
  <c r="I65" i="11"/>
  <c r="G65" i="11"/>
  <c r="I63" i="11"/>
  <c r="G63" i="11"/>
  <c r="I62" i="11"/>
  <c r="G62" i="11"/>
  <c r="I58" i="11"/>
  <c r="G58" i="11"/>
  <c r="I61" i="11"/>
  <c r="G61" i="11"/>
  <c r="I54" i="11"/>
  <c r="G54" i="11"/>
  <c r="I49" i="11"/>
  <c r="G49" i="11"/>
  <c r="I53" i="11"/>
  <c r="G53" i="11"/>
  <c r="I51" i="11"/>
  <c r="G51" i="11"/>
  <c r="I50" i="11"/>
  <c r="G50" i="11"/>
  <c r="I52" i="11"/>
  <c r="G52" i="11"/>
  <c r="I42" i="11"/>
  <c r="G42" i="11"/>
  <c r="I46" i="11"/>
  <c r="G46" i="11"/>
  <c r="I41" i="11"/>
  <c r="G41" i="11"/>
  <c r="I43" i="11"/>
  <c r="G43" i="11"/>
  <c r="I44" i="11"/>
  <c r="G44" i="11"/>
  <c r="I45" i="11"/>
  <c r="G45" i="11"/>
  <c r="I37" i="11"/>
  <c r="I35" i="11"/>
  <c r="G35" i="11"/>
  <c r="I34" i="11"/>
  <c r="G34" i="11"/>
  <c r="I36" i="11"/>
  <c r="G36" i="11"/>
  <c r="I38" i="11"/>
  <c r="G38" i="11"/>
  <c r="I24" i="11"/>
  <c r="G24" i="11"/>
  <c r="I18" i="11"/>
  <c r="G18" i="11"/>
  <c r="I28" i="11"/>
  <c r="G28" i="11"/>
  <c r="I19" i="11"/>
  <c r="G19" i="11"/>
  <c r="I31" i="11"/>
  <c r="G31" i="11"/>
  <c r="I25" i="11"/>
  <c r="G25" i="11"/>
  <c r="I20" i="11"/>
  <c r="G20" i="11"/>
  <c r="I27" i="11"/>
  <c r="G27" i="11"/>
  <c r="I21" i="11"/>
  <c r="G21" i="11"/>
  <c r="I29" i="11"/>
  <c r="G29" i="11"/>
  <c r="I23" i="11"/>
  <c r="G23" i="11"/>
  <c r="I22" i="11"/>
  <c r="G22" i="11"/>
  <c r="I17" i="11"/>
  <c r="G17" i="11"/>
  <c r="I30" i="11"/>
  <c r="G30" i="11"/>
  <c r="I16" i="11"/>
  <c r="G16" i="11"/>
  <c r="I26" i="11"/>
  <c r="G26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<sst xmlns="http://schemas.openxmlformats.org/spreadsheetml/2006/main" count="848" uniqueCount="225">
  <si>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</si>
  <si>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</si>
  <si>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</si>
  <si>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</si>
  <si>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</si>
  <si>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</si>
  <si>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</si>
  <si>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</si>
  <si>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</si>
  <si>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</si>
  <si>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</si>
  <si>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</si>
  <si>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</si>
  <si>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</si>
  <si>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</si>
  <si>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</si>
  <si>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</si>
  <si>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</si>
  <si>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</si>
  <si>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</si>
  <si>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</si>
  <si>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</si>
  <si>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</si>
  <si>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</si>
  <si>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</si>
  <si>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</si>
  <si>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</si>
  <si>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</si>
  <si>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</si>
  <si>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</si>
  <si>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</si>
  <si>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</si>
  <si>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</si>
  <si>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</si>
  <si>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</si>
  <si>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</si>
  <si>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</si>
  <si>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</si>
  <si>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</si>
  <si>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</si>
  <si>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</si>
  <si>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</si>
  <si>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</si>
  <si>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</si>
  <si>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</si>
  <si>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</si>
  <si>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</si>
  <si>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</si>
  <si>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</si>
  <si>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</si>
  <si>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</si>
  <si>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</si>
  <si>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</si>
  <si>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</si>
  <si>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</si>
  <si>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</si>
  <si>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</si>
  <si>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</si>
  <si>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</si>
  <si>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</si>
  <si>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</si>
  <si>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</si>
  <si>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</si>
  <si>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</si>
  <si>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</si>
  <si>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</si>
  <si>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</si>
  <si>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</si>
  <si>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</si>
  <si>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</si>
  <si>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</si>
  <si>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</si>
  <si>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</si>
  <si>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</si>
  <si>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</si>
  <si>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</si>
  <si>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</si>
  <si>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</si>
  <si>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</si>
  <si>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</si>
  <si>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</si>
  <si>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</si>
  <si>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</si>
  <si>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</si>
  <si>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</si>
  <si>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</si>
  <si>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</si>
  <si>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</si>
  <si>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</si>
  <si>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</si>
  <si>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</si>
  <si>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</si>
  <si>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</si>
  <si>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</si>
  <si>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</si>
  <si>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</si>
  <si>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</si>
  <si>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</si>
  <si>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</si>
  <si>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</si>
  <si>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</si>
  <si>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</si>
  <si>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</si>
  <si>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</si>
  <si>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</si>
  <si>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</si>
  <si>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</si>
  <si>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</si>
  <si>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</si>
  <si>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</si>
  <si>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</si>
  <si>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</si>
  <si>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</si>
  <si>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</si>
  <si>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</si>
  <si>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</si>
  <si>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</si>
  <si>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</si>
  <si>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</si>
  <si>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</si>
  <si>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</si>
  <si>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</si>
  <si>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</si>
  <si>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</si>
  <si>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</si>
  <si>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</si>
  <si>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</si>
  <si>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</si>
  <si>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</si>
  <si>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</si>
  <si>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</si>
  <si>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</si>
  <si>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</si>
  <si>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</si>
  <si>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</si>
  <si>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</si>
  <si>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</si>
  <si>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</si>
  <si>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</si>
  <si>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</si>
  <si>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</si>
  <si>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</si>
  <si>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</si>
  <si>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</si>
  <si>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</si>
  <si>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</si>
  <si>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</si>
  <si>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</si>
  <si>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</si>
  <si>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</si>
  <si>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</si>
  <si>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</si>
  <si>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</si>
  <si>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</si>
  <si>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</si>
  <si>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</si>
  <si>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</si>
  <si>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</si>
  <si>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</si>
  <si>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</si>
  <si>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</si>
  <si>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</si>
  <si>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</si>
  <si>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</si>
  <si>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</si>
  <si>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</si>
  <si>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</si>
  <si>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</si>
  <si>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</si>
  <si>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</si>
  <si>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</si>
  <si>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</si>
  <si>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</si>
  <si>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</si>
  <si>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</si>
  <si>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</si>
  <si>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</si>
  <si>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</si>
  <si>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</si>
  <si>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</si>
  <si>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</si>
  <si>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</si>
  <si>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</si>
  <si>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</si>
  <si>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</si>
  <si>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</si>
  <si>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</si>
  <si>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</si>
  <si>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</si>
  <si>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</si>
  <si>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</si>
  <si>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</si>
  <si>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</si>
  <si>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</si>
  <si>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</si>
  <si>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</si>
  <si>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</si>
  <si>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</si>
  <si>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</si>
  <si>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</si>
  <si>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</si>
  <si>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</si>
  <si>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</si>
  <si>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</si>
  <si>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</si>
  <si>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</si>
  <si>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</si>
  <si>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</si>
  <si>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</si>
  <si>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</si>
  <si>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</si>
  <si>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</si>
  <si>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</si>
  <si>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</si>
  <si>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</si>
  <si>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</si>
  <si>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</si>
  <si>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27-01-2020 (ل.ل.)</t>
  </si>
  <si>
    <t>معدل أسعار المحلات والملاحم في 27-01-2020 (ل.ل.)</t>
  </si>
  <si>
    <t>المعدل العام للأسعار في 27-01-2020  (ل.ل.)</t>
  </si>
  <si>
    <t xml:space="preserve"> التاريخ 3 شباط 2020</t>
  </si>
  <si>
    <t>معدل الأسعار في شباط 2019 (ل.ل.)</t>
  </si>
  <si>
    <t>معدل أسعار  السوبرماركات في 03-02-2020 (ل.ل.)</t>
  </si>
  <si>
    <t>معدل أسعار المحلات والملاحم في 03-02-2020 (ل.ل.)</t>
  </si>
  <si>
    <t>المعدل العام للأسعار في 03-02-2020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</si>
</sst>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1" xfId="0" applyNumberFormat="1" applyFont="1" applyFill="1" applyBorder="1" applyAlignment="1">
      <alignment horizontal="center"/>
    </xf>
    <xf numFmtId="0" fontId="4" fillId="0" borderId="36" xfId="0" applyFont="1" applyBorder="1" applyAlignment="1">
      <alignment horizontal="right" vertical="center" indent="1"/>
    </xf>
    <xf numFmtId="0" fontId="4" fillId="0" borderId="37" xfId="0" applyFont="1" applyBorder="1" applyAlignment="1">
      <alignment horizontal="right" vertical="center" indent="1"/>
    </xf>
    <xf numFmtId="0" fontId="4" fillId="0" borderId="38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6" t="s">
        <v>202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7" t="s">
        <v>3</v>
      </c>
      <c r="B12" s="173"/>
      <c r="C12" s="171" t="s">
        <v>0</v>
      </c>
      <c r="D12" s="169" t="s">
        <v>23</v>
      </c>
      <c r="E12" s="169" t="s">
        <v>221</v>
      </c>
      <c r="F12" s="169" t="s">
        <v>222</v>
      </c>
      <c r="G12" s="169" t="s">
        <v>197</v>
      </c>
      <c r="H12" s="169" t="s">
        <v>217</v>
      </c>
      <c r="I12" s="169" t="s">
        <v>187</v>
      </c>
    </row>
    <row r="13" spans="1:9" ht="38.25" customHeight="1" thickBot="1" x14ac:dyDescent="0.25">
      <c r="A13" s="168"/>
      <c r="B13" s="174"/>
      <c r="C13" s="172"/>
      <c r="D13" s="170"/>
      <c r="E13" s="170"/>
      <c r="F13" s="170"/>
      <c r="G13" s="170"/>
      <c r="H13" s="170"/>
      <c r="I13" s="17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1650.1957500000001</v>
      </c>
      <c r="F15" s="43">
        <v>1733.8</v>
      </c>
      <c r="G15" s="45">
        <f t="shared" ref="G15:G30" si="0">(F15-E15)/E15</f>
        <v>5.066323192263697E-2</v>
      </c>
      <c r="H15" s="43">
        <v>1583.8</v>
      </c>
      <c r="I15" s="45">
        <f>(F15-H15)/H15</f>
        <v>9.4708927894936235E-2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2245.25425</v>
      </c>
      <c r="F16" s="47">
        <v>3216.6666666666665</v>
      </c>
      <c r="G16" s="48">
        <f t="shared" si="0"/>
        <v>0.43265140981991979</v>
      </c>
      <c r="H16" s="47">
        <v>3360</v>
      </c>
      <c r="I16" s="44">
        <f t="shared" ref="I16:I30" si="1">(F16-H16)/H16</f>
        <v>-4.2658730158730201E-2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2723.9749999999999</v>
      </c>
      <c r="F17" s="47">
        <v>1732</v>
      </c>
      <c r="G17" s="48">
        <f t="shared" si="0"/>
        <v>-0.3641645022439633</v>
      </c>
      <c r="H17" s="47">
        <v>1654.2222222222222</v>
      </c>
      <c r="I17" s="44">
        <f>(F17-H17)/H17</f>
        <v>4.7017732401934478E-2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828.55825000000004</v>
      </c>
      <c r="F18" s="47">
        <v>798.8</v>
      </c>
      <c r="G18" s="48">
        <f t="shared" si="0"/>
        <v>-3.5915700555754632E-2</v>
      </c>
      <c r="H18" s="47">
        <v>893.8</v>
      </c>
      <c r="I18" s="44">
        <f t="shared" si="1"/>
        <v>-0.10628776012530768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4846.2</v>
      </c>
      <c r="F19" s="47">
        <v>6336</v>
      </c>
      <c r="G19" s="48">
        <f>(F19-E19)/E19</f>
        <v>0.30741611984647771</v>
      </c>
      <c r="H19" s="47">
        <v>6341</v>
      </c>
      <c r="I19" s="44">
        <f>(F19-H19)/H19</f>
        <v>-7.8851916101561263E-4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1904.59575</v>
      </c>
      <c r="F20" s="47">
        <v>2504</v>
      </c>
      <c r="G20" s="48">
        <f t="shared" si="0"/>
        <v>0.31471468420529664</v>
      </c>
      <c r="H20" s="47">
        <v>2418</v>
      </c>
      <c r="I20" s="44">
        <f t="shared" si="1"/>
        <v>3.556658395368073E-2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1281.7375</v>
      </c>
      <c r="F21" s="47">
        <v>1544</v>
      </c>
      <c r="G21" s="48">
        <f t="shared" si="0"/>
        <v>0.20461482947951515</v>
      </c>
      <c r="H21" s="47">
        <v>1400</v>
      </c>
      <c r="I21" s="44">
        <f t="shared" si="1"/>
        <v>0.10285714285714286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597.59175000000005</v>
      </c>
      <c r="F22" s="47">
        <v>413.8</v>
      </c>
      <c r="G22" s="48">
        <f t="shared" si="0"/>
        <v>-0.30755402831448064</v>
      </c>
      <c r="H22" s="47">
        <v>358.8</v>
      </c>
      <c r="I22" s="44">
        <f t="shared" si="1"/>
        <v>0.15328874024526198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625.30624999999998</v>
      </c>
      <c r="F23" s="47">
        <v>679</v>
      </c>
      <c r="G23" s="48">
        <f t="shared" si="0"/>
        <v>8.5867924716888769E-2</v>
      </c>
      <c r="H23" s="47">
        <v>675</v>
      </c>
      <c r="I23" s="44">
        <f t="shared" si="1"/>
        <v>5.9259259259259256E-3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613.20824999999991</v>
      </c>
      <c r="F24" s="47">
        <v>732.22222222222217</v>
      </c>
      <c r="G24" s="48">
        <f t="shared" si="0"/>
        <v>0.19408410148138464</v>
      </c>
      <c r="H24" s="47">
        <v>700</v>
      </c>
      <c r="I24" s="44">
        <f t="shared" si="1"/>
        <v>4.6031746031745958E-2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609.5625</v>
      </c>
      <c r="F25" s="47">
        <v>635</v>
      </c>
      <c r="G25" s="48">
        <f t="shared" si="0"/>
        <v>4.1730749512970365E-2</v>
      </c>
      <c r="H25" s="47">
        <v>620</v>
      </c>
      <c r="I25" s="44">
        <f t="shared" si="1"/>
        <v>2.4193548387096774E-2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1746.7582499999999</v>
      </c>
      <c r="F26" s="47">
        <v>1648.8</v>
      </c>
      <c r="G26" s="48">
        <f t="shared" si="0"/>
        <v>-5.608002710163236E-2</v>
      </c>
      <c r="H26" s="47">
        <v>1339.8</v>
      </c>
      <c r="I26" s="44">
        <f t="shared" si="1"/>
        <v>0.23063143752798926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618.71249999999998</v>
      </c>
      <c r="F27" s="47">
        <v>682.22222222222217</v>
      </c>
      <c r="G27" s="48">
        <f t="shared" si="0"/>
        <v>0.10264819641145476</v>
      </c>
      <c r="H27" s="47">
        <v>660.88888888888891</v>
      </c>
      <c r="I27" s="44">
        <f t="shared" si="1"/>
        <v>3.2279757901815621E-2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1329.5</v>
      </c>
      <c r="F28" s="47">
        <v>1049</v>
      </c>
      <c r="G28" s="48">
        <f t="shared" si="0"/>
        <v>-0.21098157201955622</v>
      </c>
      <c r="H28" s="47">
        <v>953.8</v>
      </c>
      <c r="I28" s="44">
        <f t="shared" si="1"/>
        <v>9.9811281191025419E-2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1330.1499999999999</v>
      </c>
      <c r="F29" s="47">
        <v>2025.5555555555557</v>
      </c>
      <c r="G29" s="48">
        <f t="shared" si="0"/>
        <v>0.52280235729470803</v>
      </c>
      <c r="H29" s="47">
        <v>1942.2222222222222</v>
      </c>
      <c r="I29" s="44">
        <f t="shared" si="1"/>
        <v>4.2906178489702594E-2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1313.7539999999999</v>
      </c>
      <c r="F30" s="50">
        <v>1424</v>
      </c>
      <c r="G30" s="51">
        <f t="shared" si="0"/>
        <v>8.3916775895639603E-2</v>
      </c>
      <c r="H30" s="50">
        <v>1364.8</v>
      </c>
      <c r="I30" s="56">
        <f t="shared" si="1"/>
        <v>4.3376318874560407E-2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2283.3522499999999</v>
      </c>
      <c r="F32" s="43">
        <v>2403.75</v>
      </c>
      <c r="G32" s="45">
        <f>(F32-E32)/E32</f>
        <v>5.2728504767497041E-2</v>
      </c>
      <c r="H32" s="43">
        <v>2167.5</v>
      </c>
      <c r="I32" s="44">
        <f>(F32-H32)/H32</f>
        <v>0.10899653979238755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2144.7000000000003</v>
      </c>
      <c r="F33" s="47">
        <v>2147.5555555555557</v>
      </c>
      <c r="G33" s="48">
        <f>(F33-E33)/E33</f>
        <v>1.3314475477014889E-3</v>
      </c>
      <c r="H33" s="47">
        <v>2076.4444444444443</v>
      </c>
      <c r="I33" s="44">
        <f>(F33-H33)/H33</f>
        <v>3.4246575342465856E-2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1201.205125</v>
      </c>
      <c r="F34" s="47">
        <v>1395</v>
      </c>
      <c r="G34" s="48">
        <f>(F34-E34)/E34</f>
        <v>0.16133370643086464</v>
      </c>
      <c r="H34" s="47">
        <v>1348.8</v>
      </c>
      <c r="I34" s="44">
        <f>(F34-H34)/H34</f>
        <v>3.4252669039145943E-2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1397.6948749999999</v>
      </c>
      <c r="F35" s="47">
        <v>1553.75</v>
      </c>
      <c r="G35" s="48">
        <f>(F35-E35)/E35</f>
        <v>0.11165178308319983</v>
      </c>
      <c r="H35" s="47">
        <v>1492.5</v>
      </c>
      <c r="I35" s="44">
        <f>(F35-H35)/H35</f>
        <v>4.1038525963149081E-2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1053.59575</v>
      </c>
      <c r="F36" s="50">
        <v>1512.8</v>
      </c>
      <c r="G36" s="51">
        <f>(F36-E36)/E36</f>
        <v>0.43584481998907076</v>
      </c>
      <c r="H36" s="50">
        <v>1313.8</v>
      </c>
      <c r="I36" s="56">
        <f>(F36-H36)/H36</f>
        <v>0.15146902115999392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26761.502777777776</v>
      </c>
      <c r="F38" s="43">
        <v>33080.888888888891</v>
      </c>
      <c r="G38" s="45">
        <f t="shared" ref="G38:G43" si="2">(F38-E38)/E38</f>
        <v>0.23613719168112668</v>
      </c>
      <c r="H38" s="43">
        <v>33219.777777777781</v>
      </c>
      <c r="I38" s="44">
        <f t="shared" ref="I38:I43" si="3">(F38-H38)/H38</f>
        <v>-4.1809096321468956E-3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15513.891666666666</v>
      </c>
      <c r="F39" s="57">
        <v>21093.111111111109</v>
      </c>
      <c r="G39" s="48">
        <f t="shared" si="2"/>
        <v>0.3596273304158763</v>
      </c>
      <c r="H39" s="57">
        <v>20704.222222222223</v>
      </c>
      <c r="I39" s="44">
        <f>(F39-H39)/H39</f>
        <v>1.8783071622535296E-2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10862.09375</v>
      </c>
      <c r="F40" s="57">
        <v>15578.5</v>
      </c>
      <c r="G40" s="48">
        <f t="shared" si="2"/>
        <v>0.43420783861306667</v>
      </c>
      <c r="H40" s="57">
        <v>15266</v>
      </c>
      <c r="I40" s="44">
        <f t="shared" si="3"/>
        <v>2.0470326215118566E-2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5575</v>
      </c>
      <c r="F41" s="47">
        <v>5621.2</v>
      </c>
      <c r="G41" s="48">
        <f t="shared" si="2"/>
        <v>8.2869955156950354E-3</v>
      </c>
      <c r="H41" s="47">
        <v>5861.2</v>
      </c>
      <c r="I41" s="44">
        <f t="shared" si="3"/>
        <v>-4.0947246297686479E-2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9966.3333333333321</v>
      </c>
      <c r="F42" s="47">
        <v>16815.333333333332</v>
      </c>
      <c r="G42" s="48">
        <f t="shared" si="2"/>
        <v>0.68721361918458823</v>
      </c>
      <c r="H42" s="47">
        <v>15071.5</v>
      </c>
      <c r="I42" s="44">
        <f t="shared" si="3"/>
        <v>0.11570403299826375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12623.541666666668</v>
      </c>
      <c r="F43" s="50">
        <v>13950</v>
      </c>
      <c r="G43" s="51">
        <f t="shared" si="2"/>
        <v>0.10507814434010519</v>
      </c>
      <c r="H43" s="50">
        <v>13950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6675.75</v>
      </c>
      <c r="F45" s="43">
        <v>7683.8</v>
      </c>
      <c r="G45" s="45">
        <f t="shared" ref="G45:G50" si="4">(F45-E45)/E45</f>
        <v>0.15100176010186125</v>
      </c>
      <c r="H45" s="43">
        <v>7661.1111111111113</v>
      </c>
      <c r="I45" s="44">
        <f t="shared" ref="I45:I50" si="5">(F45-H45)/H45</f>
        <v>2.9615663524292938E-3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6352.7777777777774</v>
      </c>
      <c r="G46" s="48">
        <f t="shared" si="4"/>
        <v>5.2597665598880648E-2</v>
      </c>
      <c r="H46" s="47">
        <v>6408.333333333333</v>
      </c>
      <c r="I46" s="87">
        <f t="shared" si="5"/>
        <v>-8.6692674469007538E-3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21220</v>
      </c>
      <c r="G47" s="48">
        <f t="shared" si="4"/>
        <v>0.11529076097158082</v>
      </c>
      <c r="H47" s="47">
        <v>21220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17949.308187499999</v>
      </c>
      <c r="F48" s="47">
        <v>21726.875</v>
      </c>
      <c r="G48" s="48">
        <f t="shared" si="4"/>
        <v>0.21045751585739222</v>
      </c>
      <c r="H48" s="47">
        <v>21351.875</v>
      </c>
      <c r="I48" s="87">
        <f t="shared" si="5"/>
        <v>1.7562860404531217E-2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2245.833333333333</v>
      </c>
      <c r="F49" s="47">
        <v>2420.6666666666665</v>
      </c>
      <c r="G49" s="48">
        <f t="shared" si="4"/>
        <v>7.7847866419295073E-2</v>
      </c>
      <c r="H49" s="47">
        <v>2450</v>
      </c>
      <c r="I49" s="44">
        <f t="shared" si="5"/>
        <v>-1.197278911564632E-2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27528.5</v>
      </c>
      <c r="F50" s="50">
        <v>34103.300000000003</v>
      </c>
      <c r="G50" s="56">
        <f t="shared" si="4"/>
        <v>0.23883611529869056</v>
      </c>
      <c r="H50" s="50">
        <v>28287</v>
      </c>
      <c r="I50" s="59">
        <f t="shared" si="5"/>
        <v>0.20561742143033912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3582.5714285714284</v>
      </c>
      <c r="F53" s="70">
        <v>5358.75</v>
      </c>
      <c r="G53" s="48">
        <f t="shared" si="6"/>
        <v>0.49578315655155919</v>
      </c>
      <c r="H53" s="70">
        <v>5400</v>
      </c>
      <c r="I53" s="87">
        <f t="shared" si="7"/>
        <v>-7.6388888888888886E-3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2306.25</v>
      </c>
      <c r="F54" s="70">
        <v>3743</v>
      </c>
      <c r="G54" s="48">
        <f t="shared" si="6"/>
        <v>0.62298102981029813</v>
      </c>
      <c r="H54" s="70">
        <v>3743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4593.75</v>
      </c>
      <c r="F55" s="70">
        <v>5649.333333333333</v>
      </c>
      <c r="G55" s="48">
        <f t="shared" si="6"/>
        <v>0.22978684807256231</v>
      </c>
      <c r="H55" s="70">
        <v>5649.333333333333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2026</v>
      </c>
      <c r="F56" s="105">
        <v>2926.875</v>
      </c>
      <c r="G56" s="55">
        <f t="shared" si="6"/>
        <v>0.44465695952615991</v>
      </c>
      <c r="H56" s="105">
        <v>2850.625</v>
      </c>
      <c r="I56" s="88">
        <f t="shared" si="7"/>
        <v>2.6748520061390047E-2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4339.6701388888887</v>
      </c>
      <c r="F57" s="50">
        <v>5956</v>
      </c>
      <c r="G57" s="51">
        <f t="shared" si="6"/>
        <v>0.37245454363610914</v>
      </c>
      <c r="H57" s="50">
        <v>5956</v>
      </c>
      <c r="I57" s="126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5025</v>
      </c>
      <c r="F58" s="68">
        <v>6020</v>
      </c>
      <c r="G58" s="44">
        <f t="shared" si="6"/>
        <v>0.19800995024875623</v>
      </c>
      <c r="H58" s="68">
        <v>6038.75</v>
      </c>
      <c r="I58" s="44">
        <f t="shared" si="7"/>
        <v>-3.1049472158973298E-3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4939.5</v>
      </c>
      <c r="F59" s="70">
        <v>6035</v>
      </c>
      <c r="G59" s="48">
        <f t="shared" si="6"/>
        <v>0.22178358133414314</v>
      </c>
      <c r="H59" s="70">
        <v>6105</v>
      </c>
      <c r="I59" s="44">
        <f t="shared" si="7"/>
        <v>-1.1466011466011465E-2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20930.3125</v>
      </c>
      <c r="F60" s="73">
        <v>24507.5</v>
      </c>
      <c r="G60" s="51">
        <f t="shared" si="6"/>
        <v>0.17090941666542245</v>
      </c>
      <c r="H60" s="73">
        <v>24582.5</v>
      </c>
      <c r="I60" s="51">
        <f t="shared" si="7"/>
        <v>-3.0509508796908369E-3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6354</v>
      </c>
      <c r="F62" s="54">
        <v>8962</v>
      </c>
      <c r="G62" s="45">
        <f t="shared" ref="G62:G67" si="8">(F62-E62)/E62</f>
        <v>0.41045011016682403</v>
      </c>
      <c r="H62" s="54">
        <v>8606.1111111111113</v>
      </c>
      <c r="I62" s="44">
        <f t="shared" ref="I62:I67" si="9">(F62-H62)/H62</f>
        <v>4.1353043702795148E-2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49376.857142857145</v>
      </c>
      <c r="G63" s="48">
        <f t="shared" si="8"/>
        <v>6.2053877330285175E-2</v>
      </c>
      <c r="H63" s="46">
        <v>49306.857142857145</v>
      </c>
      <c r="I63" s="44">
        <f t="shared" si="9"/>
        <v>1.4196808325703755E-3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11121.041666666668</v>
      </c>
      <c r="F64" s="46">
        <v>13882</v>
      </c>
      <c r="G64" s="48">
        <f t="shared" si="8"/>
        <v>0.24826436372492072</v>
      </c>
      <c r="H64" s="46">
        <v>14209.888888888889</v>
      </c>
      <c r="I64" s="87">
        <f t="shared" si="9"/>
        <v>-2.3074697589315719E-2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7617.5</v>
      </c>
      <c r="F65" s="46">
        <v>11608.75</v>
      </c>
      <c r="G65" s="48">
        <f t="shared" si="8"/>
        <v>0.52395799146701671</v>
      </c>
      <c r="H65" s="46">
        <v>10875.555555555555</v>
      </c>
      <c r="I65" s="87">
        <f t="shared" si="9"/>
        <v>6.7416734777278373E-2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3791.7832341269841</v>
      </c>
      <c r="F66" s="46">
        <v>5766</v>
      </c>
      <c r="G66" s="48">
        <f t="shared" si="8"/>
        <v>0.52065654705801168</v>
      </c>
      <c r="H66" s="46">
        <v>5313.333333333333</v>
      </c>
      <c r="I66" s="87">
        <f t="shared" si="9"/>
        <v>8.5194479297365178E-2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3246.25</v>
      </c>
      <c r="F67" s="58">
        <v>5019</v>
      </c>
      <c r="G67" s="51">
        <f t="shared" si="8"/>
        <v>0.54609164420485179</v>
      </c>
      <c r="H67" s="58">
        <v>4948.75</v>
      </c>
      <c r="I67" s="88">
        <f t="shared" si="9"/>
        <v>1.4195503915130083E-2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3701.1111111111113</v>
      </c>
      <c r="F69" s="43">
        <v>5430.5555555555557</v>
      </c>
      <c r="G69" s="45">
        <f>(F69-E69)/E69</f>
        <v>0.46727709396577599</v>
      </c>
      <c r="H69" s="43">
        <v>5232.5555555555557</v>
      </c>
      <c r="I69" s="44">
        <f>(F69-H69)/H69</f>
        <v>3.7840018686428979E-2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3732.5</v>
      </c>
      <c r="G70" s="48">
        <f>(F70-E70)/E70</f>
        <v>0.3620398668065502</v>
      </c>
      <c r="H70" s="47">
        <v>3375</v>
      </c>
      <c r="I70" s="44">
        <f>(F70-H70)/H70</f>
        <v>0.10592592592592592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1311.875</v>
      </c>
      <c r="F71" s="47">
        <v>1575</v>
      </c>
      <c r="G71" s="48">
        <f>(F71-E71)/E71</f>
        <v>0.20057170080990949</v>
      </c>
      <c r="H71" s="47">
        <v>1450</v>
      </c>
      <c r="I71" s="44">
        <f>(F71-H71)/H71</f>
        <v>8.6206896551724144E-2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2233.5</v>
      </c>
      <c r="F72" s="47">
        <v>3136.875</v>
      </c>
      <c r="G72" s="48">
        <f>(F72-E72)/E72</f>
        <v>0.40446608462055073</v>
      </c>
      <c r="H72" s="47">
        <v>3136.875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1583.9722222222222</v>
      </c>
      <c r="F73" s="50">
        <v>2542.2222222222222</v>
      </c>
      <c r="G73" s="48">
        <f>(F73-E73)/E73</f>
        <v>0.60496641705978293</v>
      </c>
      <c r="H73" s="50">
        <v>2309.4444444444443</v>
      </c>
      <c r="I73" s="59">
        <f>(F73-H73)/H73</f>
        <v>0.10079384171277365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1778.3333333333333</v>
      </c>
      <c r="G75" s="44">
        <f t="shared" ref="G75:G81" si="10">(F75-E75)/E75</f>
        <v>0.22082379862700216</v>
      </c>
      <c r="H75" s="43">
        <v>1778.3333333333333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1196.6666666666667</v>
      </c>
      <c r="F76" s="32">
        <v>1677.25</v>
      </c>
      <c r="G76" s="48">
        <f t="shared" si="10"/>
        <v>0.40160167130919211</v>
      </c>
      <c r="H76" s="32">
        <v>1699.75</v>
      </c>
      <c r="I76" s="44">
        <f t="shared" si="11"/>
        <v>-1.3237240770701575E-2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834.75</v>
      </c>
      <c r="F77" s="47">
        <v>1085</v>
      </c>
      <c r="G77" s="48">
        <f t="shared" si="10"/>
        <v>0.29979035639412999</v>
      </c>
      <c r="H77" s="47">
        <v>1047.5</v>
      </c>
      <c r="I77" s="44">
        <f t="shared" si="11"/>
        <v>3.5799522673031027E-2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1500.8</v>
      </c>
      <c r="F78" s="47">
        <v>2078.6666666666665</v>
      </c>
      <c r="G78" s="48">
        <f t="shared" si="10"/>
        <v>0.38503909026297078</v>
      </c>
      <c r="H78" s="47">
        <v>2024.2222222222222</v>
      </c>
      <c r="I78" s="44">
        <f t="shared" si="11"/>
        <v>2.6896476012734608E-2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1941.3</v>
      </c>
      <c r="F79" s="61">
        <v>2617.5</v>
      </c>
      <c r="G79" s="48">
        <f t="shared" si="10"/>
        <v>0.34832328851800343</v>
      </c>
      <c r="H79" s="61">
        <v>2430</v>
      </c>
      <c r="I79" s="44">
        <f t="shared" si="11"/>
        <v>7.716049382716049E-2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9649.3333333333339</v>
      </c>
      <c r="G80" s="48">
        <f t="shared" si="10"/>
        <v>9.2789731974330006E-2</v>
      </c>
      <c r="H80" s="61">
        <v>9649.3333333333339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3919.3</v>
      </c>
      <c r="F81" s="50">
        <v>4199.2222222222226</v>
      </c>
      <c r="G81" s="51">
        <f t="shared" si="10"/>
        <v>7.1421483995157922E-2</v>
      </c>
      <c r="H81" s="50">
        <v>4199.2222222222226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20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6" t="s">
        <v>203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7" t="s">
        <v>3</v>
      </c>
      <c r="B12" s="173"/>
      <c r="C12" s="175" t="s">
        <v>0</v>
      </c>
      <c r="D12" s="169" t="s">
        <v>23</v>
      </c>
      <c r="E12" s="169" t="s">
        <v>221</v>
      </c>
      <c r="F12" s="177" t="s">
        <v>223</v>
      </c>
      <c r="G12" s="169" t="s">
        <v>197</v>
      </c>
      <c r="H12" s="177" t="s">
        <v>218</v>
      </c>
      <c r="I12" s="169" t="s">
        <v>187</v>
      </c>
    </row>
    <row r="13" spans="1:9" ht="30.75" customHeight="1" thickBot="1" x14ac:dyDescent="0.25">
      <c r="A13" s="168"/>
      <c r="B13" s="174"/>
      <c r="C13" s="176"/>
      <c r="D13" s="170"/>
      <c r="E13" s="170"/>
      <c r="F13" s="178"/>
      <c r="G13" s="170"/>
      <c r="H13" s="178"/>
      <c r="I13" s="17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1650.1957500000001</v>
      </c>
      <c r="F15" s="83">
        <v>1916.6</v>
      </c>
      <c r="G15" s="44">
        <f>(F15-E15)/E15</f>
        <v>0.16143796879854999</v>
      </c>
      <c r="H15" s="83">
        <v>1900</v>
      </c>
      <c r="I15" s="127">
        <f>(F15-H15)/H15</f>
        <v>8.7368421052631106E-3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2245.25425</v>
      </c>
      <c r="F16" s="83">
        <v>2513.1999999999998</v>
      </c>
      <c r="G16" s="48">
        <f t="shared" ref="G16:G39" si="0">(F16-E16)/E16</f>
        <v>0.11933871186303283</v>
      </c>
      <c r="H16" s="83">
        <v>3316.6</v>
      </c>
      <c r="I16" s="48">
        <f>(F16-H16)/H16</f>
        <v>-0.24223602484472054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2723.9749999999999</v>
      </c>
      <c r="F17" s="83">
        <v>2708.25</v>
      </c>
      <c r="G17" s="48">
        <f t="shared" si="0"/>
        <v>-5.7728136271441221E-3</v>
      </c>
      <c r="H17" s="83">
        <v>2316.6</v>
      </c>
      <c r="I17" s="48">
        <f t="shared" ref="I17:I29" si="1">(F17-H17)/H17</f>
        <v>0.16906241906241912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828.55825000000004</v>
      </c>
      <c r="F18" s="83">
        <v>933.2</v>
      </c>
      <c r="G18" s="48">
        <f t="shared" si="0"/>
        <v>0.12629377596566083</v>
      </c>
      <c r="H18" s="83">
        <v>950</v>
      </c>
      <c r="I18" s="48">
        <f t="shared" si="1"/>
        <v>-1.7684210526315743E-2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4846.2</v>
      </c>
      <c r="F19" s="83">
        <v>7116.6</v>
      </c>
      <c r="G19" s="48">
        <f t="shared" si="0"/>
        <v>0.46849077627832131</v>
      </c>
      <c r="H19" s="83">
        <v>6950</v>
      </c>
      <c r="I19" s="48">
        <f t="shared" si="1"/>
        <v>2.3971223021582787E-2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1904.59575</v>
      </c>
      <c r="F20" s="83">
        <v>2166.6</v>
      </c>
      <c r="G20" s="48">
        <f t="shared" si="0"/>
        <v>0.13756423114983846</v>
      </c>
      <c r="H20" s="83">
        <v>2141.6</v>
      </c>
      <c r="I20" s="48">
        <f t="shared" si="1"/>
        <v>1.1673515128875607E-2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1281.7375</v>
      </c>
      <c r="F21" s="83">
        <v>1383.2</v>
      </c>
      <c r="G21" s="48">
        <f t="shared" si="0"/>
        <v>7.9160124440456878E-2</v>
      </c>
      <c r="H21" s="83">
        <v>1316.6</v>
      </c>
      <c r="I21" s="48">
        <f t="shared" si="1"/>
        <v>5.0584839738721056E-2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597.59175000000005</v>
      </c>
      <c r="F22" s="83">
        <v>433.26599999999996</v>
      </c>
      <c r="G22" s="48">
        <f t="shared" si="0"/>
        <v>-0.27497995077743304</v>
      </c>
      <c r="H22" s="83">
        <v>480</v>
      </c>
      <c r="I22" s="48">
        <f t="shared" si="1"/>
        <v>-9.7362500000000074E-2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625.30624999999998</v>
      </c>
      <c r="F23" s="83">
        <v>635.25</v>
      </c>
      <c r="G23" s="48">
        <f t="shared" si="0"/>
        <v>1.5902207918120158E-2</v>
      </c>
      <c r="H23" s="83">
        <v>572.75</v>
      </c>
      <c r="I23" s="48">
        <f t="shared" si="1"/>
        <v>0.10912265386294194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613.20824999999991</v>
      </c>
      <c r="F24" s="83">
        <v>541.66599999999994</v>
      </c>
      <c r="G24" s="48">
        <f t="shared" si="0"/>
        <v>-0.11666876627964477</v>
      </c>
      <c r="H24" s="83">
        <v>600</v>
      </c>
      <c r="I24" s="48">
        <f t="shared" si="1"/>
        <v>-9.7223333333333439E-2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609.5625</v>
      </c>
      <c r="F25" s="83">
        <v>550</v>
      </c>
      <c r="G25" s="48">
        <f t="shared" si="0"/>
        <v>-9.7713524043883934E-2</v>
      </c>
      <c r="H25" s="83">
        <v>525</v>
      </c>
      <c r="I25" s="48">
        <f t="shared" si="1"/>
        <v>4.7619047619047616E-2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1746.7582499999999</v>
      </c>
      <c r="F26" s="83">
        <v>1433.2</v>
      </c>
      <c r="G26" s="48">
        <f t="shared" si="0"/>
        <v>-0.1795086698459846</v>
      </c>
      <c r="H26" s="83">
        <v>1266.5999999999999</v>
      </c>
      <c r="I26" s="48">
        <f t="shared" si="1"/>
        <v>0.13153323859150493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618.71249999999998</v>
      </c>
      <c r="F27" s="83">
        <v>508.26599999999996</v>
      </c>
      <c r="G27" s="48">
        <f t="shared" si="0"/>
        <v>-0.1785102127401661</v>
      </c>
      <c r="H27" s="83">
        <v>575</v>
      </c>
      <c r="I27" s="48">
        <f t="shared" si="1"/>
        <v>-0.11605913043478268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1329.5</v>
      </c>
      <c r="F28" s="83">
        <v>1270.75</v>
      </c>
      <c r="G28" s="48">
        <f t="shared" si="0"/>
        <v>-4.4189544941707411E-2</v>
      </c>
      <c r="H28" s="83">
        <v>1222</v>
      </c>
      <c r="I28" s="48">
        <f t="shared" si="1"/>
        <v>3.9893617021276598E-2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1330.1499999999999</v>
      </c>
      <c r="F29" s="83">
        <v>1593.75</v>
      </c>
      <c r="G29" s="48">
        <f t="shared" si="0"/>
        <v>0.19817313836785339</v>
      </c>
      <c r="H29" s="83">
        <v>1891.6</v>
      </c>
      <c r="I29" s="48">
        <f t="shared" si="1"/>
        <v>-0.15745929371960241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1313.7539999999999</v>
      </c>
      <c r="F30" s="95">
        <v>1391.6</v>
      </c>
      <c r="G30" s="51">
        <f t="shared" si="0"/>
        <v>5.9254624533969076E-2</v>
      </c>
      <c r="H30" s="95">
        <v>1383.2</v>
      </c>
      <c r="I30" s="51">
        <f>(F30-H30)/H30</f>
        <v>6.0728744939270267E-3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2283.3522499999999</v>
      </c>
      <c r="F32" s="83">
        <v>2650</v>
      </c>
      <c r="G32" s="44">
        <f t="shared" si="0"/>
        <v>0.1605743266287539</v>
      </c>
      <c r="H32" s="83">
        <v>2383.1999999999998</v>
      </c>
      <c r="I32" s="45">
        <f>(F32-H32)/H32</f>
        <v>0.11195031889895947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2144.7000000000003</v>
      </c>
      <c r="F33" s="83">
        <v>2300</v>
      </c>
      <c r="G33" s="48">
        <f t="shared" si="0"/>
        <v>7.2411059821886378E-2</v>
      </c>
      <c r="H33" s="83">
        <v>2350</v>
      </c>
      <c r="I33" s="48">
        <f>(F33-H33)/H33</f>
        <v>-2.1276595744680851E-2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1201.205125</v>
      </c>
      <c r="F34" s="83">
        <v>1239.5</v>
      </c>
      <c r="G34" s="48">
        <f>(F34-E34)/E34</f>
        <v>3.1880379298248537E-2</v>
      </c>
      <c r="H34" s="83">
        <v>1366.6</v>
      </c>
      <c r="I34" s="48">
        <f>(F34-H34)/H34</f>
        <v>-9.3004536806673435E-2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1397.6948749999999</v>
      </c>
      <c r="F35" s="83">
        <v>1550</v>
      </c>
      <c r="G35" s="48">
        <f t="shared" si="0"/>
        <v>0.10896879406529991</v>
      </c>
      <c r="H35" s="83">
        <v>1650</v>
      </c>
      <c r="I35" s="48">
        <f>(F35-H35)/H35</f>
        <v>-6.0606060606060608E-2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1053.59575</v>
      </c>
      <c r="F36" s="83">
        <v>1516.6</v>
      </c>
      <c r="G36" s="55">
        <f t="shared" si="0"/>
        <v>0.43945151639041824</v>
      </c>
      <c r="H36" s="83">
        <v>1516.6</v>
      </c>
      <c r="I36" s="48">
        <f>(F36-H36)/H36</f>
        <v>0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26761.502777777776</v>
      </c>
      <c r="F38" s="84">
        <v>32800</v>
      </c>
      <c r="G38" s="45">
        <f t="shared" si="0"/>
        <v>0.22564118586182211</v>
      </c>
      <c r="H38" s="84">
        <v>30100</v>
      </c>
      <c r="I38" s="45">
        <f>(F38-H38)/H38</f>
        <v>8.9700996677740868E-2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15513.891666666666</v>
      </c>
      <c r="F39" s="85">
        <v>20266.599999999999</v>
      </c>
      <c r="G39" s="51">
        <f t="shared" si="0"/>
        <v>0.30635178042045108</v>
      </c>
      <c r="H39" s="85">
        <v>19066.599999999999</v>
      </c>
      <c r="I39" s="51">
        <f>(F39-H39)/H39</f>
        <v>6.2937282997493002E-2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21" zoomScaleNormal="100" workbookViewId="0">
      <selection activeCell="I42" sqref="I42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6" t="s">
        <v>204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7" t="s">
        <v>3</v>
      </c>
      <c r="B12" s="173"/>
      <c r="C12" s="175" t="s">
        <v>0</v>
      </c>
      <c r="D12" s="169" t="s">
        <v>222</v>
      </c>
      <c r="E12" s="177" t="s">
        <v>223</v>
      </c>
      <c r="F12" s="184" t="s">
        <v>186</v>
      </c>
      <c r="G12" s="169" t="s">
        <v>221</v>
      </c>
      <c r="H12" s="186" t="s">
        <v>224</v>
      </c>
      <c r="I12" s="182" t="s">
        <v>196</v>
      </c>
    </row>
    <row r="13" spans="1:9" ht="39.75" customHeight="1" thickBot="1" x14ac:dyDescent="0.25">
      <c r="A13" s="168"/>
      <c r="B13" s="174"/>
      <c r="C13" s="176"/>
      <c r="D13" s="170"/>
      <c r="E13" s="178"/>
      <c r="F13" s="185"/>
      <c r="G13" s="170"/>
      <c r="H13" s="187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1733.8</v>
      </c>
      <c r="E15" s="83">
        <v>1916.6</v>
      </c>
      <c r="F15" s="67">
        <f t="shared" ref="F15:F30" si="0">D15-E15</f>
        <v>-182.79999999999995</v>
      </c>
      <c r="G15" s="42">
        <v>1650.1957500000001</v>
      </c>
      <c r="H15" s="66">
        <f>AVERAGE(D15:E15)</f>
        <v>1825.1999999999998</v>
      </c>
      <c r="I15" s="69">
        <f>(H15-G15)/G15</f>
        <v>0.10605060036059341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3216.6666666666665</v>
      </c>
      <c r="E16" s="83">
        <v>2513.1999999999998</v>
      </c>
      <c r="F16" s="71">
        <f t="shared" si="0"/>
        <v>703.4666666666667</v>
      </c>
      <c r="G16" s="46">
        <v>2245.25425</v>
      </c>
      <c r="H16" s="68">
        <f t="shared" ref="H16:H30" si="1">AVERAGE(D16:E16)</f>
        <v>2864.9333333333334</v>
      </c>
      <c r="I16" s="72">
        <f t="shared" ref="I16:I39" si="2">(H16-G16)/G16</f>
        <v>0.2759950608414764</v>
      </c>
    </row>
    <row r="17" spans="1:9" ht="16.5" x14ac:dyDescent="0.3">
      <c r="A17" s="37"/>
      <c r="B17" s="34" t="s">
        <v>6</v>
      </c>
      <c r="C17" s="15" t="s">
        <v>165</v>
      </c>
      <c r="D17" s="47">
        <v>1732</v>
      </c>
      <c r="E17" s="83">
        <v>2708.25</v>
      </c>
      <c r="F17" s="71">
        <f t="shared" si="0"/>
        <v>-976.25</v>
      </c>
      <c r="G17" s="46">
        <v>2723.9749999999999</v>
      </c>
      <c r="H17" s="68">
        <f t="shared" si="1"/>
        <v>2220.125</v>
      </c>
      <c r="I17" s="72">
        <f t="shared" si="2"/>
        <v>-0.18496865793555373</v>
      </c>
    </row>
    <row r="18" spans="1:9" ht="16.5" x14ac:dyDescent="0.3">
      <c r="A18" s="37"/>
      <c r="B18" s="34" t="s">
        <v>7</v>
      </c>
      <c r="C18" s="15" t="s">
        <v>166</v>
      </c>
      <c r="D18" s="47">
        <v>798.8</v>
      </c>
      <c r="E18" s="83">
        <v>933.2</v>
      </c>
      <c r="F18" s="71">
        <f t="shared" si="0"/>
        <v>-134.40000000000009</v>
      </c>
      <c r="G18" s="46">
        <v>828.55825000000004</v>
      </c>
      <c r="H18" s="68">
        <f t="shared" si="1"/>
        <v>866</v>
      </c>
      <c r="I18" s="72">
        <f t="shared" si="2"/>
        <v>4.5189037704953097E-2</v>
      </c>
    </row>
    <row r="19" spans="1:9" ht="16.5" x14ac:dyDescent="0.3">
      <c r="A19" s="37"/>
      <c r="B19" s="34" t="s">
        <v>8</v>
      </c>
      <c r="C19" s="15" t="s">
        <v>167</v>
      </c>
      <c r="D19" s="47">
        <v>6336</v>
      </c>
      <c r="E19" s="83">
        <v>7116.6</v>
      </c>
      <c r="F19" s="71">
        <f t="shared" si="0"/>
        <v>-780.60000000000036</v>
      </c>
      <c r="G19" s="46">
        <v>4846.2</v>
      </c>
      <c r="H19" s="68">
        <f t="shared" si="1"/>
        <v>6726.3</v>
      </c>
      <c r="I19" s="72">
        <f t="shared" si="2"/>
        <v>0.38795344806239951</v>
      </c>
    </row>
    <row r="20" spans="1:9" ht="16.5" x14ac:dyDescent="0.3">
      <c r="A20" s="37"/>
      <c r="B20" s="34" t="s">
        <v>9</v>
      </c>
      <c r="C20" s="15" t="s">
        <v>168</v>
      </c>
      <c r="D20" s="47">
        <v>2504</v>
      </c>
      <c r="E20" s="83">
        <v>2166.6</v>
      </c>
      <c r="F20" s="71">
        <f t="shared" si="0"/>
        <v>337.40000000000009</v>
      </c>
      <c r="G20" s="46">
        <v>1904.59575</v>
      </c>
      <c r="H20" s="68">
        <f t="shared" si="1"/>
        <v>2335.3000000000002</v>
      </c>
      <c r="I20" s="72">
        <f t="shared" si="2"/>
        <v>0.22613945767756766</v>
      </c>
    </row>
    <row r="21" spans="1:9" ht="16.5" x14ac:dyDescent="0.3">
      <c r="A21" s="37"/>
      <c r="B21" s="34" t="s">
        <v>10</v>
      </c>
      <c r="C21" s="15" t="s">
        <v>169</v>
      </c>
      <c r="D21" s="47">
        <v>1544</v>
      </c>
      <c r="E21" s="83">
        <v>1383.2</v>
      </c>
      <c r="F21" s="71">
        <f t="shared" si="0"/>
        <v>160.79999999999995</v>
      </c>
      <c r="G21" s="46">
        <v>1281.7375</v>
      </c>
      <c r="H21" s="68">
        <f t="shared" si="1"/>
        <v>1463.6</v>
      </c>
      <c r="I21" s="72">
        <f t="shared" si="2"/>
        <v>0.14188747695998594</v>
      </c>
    </row>
    <row r="22" spans="1:9" ht="16.5" x14ac:dyDescent="0.3">
      <c r="A22" s="37"/>
      <c r="B22" s="34" t="s">
        <v>11</v>
      </c>
      <c r="C22" s="15" t="s">
        <v>170</v>
      </c>
      <c r="D22" s="47">
        <v>413.8</v>
      </c>
      <c r="E22" s="83">
        <v>433.26599999999996</v>
      </c>
      <c r="F22" s="71">
        <f t="shared" si="0"/>
        <v>-19.465999999999951</v>
      </c>
      <c r="G22" s="46">
        <v>597.59175000000005</v>
      </c>
      <c r="H22" s="68">
        <f t="shared" si="1"/>
        <v>423.53300000000002</v>
      </c>
      <c r="I22" s="72">
        <f t="shared" si="2"/>
        <v>-0.29126698954595676</v>
      </c>
    </row>
    <row r="23" spans="1:9" ht="16.5" x14ac:dyDescent="0.3">
      <c r="A23" s="37"/>
      <c r="B23" s="34" t="s">
        <v>12</v>
      </c>
      <c r="C23" s="15" t="s">
        <v>171</v>
      </c>
      <c r="D23" s="47">
        <v>679</v>
      </c>
      <c r="E23" s="83">
        <v>635.25</v>
      </c>
      <c r="F23" s="71">
        <f t="shared" si="0"/>
        <v>43.75</v>
      </c>
      <c r="G23" s="46">
        <v>625.30624999999998</v>
      </c>
      <c r="H23" s="68">
        <f t="shared" si="1"/>
        <v>657.125</v>
      </c>
      <c r="I23" s="72">
        <f t="shared" si="2"/>
        <v>5.088506631750446E-2</v>
      </c>
    </row>
    <row r="24" spans="1:9" ht="16.5" x14ac:dyDescent="0.3">
      <c r="A24" s="37"/>
      <c r="B24" s="34" t="s">
        <v>13</v>
      </c>
      <c r="C24" s="15" t="s">
        <v>172</v>
      </c>
      <c r="D24" s="47">
        <v>732.22222222222217</v>
      </c>
      <c r="E24" s="83">
        <v>541.66599999999994</v>
      </c>
      <c r="F24" s="71">
        <f t="shared" si="0"/>
        <v>190.55622222222223</v>
      </c>
      <c r="G24" s="46">
        <v>613.20824999999991</v>
      </c>
      <c r="H24" s="68">
        <f t="shared" si="1"/>
        <v>636.94411111111106</v>
      </c>
      <c r="I24" s="72">
        <f t="shared" si="2"/>
        <v>3.8707667600869938E-2</v>
      </c>
    </row>
    <row r="25" spans="1:9" ht="16.5" x14ac:dyDescent="0.3">
      <c r="A25" s="37"/>
      <c r="B25" s="34" t="s">
        <v>14</v>
      </c>
      <c r="C25" s="15" t="s">
        <v>173</v>
      </c>
      <c r="D25" s="47">
        <v>635</v>
      </c>
      <c r="E25" s="83">
        <v>550</v>
      </c>
      <c r="F25" s="71">
        <f t="shared" si="0"/>
        <v>85</v>
      </c>
      <c r="G25" s="46">
        <v>609.5625</v>
      </c>
      <c r="H25" s="68">
        <f t="shared" si="1"/>
        <v>592.5</v>
      </c>
      <c r="I25" s="72">
        <f t="shared" si="2"/>
        <v>-2.7991387265456781E-2</v>
      </c>
    </row>
    <row r="26" spans="1:9" ht="16.5" x14ac:dyDescent="0.3">
      <c r="A26" s="37"/>
      <c r="B26" s="34" t="s">
        <v>15</v>
      </c>
      <c r="C26" s="15" t="s">
        <v>174</v>
      </c>
      <c r="D26" s="47">
        <v>1648.8</v>
      </c>
      <c r="E26" s="83">
        <v>1433.2</v>
      </c>
      <c r="F26" s="71">
        <f t="shared" si="0"/>
        <v>215.59999999999991</v>
      </c>
      <c r="G26" s="46">
        <v>1746.7582499999999</v>
      </c>
      <c r="H26" s="68">
        <f t="shared" si="1"/>
        <v>1541</v>
      </c>
      <c r="I26" s="72">
        <f t="shared" si="2"/>
        <v>-0.11779434847380849</v>
      </c>
    </row>
    <row r="27" spans="1:9" ht="16.5" x14ac:dyDescent="0.3">
      <c r="A27" s="37"/>
      <c r="B27" s="34" t="s">
        <v>16</v>
      </c>
      <c r="C27" s="15" t="s">
        <v>175</v>
      </c>
      <c r="D27" s="47">
        <v>682.22222222222217</v>
      </c>
      <c r="E27" s="83">
        <v>508.26599999999996</v>
      </c>
      <c r="F27" s="71">
        <f t="shared" si="0"/>
        <v>173.95622222222221</v>
      </c>
      <c r="G27" s="46">
        <v>618.71249999999998</v>
      </c>
      <c r="H27" s="68">
        <f t="shared" si="1"/>
        <v>595.24411111111112</v>
      </c>
      <c r="I27" s="72">
        <f t="shared" si="2"/>
        <v>-3.7931008164355587E-2</v>
      </c>
    </row>
    <row r="28" spans="1:9" ht="16.5" x14ac:dyDescent="0.3">
      <c r="A28" s="37"/>
      <c r="B28" s="34" t="s">
        <v>17</v>
      </c>
      <c r="C28" s="15" t="s">
        <v>176</v>
      </c>
      <c r="D28" s="47">
        <v>1049</v>
      </c>
      <c r="E28" s="83">
        <v>1270.75</v>
      </c>
      <c r="F28" s="71">
        <f t="shared" si="0"/>
        <v>-221.75</v>
      </c>
      <c r="G28" s="46">
        <v>1329.5</v>
      </c>
      <c r="H28" s="68">
        <f t="shared" si="1"/>
        <v>1159.875</v>
      </c>
      <c r="I28" s="72">
        <f t="shared" si="2"/>
        <v>-0.12758555848063183</v>
      </c>
    </row>
    <row r="29" spans="1:9" ht="16.5" x14ac:dyDescent="0.3">
      <c r="A29" s="37"/>
      <c r="B29" s="34" t="s">
        <v>18</v>
      </c>
      <c r="C29" s="15" t="s">
        <v>177</v>
      </c>
      <c r="D29" s="47">
        <v>2025.5555555555557</v>
      </c>
      <c r="E29" s="83">
        <v>1593.75</v>
      </c>
      <c r="F29" s="71">
        <f t="shared" si="0"/>
        <v>431.80555555555566</v>
      </c>
      <c r="G29" s="46">
        <v>1330.1499999999999</v>
      </c>
      <c r="H29" s="68">
        <f t="shared" si="1"/>
        <v>1809.6527777777778</v>
      </c>
      <c r="I29" s="72">
        <f t="shared" si="2"/>
        <v>0.36048774783128068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1424</v>
      </c>
      <c r="E30" s="95">
        <v>1391.6</v>
      </c>
      <c r="F30" s="74">
        <f t="shared" si="0"/>
        <v>32.400000000000091</v>
      </c>
      <c r="G30" s="49">
        <v>1313.7539999999999</v>
      </c>
      <c r="H30" s="107">
        <f t="shared" si="1"/>
        <v>1407.8</v>
      </c>
      <c r="I30" s="75">
        <f t="shared" si="2"/>
        <v>7.1585700214804343E-2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2403.75</v>
      </c>
      <c r="E32" s="83">
        <v>2650</v>
      </c>
      <c r="F32" s="67">
        <f>D32-E32</f>
        <v>-246.25</v>
      </c>
      <c r="G32" s="54">
        <v>2283.3522499999999</v>
      </c>
      <c r="H32" s="68">
        <f>AVERAGE(D32:E32)</f>
        <v>2526.875</v>
      </c>
      <c r="I32" s="78">
        <f t="shared" si="2"/>
        <v>0.10665141569812546</v>
      </c>
    </row>
    <row r="33" spans="1:9" ht="16.5" x14ac:dyDescent="0.3">
      <c r="A33" s="37"/>
      <c r="B33" s="34" t="s">
        <v>27</v>
      </c>
      <c r="C33" s="15" t="s">
        <v>180</v>
      </c>
      <c r="D33" s="47">
        <v>2147.5555555555557</v>
      </c>
      <c r="E33" s="83">
        <v>2300</v>
      </c>
      <c r="F33" s="79">
        <f>D33-E33</f>
        <v>-152.44444444444434</v>
      </c>
      <c r="G33" s="46">
        <v>2144.7000000000003</v>
      </c>
      <c r="H33" s="68">
        <f>AVERAGE(D33:E33)</f>
        <v>2223.7777777777778</v>
      </c>
      <c r="I33" s="72">
        <f t="shared" si="2"/>
        <v>3.687125368479393E-2</v>
      </c>
    </row>
    <row r="34" spans="1:9" ht="16.5" x14ac:dyDescent="0.3">
      <c r="A34" s="37"/>
      <c r="B34" s="39" t="s">
        <v>28</v>
      </c>
      <c r="C34" s="15" t="s">
        <v>181</v>
      </c>
      <c r="D34" s="47">
        <v>1395</v>
      </c>
      <c r="E34" s="83">
        <v>1239.5</v>
      </c>
      <c r="F34" s="71">
        <f>D34-E34</f>
        <v>155.5</v>
      </c>
      <c r="G34" s="46">
        <v>1201.205125</v>
      </c>
      <c r="H34" s="68">
        <f>AVERAGE(D34:E34)</f>
        <v>1317.25</v>
      </c>
      <c r="I34" s="72">
        <f t="shared" si="2"/>
        <v>9.6607042864556583E-2</v>
      </c>
    </row>
    <row r="35" spans="1:9" ht="16.5" x14ac:dyDescent="0.3">
      <c r="A35" s="37"/>
      <c r="B35" s="34" t="s">
        <v>29</v>
      </c>
      <c r="C35" s="15" t="s">
        <v>182</v>
      </c>
      <c r="D35" s="47">
        <v>1553.75</v>
      </c>
      <c r="E35" s="83">
        <v>1550</v>
      </c>
      <c r="F35" s="79">
        <f>D35-E35</f>
        <v>3.75</v>
      </c>
      <c r="G35" s="46">
        <v>1397.6948749999999</v>
      </c>
      <c r="H35" s="68">
        <f>AVERAGE(D35:E35)</f>
        <v>1551.875</v>
      </c>
      <c r="I35" s="72">
        <f t="shared" si="2"/>
        <v>0.11031028857424986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1512.8</v>
      </c>
      <c r="E36" s="83">
        <v>1516.6</v>
      </c>
      <c r="F36" s="71">
        <f>D36-E36</f>
        <v>-3.7999999999999545</v>
      </c>
      <c r="G36" s="49">
        <v>1053.59575</v>
      </c>
      <c r="H36" s="68">
        <f>AVERAGE(D36:E36)</f>
        <v>1514.6999999999998</v>
      </c>
      <c r="I36" s="80">
        <f t="shared" si="2"/>
        <v>0.43764816818974439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33080.888888888891</v>
      </c>
      <c r="E38" s="84">
        <v>32800</v>
      </c>
      <c r="F38" s="67">
        <f>D38-E38</f>
        <v>280.88888888889051</v>
      </c>
      <c r="G38" s="46">
        <v>26761.502777777776</v>
      </c>
      <c r="H38" s="67">
        <f>AVERAGE(D38:E38)</f>
        <v>32940.444444444445</v>
      </c>
      <c r="I38" s="78">
        <f t="shared" si="2"/>
        <v>0.23088918877147441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21093.111111111109</v>
      </c>
      <c r="E39" s="85">
        <v>20266.599999999999</v>
      </c>
      <c r="F39" s="74">
        <f>D39-E39</f>
        <v>826.51111111111095</v>
      </c>
      <c r="G39" s="46">
        <v>15513.891666666666</v>
      </c>
      <c r="H39" s="81">
        <f>AVERAGE(D39:E39)</f>
        <v>20679.855555555554</v>
      </c>
      <c r="I39" s="75">
        <f t="shared" si="2"/>
        <v>0.33298955541816366</v>
      </c>
    </row>
    <row r="40" spans="1:9" ht="15.75" customHeight="1" thickBot="1" x14ac:dyDescent="0.25">
      <c r="A40" s="179"/>
      <c r="B40" s="180"/>
      <c r="C40" s="181"/>
      <c r="D40" s="86">
        <f>SUM(D15:D39)</f>
        <v>90341.722222222219</v>
      </c>
      <c r="E40" s="86">
        <f>SUM(E15:E39)</f>
        <v>89418.097999999998</v>
      </c>
      <c r="F40" s="86">
        <f>SUM(F15:F39)</f>
        <v>923.62422222222369</v>
      </c>
      <c r="G40" s="86">
        <f>SUM(G15:G39)</f>
        <v>74621.002444444443</v>
      </c>
      <c r="H40" s="86">
        <f>AVERAGE(D40:E40)</f>
        <v>89879.910111111109</v>
      </c>
      <c r="I40" s="75">
        <f>(H40-G40)/G40</f>
        <v>0.2044854285899867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6" t="s">
        <v>201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7" t="s">
        <v>3</v>
      </c>
      <c r="B13" s="173"/>
      <c r="C13" s="175" t="s">
        <v>0</v>
      </c>
      <c r="D13" s="169" t="s">
        <v>23</v>
      </c>
      <c r="E13" s="169" t="s">
        <v>221</v>
      </c>
      <c r="F13" s="186" t="s">
        <v>224</v>
      </c>
      <c r="G13" s="169" t="s">
        <v>197</v>
      </c>
      <c r="H13" s="186" t="s">
        <v>219</v>
      </c>
      <c r="I13" s="169" t="s">
        <v>187</v>
      </c>
    </row>
    <row r="14" spans="1:9" ht="33.75" customHeight="1" thickBot="1" x14ac:dyDescent="0.25">
      <c r="A14" s="168"/>
      <c r="B14" s="174"/>
      <c r="C14" s="176"/>
      <c r="D14" s="189"/>
      <c r="E14" s="170"/>
      <c r="F14" s="187"/>
      <c r="G14" s="188"/>
      <c r="H14" s="187"/>
      <c r="I14" s="18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1650.1957500000001</v>
      </c>
      <c r="F16" s="42">
        <v>1825.1999999999998</v>
      </c>
      <c r="G16" s="21">
        <f>(F16-E16)/E16</f>
        <v>0.10605060036059341</v>
      </c>
      <c r="H16" s="42">
        <v>1741.9</v>
      </c>
      <c r="I16" s="21">
        <f>(F16-H16)/H16</f>
        <v>4.7821344508869469E-2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2245.25425</v>
      </c>
      <c r="F17" s="46">
        <v>2864.9333333333334</v>
      </c>
      <c r="G17" s="21">
        <f t="shared" ref="G17:G80" si="0">(F17-E17)/E17</f>
        <v>0.2759950608414764</v>
      </c>
      <c r="H17" s="46">
        <v>3338.3</v>
      </c>
      <c r="I17" s="21">
        <f>(F17-H17)/H17</f>
        <v>-0.14179871990733808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2723.9749999999999</v>
      </c>
      <c r="F18" s="46">
        <v>2220.125</v>
      </c>
      <c r="G18" s="21">
        <f t="shared" si="0"/>
        <v>-0.18496865793555373</v>
      </c>
      <c r="H18" s="46">
        <v>1985.411111111111</v>
      </c>
      <c r="I18" s="21">
        <f t="shared" ref="I18:I31" si="1">(F18-H18)/H18</f>
        <v>0.11821928847649806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828.55825000000004</v>
      </c>
      <c r="F19" s="46">
        <v>866</v>
      </c>
      <c r="G19" s="21">
        <f t="shared" si="0"/>
        <v>4.5189037704953097E-2</v>
      </c>
      <c r="H19" s="46">
        <v>921.9</v>
      </c>
      <c r="I19" s="21">
        <f t="shared" si="1"/>
        <v>-6.0635643779151725E-2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4846.2</v>
      </c>
      <c r="F20" s="46">
        <v>6726.3</v>
      </c>
      <c r="G20" s="21">
        <f>(F20-E20)/E20</f>
        <v>0.38795344806239951</v>
      </c>
      <c r="H20" s="46">
        <v>6645.5</v>
      </c>
      <c r="I20" s="21">
        <f t="shared" si="1"/>
        <v>1.2158603566323103E-2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1904.59575</v>
      </c>
      <c r="F21" s="46">
        <v>2335.3000000000002</v>
      </c>
      <c r="G21" s="21">
        <f t="shared" si="0"/>
        <v>0.22613945767756766</v>
      </c>
      <c r="H21" s="46">
        <v>2279.8000000000002</v>
      </c>
      <c r="I21" s="21">
        <f t="shared" si="1"/>
        <v>2.4344240722870426E-2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1281.7375</v>
      </c>
      <c r="F22" s="46">
        <v>1463.6</v>
      </c>
      <c r="G22" s="21">
        <f t="shared" si="0"/>
        <v>0.14188747695998594</v>
      </c>
      <c r="H22" s="46">
        <v>1358.3</v>
      </c>
      <c r="I22" s="21">
        <f t="shared" si="1"/>
        <v>7.7523374806743692E-2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597.59175000000005</v>
      </c>
      <c r="F23" s="46">
        <v>423.53300000000002</v>
      </c>
      <c r="G23" s="21">
        <f t="shared" si="0"/>
        <v>-0.29126698954595676</v>
      </c>
      <c r="H23" s="46">
        <v>419.4</v>
      </c>
      <c r="I23" s="21">
        <f t="shared" si="1"/>
        <v>9.8545541249404831E-3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625.30624999999998</v>
      </c>
      <c r="F24" s="46">
        <v>657.125</v>
      </c>
      <c r="G24" s="21">
        <f t="shared" si="0"/>
        <v>5.088506631750446E-2</v>
      </c>
      <c r="H24" s="46">
        <v>623.875</v>
      </c>
      <c r="I24" s="21">
        <f t="shared" si="1"/>
        <v>5.3295932678821878E-2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613.20824999999991</v>
      </c>
      <c r="F25" s="46">
        <v>636.94411111111106</v>
      </c>
      <c r="G25" s="21">
        <f t="shared" si="0"/>
        <v>3.8707667600869938E-2</v>
      </c>
      <c r="H25" s="46">
        <v>650</v>
      </c>
      <c r="I25" s="21">
        <f t="shared" si="1"/>
        <v>-2.0085982905982992E-2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609.5625</v>
      </c>
      <c r="F26" s="46">
        <v>592.5</v>
      </c>
      <c r="G26" s="21">
        <f t="shared" si="0"/>
        <v>-2.7991387265456781E-2</v>
      </c>
      <c r="H26" s="46">
        <v>572.5</v>
      </c>
      <c r="I26" s="21">
        <f t="shared" si="1"/>
        <v>3.4934497816593885E-2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1746.7582499999999</v>
      </c>
      <c r="F27" s="46">
        <v>1541</v>
      </c>
      <c r="G27" s="21">
        <f t="shared" si="0"/>
        <v>-0.11779434847380849</v>
      </c>
      <c r="H27" s="46">
        <v>1303.1999999999998</v>
      </c>
      <c r="I27" s="21">
        <f t="shared" si="1"/>
        <v>0.18247391037446303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618.71249999999998</v>
      </c>
      <c r="F28" s="46">
        <v>595.24411111111112</v>
      </c>
      <c r="G28" s="21">
        <f t="shared" si="0"/>
        <v>-3.7931008164355587E-2</v>
      </c>
      <c r="H28" s="46">
        <v>617.94444444444446</v>
      </c>
      <c r="I28" s="21">
        <f t="shared" si="1"/>
        <v>-3.6735233300368604E-2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1329.5</v>
      </c>
      <c r="F29" s="46">
        <v>1159.875</v>
      </c>
      <c r="G29" s="21">
        <f t="shared" si="0"/>
        <v>-0.12758555848063183</v>
      </c>
      <c r="H29" s="46">
        <v>1087.9000000000001</v>
      </c>
      <c r="I29" s="21">
        <f t="shared" si="1"/>
        <v>6.6159573490210413E-2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1330.1499999999999</v>
      </c>
      <c r="F30" s="46">
        <v>1809.6527777777778</v>
      </c>
      <c r="G30" s="21">
        <f t="shared" si="0"/>
        <v>0.36048774783128068</v>
      </c>
      <c r="H30" s="46">
        <v>1916.911111111111</v>
      </c>
      <c r="I30" s="21">
        <f t="shared" si="1"/>
        <v>-5.5953733436894942E-2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1313.7539999999999</v>
      </c>
      <c r="F31" s="49">
        <v>1407.8</v>
      </c>
      <c r="G31" s="23">
        <f t="shared" si="0"/>
        <v>7.1585700214804343E-2</v>
      </c>
      <c r="H31" s="49">
        <v>1374</v>
      </c>
      <c r="I31" s="23">
        <f t="shared" si="1"/>
        <v>2.4599708879184827E-2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2283.3522499999999</v>
      </c>
      <c r="F33" s="54">
        <v>2526.875</v>
      </c>
      <c r="G33" s="21">
        <f t="shared" si="0"/>
        <v>0.10665141569812546</v>
      </c>
      <c r="H33" s="54">
        <v>2275.35</v>
      </c>
      <c r="I33" s="21">
        <f>(F33-H33)/H33</f>
        <v>0.1105434328784583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2144.7000000000003</v>
      </c>
      <c r="F34" s="46">
        <v>2223.7777777777778</v>
      </c>
      <c r="G34" s="21">
        <f t="shared" si="0"/>
        <v>3.687125368479393E-2</v>
      </c>
      <c r="H34" s="46">
        <v>2213.2222222222222</v>
      </c>
      <c r="I34" s="21">
        <f>(F34-H34)/H34</f>
        <v>4.7693157287012856E-3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1201.205125</v>
      </c>
      <c r="F35" s="46">
        <v>1317.25</v>
      </c>
      <c r="G35" s="21">
        <f t="shared" si="0"/>
        <v>9.6607042864556583E-2</v>
      </c>
      <c r="H35" s="46">
        <v>1357.6999999999998</v>
      </c>
      <c r="I35" s="21">
        <f>(F35-H35)/H35</f>
        <v>-2.9793032334094294E-2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1397.6948749999999</v>
      </c>
      <c r="F36" s="46">
        <v>1551.875</v>
      </c>
      <c r="G36" s="21">
        <f t="shared" si="0"/>
        <v>0.11031028857424986</v>
      </c>
      <c r="H36" s="46">
        <v>1571.25</v>
      </c>
      <c r="I36" s="21">
        <f>(F36-H36)/H36</f>
        <v>-1.2330946698488464E-2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1053.59575</v>
      </c>
      <c r="F37" s="49">
        <v>1514.6999999999998</v>
      </c>
      <c r="G37" s="23">
        <f t="shared" si="0"/>
        <v>0.43764816818974439</v>
      </c>
      <c r="H37" s="49">
        <v>1415.1999999999998</v>
      </c>
      <c r="I37" s="23">
        <f>(F37-H37)/H37</f>
        <v>7.0308083663086496E-2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26761.502777777776</v>
      </c>
      <c r="F39" s="46">
        <v>32940.444444444445</v>
      </c>
      <c r="G39" s="21">
        <f t="shared" si="0"/>
        <v>0.23088918877147441</v>
      </c>
      <c r="H39" s="46">
        <v>31659.888888888891</v>
      </c>
      <c r="I39" s="21">
        <f t="shared" ref="I39:I44" si="2">(F39-H39)/H39</f>
        <v>4.0447253622705182E-2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15513.891666666666</v>
      </c>
      <c r="F40" s="46">
        <v>20679.855555555554</v>
      </c>
      <c r="G40" s="21">
        <f t="shared" si="0"/>
        <v>0.33298955541816366</v>
      </c>
      <c r="H40" s="46">
        <v>19885.411111111112</v>
      </c>
      <c r="I40" s="21">
        <f t="shared" si="2"/>
        <v>3.9951119944437063E-2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10862.09375</v>
      </c>
      <c r="F41" s="57">
        <v>15578.5</v>
      </c>
      <c r="G41" s="21">
        <f t="shared" si="0"/>
        <v>0.43420783861306667</v>
      </c>
      <c r="H41" s="57">
        <v>15266</v>
      </c>
      <c r="I41" s="21">
        <f t="shared" si="2"/>
        <v>2.0470326215118566E-2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5575</v>
      </c>
      <c r="F42" s="47">
        <v>5621.2</v>
      </c>
      <c r="G42" s="21">
        <f t="shared" si="0"/>
        <v>8.2869955156950354E-3</v>
      </c>
      <c r="H42" s="47">
        <v>5861.2</v>
      </c>
      <c r="I42" s="21">
        <f t="shared" si="2"/>
        <v>-4.0947246297686479E-2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9966.3333333333321</v>
      </c>
      <c r="F43" s="47">
        <v>16815.333333333332</v>
      </c>
      <c r="G43" s="21">
        <f t="shared" si="0"/>
        <v>0.68721361918458823</v>
      </c>
      <c r="H43" s="47">
        <v>15071.5</v>
      </c>
      <c r="I43" s="21">
        <f t="shared" si="2"/>
        <v>0.11570403299826375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12623.541666666668</v>
      </c>
      <c r="F44" s="50">
        <v>13950</v>
      </c>
      <c r="G44" s="31">
        <f t="shared" si="0"/>
        <v>0.10507814434010519</v>
      </c>
      <c r="H44" s="50">
        <v>13950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6675.75</v>
      </c>
      <c r="F46" s="43">
        <v>7683.8</v>
      </c>
      <c r="G46" s="21">
        <f t="shared" si="0"/>
        <v>0.15100176010186125</v>
      </c>
      <c r="H46" s="43">
        <v>7661.1111111111113</v>
      </c>
      <c r="I46" s="21">
        <f t="shared" ref="I46:I51" si="3">(F46-H46)/H46</f>
        <v>2.9615663524292938E-3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6352.7777777777774</v>
      </c>
      <c r="G47" s="21">
        <f t="shared" si="0"/>
        <v>5.2597665598880648E-2</v>
      </c>
      <c r="H47" s="47">
        <v>6408.333333333333</v>
      </c>
      <c r="I47" s="21">
        <f t="shared" si="3"/>
        <v>-8.6692674469007538E-3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21220</v>
      </c>
      <c r="G48" s="21">
        <f t="shared" si="0"/>
        <v>0.11529076097158082</v>
      </c>
      <c r="H48" s="47">
        <v>21220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17949.308187499999</v>
      </c>
      <c r="F49" s="47">
        <v>21726.875</v>
      </c>
      <c r="G49" s="21">
        <f t="shared" si="0"/>
        <v>0.21045751585739222</v>
      </c>
      <c r="H49" s="47">
        <v>21351.875</v>
      </c>
      <c r="I49" s="21">
        <f t="shared" si="3"/>
        <v>1.7562860404531217E-2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2245.833333333333</v>
      </c>
      <c r="F50" s="47">
        <v>2420.6666666666665</v>
      </c>
      <c r="G50" s="21">
        <f t="shared" si="0"/>
        <v>7.7847866419295073E-2</v>
      </c>
      <c r="H50" s="47">
        <v>2450</v>
      </c>
      <c r="I50" s="21">
        <f t="shared" si="3"/>
        <v>-1.197278911564632E-2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27528.5</v>
      </c>
      <c r="F51" s="50">
        <v>34103.300000000003</v>
      </c>
      <c r="G51" s="31">
        <f t="shared" si="0"/>
        <v>0.23883611529869056</v>
      </c>
      <c r="H51" s="50">
        <v>28287</v>
      </c>
      <c r="I51" s="31">
        <f t="shared" si="3"/>
        <v>0.20561742143033912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3582.5714285714284</v>
      </c>
      <c r="F54" s="70">
        <v>5358.75</v>
      </c>
      <c r="G54" s="21">
        <f t="shared" si="0"/>
        <v>0.49578315655155919</v>
      </c>
      <c r="H54" s="70">
        <v>5400</v>
      </c>
      <c r="I54" s="21">
        <f t="shared" si="4"/>
        <v>-7.6388888888888886E-3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2306.25</v>
      </c>
      <c r="F55" s="70">
        <v>3743</v>
      </c>
      <c r="G55" s="21">
        <f t="shared" si="0"/>
        <v>0.62298102981029813</v>
      </c>
      <c r="H55" s="70">
        <v>3743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4593.75</v>
      </c>
      <c r="F56" s="70">
        <v>5649.333333333333</v>
      </c>
      <c r="G56" s="21">
        <f t="shared" si="0"/>
        <v>0.22978684807256231</v>
      </c>
      <c r="H56" s="70">
        <v>5649.333333333333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2026</v>
      </c>
      <c r="F57" s="105">
        <v>2926.875</v>
      </c>
      <c r="G57" s="21">
        <f t="shared" si="0"/>
        <v>0.44465695952615991</v>
      </c>
      <c r="H57" s="105">
        <v>2850.625</v>
      </c>
      <c r="I57" s="21">
        <f t="shared" si="4"/>
        <v>2.6748520061390047E-2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4339.6701388888887</v>
      </c>
      <c r="F58" s="50">
        <v>5956</v>
      </c>
      <c r="G58" s="29">
        <f t="shared" si="0"/>
        <v>0.37245454363610914</v>
      </c>
      <c r="H58" s="50">
        <v>5956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5025</v>
      </c>
      <c r="F59" s="68">
        <v>6020</v>
      </c>
      <c r="G59" s="21">
        <f t="shared" si="0"/>
        <v>0.19800995024875623</v>
      </c>
      <c r="H59" s="68">
        <v>6038.75</v>
      </c>
      <c r="I59" s="21">
        <f t="shared" si="4"/>
        <v>-3.1049472158973298E-3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4939.5</v>
      </c>
      <c r="F60" s="70">
        <v>6035</v>
      </c>
      <c r="G60" s="21">
        <f t="shared" si="0"/>
        <v>0.22178358133414314</v>
      </c>
      <c r="H60" s="70">
        <v>6105</v>
      </c>
      <c r="I60" s="21">
        <f t="shared" si="4"/>
        <v>-1.1466011466011465E-2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20930.3125</v>
      </c>
      <c r="F61" s="73">
        <v>24507.5</v>
      </c>
      <c r="G61" s="29">
        <f t="shared" si="0"/>
        <v>0.17090941666542245</v>
      </c>
      <c r="H61" s="73">
        <v>24582.5</v>
      </c>
      <c r="I61" s="29">
        <f t="shared" si="4"/>
        <v>-3.0509508796908369E-3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6354</v>
      </c>
      <c r="F63" s="54">
        <v>8962</v>
      </c>
      <c r="G63" s="21">
        <f t="shared" si="0"/>
        <v>0.41045011016682403</v>
      </c>
      <c r="H63" s="54">
        <v>8606.1111111111113</v>
      </c>
      <c r="I63" s="21">
        <f t="shared" ref="I63:I74" si="5">(F63-H63)/H63</f>
        <v>4.1353043702795148E-2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49376.857142857145</v>
      </c>
      <c r="G64" s="21">
        <f t="shared" si="0"/>
        <v>6.2053877330285175E-2</v>
      </c>
      <c r="H64" s="46">
        <v>49306.857142857145</v>
      </c>
      <c r="I64" s="21">
        <f t="shared" si="5"/>
        <v>1.4196808325703755E-3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11121.041666666668</v>
      </c>
      <c r="F65" s="46">
        <v>13882</v>
      </c>
      <c r="G65" s="21">
        <f t="shared" si="0"/>
        <v>0.24826436372492072</v>
      </c>
      <c r="H65" s="46">
        <v>14209.888888888889</v>
      </c>
      <c r="I65" s="21">
        <f t="shared" si="5"/>
        <v>-2.3074697589315719E-2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7617.5</v>
      </c>
      <c r="F66" s="46">
        <v>11608.75</v>
      </c>
      <c r="G66" s="21">
        <f t="shared" si="0"/>
        <v>0.52395799146701671</v>
      </c>
      <c r="H66" s="46">
        <v>10875.555555555555</v>
      </c>
      <c r="I66" s="21">
        <f t="shared" si="5"/>
        <v>6.7416734777278373E-2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3791.7832341269841</v>
      </c>
      <c r="F67" s="46">
        <v>5766</v>
      </c>
      <c r="G67" s="21">
        <f t="shared" si="0"/>
        <v>0.52065654705801168</v>
      </c>
      <c r="H67" s="46">
        <v>5313.333333333333</v>
      </c>
      <c r="I67" s="21">
        <f t="shared" si="5"/>
        <v>8.5194479297365178E-2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3246.25</v>
      </c>
      <c r="F68" s="58">
        <v>5019</v>
      </c>
      <c r="G68" s="31">
        <f t="shared" si="0"/>
        <v>0.54609164420485179</v>
      </c>
      <c r="H68" s="58">
        <v>4948.75</v>
      </c>
      <c r="I68" s="31">
        <f t="shared" si="5"/>
        <v>1.4195503915130083E-2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3701.1111111111113</v>
      </c>
      <c r="F70" s="43">
        <v>5430.5555555555557</v>
      </c>
      <c r="G70" s="21">
        <f t="shared" si="0"/>
        <v>0.46727709396577599</v>
      </c>
      <c r="H70" s="43">
        <v>5232.5555555555557</v>
      </c>
      <c r="I70" s="21">
        <f t="shared" si="5"/>
        <v>3.7840018686428979E-2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3732.5</v>
      </c>
      <c r="G71" s="21">
        <f t="shared" si="0"/>
        <v>0.3620398668065502</v>
      </c>
      <c r="H71" s="47">
        <v>3375</v>
      </c>
      <c r="I71" s="21">
        <f t="shared" si="5"/>
        <v>0.10592592592592592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1311.875</v>
      </c>
      <c r="F72" s="47">
        <v>1575</v>
      </c>
      <c r="G72" s="21">
        <f t="shared" si="0"/>
        <v>0.20057170080990949</v>
      </c>
      <c r="H72" s="47">
        <v>1450</v>
      </c>
      <c r="I72" s="21">
        <f t="shared" si="5"/>
        <v>8.6206896551724144E-2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2233.5</v>
      </c>
      <c r="F73" s="47">
        <v>3136.875</v>
      </c>
      <c r="G73" s="21">
        <f t="shared" si="0"/>
        <v>0.40446608462055073</v>
      </c>
      <c r="H73" s="47">
        <v>3136.875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1583.9722222222222</v>
      </c>
      <c r="F74" s="50">
        <v>2542.2222222222222</v>
      </c>
      <c r="G74" s="21">
        <f t="shared" si="0"/>
        <v>0.60496641705978293</v>
      </c>
      <c r="H74" s="50">
        <v>2309.4444444444443</v>
      </c>
      <c r="I74" s="21">
        <f t="shared" si="5"/>
        <v>0.10079384171277365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1778.3333333333333</v>
      </c>
      <c r="G76" s="22">
        <f t="shared" si="0"/>
        <v>0.22082379862700216</v>
      </c>
      <c r="H76" s="43">
        <v>1778.3333333333333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1196.6666666666667</v>
      </c>
      <c r="F77" s="32">
        <v>1677.25</v>
      </c>
      <c r="G77" s="21">
        <f t="shared" si="0"/>
        <v>0.40160167130919211</v>
      </c>
      <c r="H77" s="32">
        <v>1699.75</v>
      </c>
      <c r="I77" s="21">
        <f t="shared" si="6"/>
        <v>-1.3237240770701575E-2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834.75</v>
      </c>
      <c r="F78" s="47">
        <v>1085</v>
      </c>
      <c r="G78" s="21">
        <f t="shared" si="0"/>
        <v>0.29979035639412999</v>
      </c>
      <c r="H78" s="47">
        <v>1047.5</v>
      </c>
      <c r="I78" s="21">
        <f t="shared" si="6"/>
        <v>3.5799522673031027E-2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1500.8</v>
      </c>
      <c r="F79" s="47">
        <v>2078.6666666666665</v>
      </c>
      <c r="G79" s="21">
        <f t="shared" si="0"/>
        <v>0.38503909026297078</v>
      </c>
      <c r="H79" s="47">
        <v>2024.2222222222222</v>
      </c>
      <c r="I79" s="21">
        <f t="shared" si="6"/>
        <v>2.6896476012734608E-2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1941.3</v>
      </c>
      <c r="F80" s="61">
        <v>2617.5</v>
      </c>
      <c r="G80" s="21">
        <f t="shared" si="0"/>
        <v>0.34832328851800343</v>
      </c>
      <c r="H80" s="61">
        <v>2430</v>
      </c>
      <c r="I80" s="21">
        <f t="shared" si="6"/>
        <v>7.716049382716049E-2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9649.3333333333339</v>
      </c>
      <c r="G81" s="21">
        <f>(F81-E81)/E81</f>
        <v>9.2789731974330006E-2</v>
      </c>
      <c r="H81" s="61">
        <v>9649.3333333333339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3919.3</v>
      </c>
      <c r="F82" s="50">
        <v>4199.2222222222226</v>
      </c>
      <c r="G82" s="23">
        <f>(F82-E82)/E82</f>
        <v>7.1421483995157922E-2</v>
      </c>
      <c r="H82" s="50">
        <v>4199.2222222222226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13" zoomScaleNormal="100" workbookViewId="0">
      <selection activeCell="A16" sqref="A16:A29"/>
    </sheetView>
  </sheetViews>
  <sheetFormatPr defaultRowHeight="15" x14ac:dyDescent="0.25"/>
  <cols>
    <col min="1" max="1" width="26.87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6" t="s">
        <v>201</v>
      </c>
      <c r="B9" s="166"/>
      <c r="C9" s="166"/>
      <c r="D9" s="166"/>
      <c r="E9" s="166"/>
      <c r="F9" s="166"/>
      <c r="G9" s="166"/>
      <c r="H9" s="166"/>
      <c r="I9" s="16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7" t="s">
        <v>3</v>
      </c>
      <c r="B13" s="173"/>
      <c r="C13" s="192" t="s">
        <v>0</v>
      </c>
      <c r="D13" s="194" t="s">
        <v>23</v>
      </c>
      <c r="E13" s="169" t="s">
        <v>221</v>
      </c>
      <c r="F13" s="186" t="s">
        <v>224</v>
      </c>
      <c r="G13" s="169" t="s">
        <v>197</v>
      </c>
      <c r="H13" s="186" t="s">
        <v>219</v>
      </c>
      <c r="I13" s="169" t="s">
        <v>187</v>
      </c>
    </row>
    <row r="14" spans="1:9" ht="38.25" customHeight="1" thickBot="1" x14ac:dyDescent="0.25">
      <c r="A14" s="168"/>
      <c r="B14" s="174"/>
      <c r="C14" s="193"/>
      <c r="D14" s="195"/>
      <c r="E14" s="170"/>
      <c r="F14" s="187"/>
      <c r="G14" s="188"/>
      <c r="H14" s="187"/>
      <c r="I14" s="18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163"/>
      <c r="B16" s="40" t="s">
        <v>5</v>
      </c>
      <c r="C16" s="14" t="s">
        <v>85</v>
      </c>
      <c r="D16" s="11" t="s">
        <v>161</v>
      </c>
      <c r="E16" s="42">
        <v>2245.25425</v>
      </c>
      <c r="F16" s="42">
        <v>2864.9333333333334</v>
      </c>
      <c r="G16" s="21">
        <f t="shared" ref="G16:G31" si="0">(F16-E16)/E16</f>
        <v>0.2759950608414764</v>
      </c>
      <c r="H16" s="42">
        <v>3338.3</v>
      </c>
      <c r="I16" s="21">
        <f t="shared" ref="I16:I31" si="1">(F16-H16)/H16</f>
        <v>-0.14179871990733808</v>
      </c>
    </row>
    <row r="17" spans="1:9" ht="16.5" x14ac:dyDescent="0.3">
      <c r="A17" s="164"/>
      <c r="B17" s="34" t="s">
        <v>7</v>
      </c>
      <c r="C17" s="15" t="s">
        <v>87</v>
      </c>
      <c r="D17" s="11" t="s">
        <v>161</v>
      </c>
      <c r="E17" s="46">
        <v>828.55825000000004</v>
      </c>
      <c r="F17" s="46">
        <v>866</v>
      </c>
      <c r="G17" s="21">
        <f t="shared" si="0"/>
        <v>4.5189037704953097E-2</v>
      </c>
      <c r="H17" s="46">
        <v>921.9</v>
      </c>
      <c r="I17" s="21">
        <f t="shared" si="1"/>
        <v>-6.0635643779151725E-2</v>
      </c>
    </row>
    <row r="18" spans="1:9" ht="16.5" x14ac:dyDescent="0.3">
      <c r="A18" s="164"/>
      <c r="B18" s="34" t="s">
        <v>18</v>
      </c>
      <c r="C18" s="15" t="s">
        <v>98</v>
      </c>
      <c r="D18" s="11" t="s">
        <v>83</v>
      </c>
      <c r="E18" s="46">
        <v>1330.1499999999999</v>
      </c>
      <c r="F18" s="46">
        <v>1809.6527777777778</v>
      </c>
      <c r="G18" s="21">
        <f t="shared" si="0"/>
        <v>0.36048774783128068</v>
      </c>
      <c r="H18" s="46">
        <v>1916.911111111111</v>
      </c>
      <c r="I18" s="21">
        <f t="shared" si="1"/>
        <v>-5.5953733436894942E-2</v>
      </c>
    </row>
    <row r="19" spans="1:9" ht="16.5" x14ac:dyDescent="0.3">
      <c r="A19" s="164"/>
      <c r="B19" s="34" t="s">
        <v>16</v>
      </c>
      <c r="C19" s="15" t="s">
        <v>96</v>
      </c>
      <c r="D19" s="11" t="s">
        <v>81</v>
      </c>
      <c r="E19" s="46">
        <v>618.71249999999998</v>
      </c>
      <c r="F19" s="46">
        <v>595.24411111111112</v>
      </c>
      <c r="G19" s="21">
        <f t="shared" si="0"/>
        <v>-3.7931008164355587E-2</v>
      </c>
      <c r="H19" s="46">
        <v>617.94444444444446</v>
      </c>
      <c r="I19" s="21">
        <f t="shared" si="1"/>
        <v>-3.6735233300368604E-2</v>
      </c>
    </row>
    <row r="20" spans="1:9" ht="16.5" x14ac:dyDescent="0.3">
      <c r="A20" s="164"/>
      <c r="B20" s="34" t="s">
        <v>13</v>
      </c>
      <c r="C20" s="15" t="s">
        <v>93</v>
      </c>
      <c r="D20" s="11" t="s">
        <v>81</v>
      </c>
      <c r="E20" s="46">
        <v>613.20824999999991</v>
      </c>
      <c r="F20" s="46">
        <v>636.94411111111106</v>
      </c>
      <c r="G20" s="21">
        <f t="shared" si="0"/>
        <v>3.8707667600869938E-2</v>
      </c>
      <c r="H20" s="46">
        <v>650</v>
      </c>
      <c r="I20" s="21">
        <f t="shared" si="1"/>
        <v>-2.0085982905982992E-2</v>
      </c>
    </row>
    <row r="21" spans="1:9" ht="16.5" x14ac:dyDescent="0.3">
      <c r="A21" s="164"/>
      <c r="B21" s="34" t="s">
        <v>11</v>
      </c>
      <c r="C21" s="15" t="s">
        <v>91</v>
      </c>
      <c r="D21" s="11" t="s">
        <v>81</v>
      </c>
      <c r="E21" s="46">
        <v>597.59175000000005</v>
      </c>
      <c r="F21" s="46">
        <v>423.53300000000002</v>
      </c>
      <c r="G21" s="21">
        <f t="shared" si="0"/>
        <v>-0.29126698954595676</v>
      </c>
      <c r="H21" s="46">
        <v>419.4</v>
      </c>
      <c r="I21" s="21">
        <f t="shared" si="1"/>
        <v>9.8545541249404831E-3</v>
      </c>
    </row>
    <row r="22" spans="1:9" ht="16.5" x14ac:dyDescent="0.3">
      <c r="A22" s="164"/>
      <c r="B22" s="34" t="s">
        <v>8</v>
      </c>
      <c r="C22" s="15" t="s">
        <v>89</v>
      </c>
      <c r="D22" s="11" t="s">
        <v>161</v>
      </c>
      <c r="E22" s="46">
        <v>4846.2</v>
      </c>
      <c r="F22" s="46">
        <v>6726.3</v>
      </c>
      <c r="G22" s="21">
        <f t="shared" si="0"/>
        <v>0.38795344806239951</v>
      </c>
      <c r="H22" s="46">
        <v>6645.5</v>
      </c>
      <c r="I22" s="21">
        <f t="shared" si="1"/>
        <v>1.2158603566323103E-2</v>
      </c>
    </row>
    <row r="23" spans="1:9" ht="16.5" x14ac:dyDescent="0.3">
      <c r="A23" s="164"/>
      <c r="B23" s="34" t="s">
        <v>9</v>
      </c>
      <c r="C23" s="15" t="s">
        <v>88</v>
      </c>
      <c r="D23" s="13" t="s">
        <v>161</v>
      </c>
      <c r="E23" s="46">
        <v>1904.59575</v>
      </c>
      <c r="F23" s="46">
        <v>2335.3000000000002</v>
      </c>
      <c r="G23" s="21">
        <f t="shared" si="0"/>
        <v>0.22613945767756766</v>
      </c>
      <c r="H23" s="46">
        <v>2279.8000000000002</v>
      </c>
      <c r="I23" s="21">
        <f t="shared" si="1"/>
        <v>2.4344240722870426E-2</v>
      </c>
    </row>
    <row r="24" spans="1:9" ht="16.5" x14ac:dyDescent="0.3">
      <c r="A24" s="164"/>
      <c r="B24" s="34" t="s">
        <v>19</v>
      </c>
      <c r="C24" s="15" t="s">
        <v>99</v>
      </c>
      <c r="D24" s="13" t="s">
        <v>161</v>
      </c>
      <c r="E24" s="46">
        <v>1313.7539999999999</v>
      </c>
      <c r="F24" s="46">
        <v>1407.8</v>
      </c>
      <c r="G24" s="21">
        <f t="shared" si="0"/>
        <v>7.1585700214804343E-2</v>
      </c>
      <c r="H24" s="46">
        <v>1374</v>
      </c>
      <c r="I24" s="21">
        <f t="shared" si="1"/>
        <v>2.4599708879184827E-2</v>
      </c>
    </row>
    <row r="25" spans="1:9" ht="16.5" x14ac:dyDescent="0.3">
      <c r="A25" s="164"/>
      <c r="B25" s="34" t="s">
        <v>14</v>
      </c>
      <c r="C25" s="15" t="s">
        <v>94</v>
      </c>
      <c r="D25" s="13" t="s">
        <v>81</v>
      </c>
      <c r="E25" s="46">
        <v>609.5625</v>
      </c>
      <c r="F25" s="46">
        <v>592.5</v>
      </c>
      <c r="G25" s="21">
        <f t="shared" si="0"/>
        <v>-2.7991387265456781E-2</v>
      </c>
      <c r="H25" s="46">
        <v>572.5</v>
      </c>
      <c r="I25" s="21">
        <f t="shared" si="1"/>
        <v>3.4934497816593885E-2</v>
      </c>
    </row>
    <row r="26" spans="1:9" ht="16.5" x14ac:dyDescent="0.3">
      <c r="A26" s="164"/>
      <c r="B26" s="34" t="s">
        <v>4</v>
      </c>
      <c r="C26" s="15" t="s">
        <v>84</v>
      </c>
      <c r="D26" s="13" t="s">
        <v>161</v>
      </c>
      <c r="E26" s="46">
        <v>1650.1957500000001</v>
      </c>
      <c r="F26" s="46">
        <v>1825.1999999999998</v>
      </c>
      <c r="G26" s="21">
        <f t="shared" si="0"/>
        <v>0.10605060036059341</v>
      </c>
      <c r="H26" s="46">
        <v>1741.9</v>
      </c>
      <c r="I26" s="21">
        <f t="shared" si="1"/>
        <v>4.7821344508869469E-2</v>
      </c>
    </row>
    <row r="27" spans="1:9" ht="16.5" x14ac:dyDescent="0.3">
      <c r="A27" s="164"/>
      <c r="B27" s="34" t="s">
        <v>12</v>
      </c>
      <c r="C27" s="15" t="s">
        <v>92</v>
      </c>
      <c r="D27" s="13" t="s">
        <v>81</v>
      </c>
      <c r="E27" s="46">
        <v>625.30624999999998</v>
      </c>
      <c r="F27" s="46">
        <v>657.125</v>
      </c>
      <c r="G27" s="21">
        <f t="shared" si="0"/>
        <v>5.088506631750446E-2</v>
      </c>
      <c r="H27" s="46">
        <v>623.875</v>
      </c>
      <c r="I27" s="21">
        <f t="shared" si="1"/>
        <v>5.3295932678821878E-2</v>
      </c>
    </row>
    <row r="28" spans="1:9" ht="16.5" x14ac:dyDescent="0.3">
      <c r="A28" s="164"/>
      <c r="B28" s="34" t="s">
        <v>17</v>
      </c>
      <c r="C28" s="15" t="s">
        <v>97</v>
      </c>
      <c r="D28" s="13" t="s">
        <v>161</v>
      </c>
      <c r="E28" s="46">
        <v>1329.5</v>
      </c>
      <c r="F28" s="46">
        <v>1159.875</v>
      </c>
      <c r="G28" s="21">
        <f t="shared" si="0"/>
        <v>-0.12758555848063183</v>
      </c>
      <c r="H28" s="46">
        <v>1087.9000000000001</v>
      </c>
      <c r="I28" s="21">
        <f t="shared" si="1"/>
        <v>6.6159573490210413E-2</v>
      </c>
    </row>
    <row r="29" spans="1:9" ht="16.5" x14ac:dyDescent="0.3">
      <c r="A29" s="165"/>
      <c r="B29" s="34" t="s">
        <v>10</v>
      </c>
      <c r="C29" s="15" t="s">
        <v>90</v>
      </c>
      <c r="D29" s="13" t="s">
        <v>161</v>
      </c>
      <c r="E29" s="46">
        <v>1281.7375</v>
      </c>
      <c r="F29" s="46">
        <v>1463.6</v>
      </c>
      <c r="G29" s="21">
        <f t="shared" si="0"/>
        <v>0.14188747695998594</v>
      </c>
      <c r="H29" s="46">
        <v>1358.3</v>
      </c>
      <c r="I29" s="21">
        <f t="shared" si="1"/>
        <v>7.7523374806743692E-2</v>
      </c>
    </row>
    <row r="30" spans="1:9" ht="16.5" x14ac:dyDescent="0.3">
      <c r="A30" s="37"/>
      <c r="B30" s="34" t="s">
        <v>6</v>
      </c>
      <c r="C30" s="15" t="s">
        <v>86</v>
      </c>
      <c r="D30" s="13" t="s">
        <v>161</v>
      </c>
      <c r="E30" s="46">
        <v>2723.9749999999999</v>
      </c>
      <c r="F30" s="46">
        <v>2220.125</v>
      </c>
      <c r="G30" s="21">
        <f t="shared" si="0"/>
        <v>-0.18496865793555373</v>
      </c>
      <c r="H30" s="46">
        <v>1985.411111111111</v>
      </c>
      <c r="I30" s="21">
        <f t="shared" si="1"/>
        <v>0.11821928847649806</v>
      </c>
    </row>
    <row r="31" spans="1:9" ht="17.25" thickBot="1" x14ac:dyDescent="0.35">
      <c r="A31" s="38"/>
      <c r="B31" s="36" t="s">
        <v>15</v>
      </c>
      <c r="C31" s="16" t="s">
        <v>95</v>
      </c>
      <c r="D31" s="12" t="s">
        <v>82</v>
      </c>
      <c r="E31" s="49">
        <v>1746.7582499999999</v>
      </c>
      <c r="F31" s="49">
        <v>1541</v>
      </c>
      <c r="G31" s="23">
        <f t="shared" si="0"/>
        <v>-0.11779434847380849</v>
      </c>
      <c r="H31" s="49">
        <v>1303.1999999999998</v>
      </c>
      <c r="I31" s="23">
        <f t="shared" si="1"/>
        <v>0.18247391037446303</v>
      </c>
    </row>
    <row r="32" spans="1:9" ht="15.75" customHeight="1" thickBot="1" x14ac:dyDescent="0.25">
      <c r="A32" s="179" t="s">
        <v>188</v>
      </c>
      <c r="B32" s="180"/>
      <c r="C32" s="180"/>
      <c r="D32" s="181"/>
      <c r="E32" s="106">
        <f>SUM(E16:E31)</f>
        <v>24265.059999999998</v>
      </c>
      <c r="F32" s="107">
        <f>SUM(F16:F31)</f>
        <v>27125.132333333331</v>
      </c>
      <c r="G32" s="108">
        <f t="shared" ref="G32" si="2">(F32-E32)/E32</f>
        <v>0.11786792751937698</v>
      </c>
      <c r="H32" s="107">
        <f>SUM(H16:H31)</f>
        <v>26836.841666666671</v>
      </c>
      <c r="I32" s="111">
        <f t="shared" ref="I32" si="3">(F32-H32)/H32</f>
        <v>1.074234704096118E-2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1201.205125</v>
      </c>
      <c r="F34" s="54">
        <v>1317.25</v>
      </c>
      <c r="G34" s="21">
        <f>(F34-E34)/E34</f>
        <v>9.6607042864556583E-2</v>
      </c>
      <c r="H34" s="54">
        <v>1357.6999999999998</v>
      </c>
      <c r="I34" s="21">
        <f>(F34-H34)/H34</f>
        <v>-2.9793032334094294E-2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1397.6948749999999</v>
      </c>
      <c r="F35" s="46">
        <v>1551.875</v>
      </c>
      <c r="G35" s="21">
        <f>(F35-E35)/E35</f>
        <v>0.11031028857424986</v>
      </c>
      <c r="H35" s="46">
        <v>1571.25</v>
      </c>
      <c r="I35" s="21">
        <f>(F35-H35)/H35</f>
        <v>-1.2330946698488464E-2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2144.7000000000003</v>
      </c>
      <c r="F36" s="46">
        <v>2223.7777777777778</v>
      </c>
      <c r="G36" s="21">
        <f>(F36-E36)/E36</f>
        <v>3.687125368479393E-2</v>
      </c>
      <c r="H36" s="46">
        <v>2213.2222222222222</v>
      </c>
      <c r="I36" s="21">
        <f>(F36-H36)/H36</f>
        <v>4.7693157287012856E-3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1053.59575</v>
      </c>
      <c r="F37" s="46">
        <v>1514.6999999999998</v>
      </c>
      <c r="G37" s="21">
        <f>(F37-E37)/E37</f>
        <v>0.43764816818974439</v>
      </c>
      <c r="H37" s="46">
        <v>1415.1999999999998</v>
      </c>
      <c r="I37" s="21">
        <f>(F37-H37)/H37</f>
        <v>7.0308083663086496E-2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2283.3522499999999</v>
      </c>
      <c r="F38" s="49">
        <v>2526.875</v>
      </c>
      <c r="G38" s="23">
        <f>(F38-E38)/E38</f>
        <v>0.10665141569812546</v>
      </c>
      <c r="H38" s="49">
        <v>2275.35</v>
      </c>
      <c r="I38" s="23">
        <f>(F38-H38)/H38</f>
        <v>0.1105434328784583</v>
      </c>
    </row>
    <row r="39" spans="1:9" ht="15.75" customHeight="1" thickBot="1" x14ac:dyDescent="0.25">
      <c r="A39" s="179" t="s">
        <v>189</v>
      </c>
      <c r="B39" s="180"/>
      <c r="C39" s="180"/>
      <c r="D39" s="181"/>
      <c r="E39" s="86">
        <f>SUM(E34:E38)</f>
        <v>8080.5480000000007</v>
      </c>
      <c r="F39" s="109">
        <f>SUM(F34:F38)</f>
        <v>9134.4777777777781</v>
      </c>
      <c r="G39" s="110">
        <f t="shared" ref="G39" si="4">(F39-E39)/E39</f>
        <v>0.13042800782543182</v>
      </c>
      <c r="H39" s="109">
        <f>SUM(H34:H38)</f>
        <v>8832.7222222222208</v>
      </c>
      <c r="I39" s="111">
        <f t="shared" ref="I39" si="5">(F39-H39)/H39</f>
        <v>3.4163369792878956E-2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5575</v>
      </c>
      <c r="F41" s="46">
        <v>5621.2</v>
      </c>
      <c r="G41" s="21">
        <f t="shared" ref="G41:G46" si="6">(F41-E41)/E41</f>
        <v>8.2869955156950354E-3</v>
      </c>
      <c r="H41" s="46">
        <v>5861.2</v>
      </c>
      <c r="I41" s="21">
        <f t="shared" ref="I41:I46" si="7">(F41-H41)/H41</f>
        <v>-4.0947246297686479E-2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12623.541666666668</v>
      </c>
      <c r="F42" s="46">
        <v>13950</v>
      </c>
      <c r="G42" s="21">
        <f t="shared" si="6"/>
        <v>0.10507814434010519</v>
      </c>
      <c r="H42" s="46">
        <v>13950</v>
      </c>
      <c r="I42" s="21">
        <f t="shared" si="7"/>
        <v>0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10862.09375</v>
      </c>
      <c r="F43" s="57">
        <v>15578.5</v>
      </c>
      <c r="G43" s="21">
        <f t="shared" si="6"/>
        <v>0.43420783861306667</v>
      </c>
      <c r="H43" s="57">
        <v>15266</v>
      </c>
      <c r="I43" s="21">
        <f t="shared" si="7"/>
        <v>2.0470326215118566E-2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15513.891666666666</v>
      </c>
      <c r="F44" s="47">
        <v>20679.855555555554</v>
      </c>
      <c r="G44" s="21">
        <f t="shared" si="6"/>
        <v>0.33298955541816366</v>
      </c>
      <c r="H44" s="47">
        <v>19885.411111111112</v>
      </c>
      <c r="I44" s="21">
        <f t="shared" si="7"/>
        <v>3.9951119944437063E-2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26761.502777777776</v>
      </c>
      <c r="F45" s="47">
        <v>32940.444444444445</v>
      </c>
      <c r="G45" s="21">
        <f t="shared" si="6"/>
        <v>0.23088918877147441</v>
      </c>
      <c r="H45" s="47">
        <v>31659.888888888891</v>
      </c>
      <c r="I45" s="21">
        <f t="shared" si="7"/>
        <v>4.0447253622705182E-2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24" t="s">
        <v>161</v>
      </c>
      <c r="E46" s="50">
        <v>9966.3333333333321</v>
      </c>
      <c r="F46" s="50">
        <v>16815.333333333332</v>
      </c>
      <c r="G46" s="31">
        <f t="shared" si="6"/>
        <v>0.68721361918458823</v>
      </c>
      <c r="H46" s="50">
        <v>15071.5</v>
      </c>
      <c r="I46" s="31">
        <f t="shared" si="7"/>
        <v>0.11570403299826375</v>
      </c>
    </row>
    <row r="47" spans="1:9" ht="15.75" customHeight="1" thickBot="1" x14ac:dyDescent="0.25">
      <c r="A47" s="179" t="s">
        <v>190</v>
      </c>
      <c r="B47" s="180"/>
      <c r="C47" s="180"/>
      <c r="D47" s="181"/>
      <c r="E47" s="86">
        <f>SUM(E41:E46)</f>
        <v>81302.363194444435</v>
      </c>
      <c r="F47" s="86">
        <f>SUM(F41:F46)</f>
        <v>105585.33333333333</v>
      </c>
      <c r="G47" s="110">
        <f t="shared" ref="G47" si="8">(F47-E47)/E47</f>
        <v>0.29867483778808784</v>
      </c>
      <c r="H47" s="109">
        <f>SUM(H41:H46)</f>
        <v>101694</v>
      </c>
      <c r="I47" s="111">
        <f t="shared" ref="I47" si="9">(F47-H47)/H47</f>
        <v>3.8265122163877202E-2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2245.833333333333</v>
      </c>
      <c r="F49" s="43">
        <v>2420.6666666666665</v>
      </c>
      <c r="G49" s="21">
        <f t="shared" ref="G49:G54" si="10">(F49-E49)/E49</f>
        <v>7.7847866419295073E-2</v>
      </c>
      <c r="H49" s="43">
        <v>2450</v>
      </c>
      <c r="I49" s="21">
        <f t="shared" ref="I49:I54" si="11">(F49-H49)/H49</f>
        <v>-1.197278911564632E-2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6035.333333333333</v>
      </c>
      <c r="F50" s="47">
        <v>6352.7777777777774</v>
      </c>
      <c r="G50" s="21">
        <f t="shared" si="10"/>
        <v>5.2597665598880648E-2</v>
      </c>
      <c r="H50" s="47">
        <v>6408.333333333333</v>
      </c>
      <c r="I50" s="21">
        <f t="shared" si="11"/>
        <v>-8.6692674469007538E-3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19026.428571428572</v>
      </c>
      <c r="F51" s="47">
        <v>21220</v>
      </c>
      <c r="G51" s="21">
        <f t="shared" si="10"/>
        <v>0.11529076097158082</v>
      </c>
      <c r="H51" s="47">
        <v>21220</v>
      </c>
      <c r="I51" s="21">
        <f t="shared" si="11"/>
        <v>0</v>
      </c>
    </row>
    <row r="52" spans="1:9" ht="16.5" x14ac:dyDescent="0.3">
      <c r="A52" s="37"/>
      <c r="B52" s="34" t="s">
        <v>45</v>
      </c>
      <c r="C52" s="15" t="s">
        <v>109</v>
      </c>
      <c r="D52" s="11" t="s">
        <v>108</v>
      </c>
      <c r="E52" s="47">
        <v>6675.75</v>
      </c>
      <c r="F52" s="47">
        <v>7683.8</v>
      </c>
      <c r="G52" s="21">
        <f t="shared" si="10"/>
        <v>0.15100176010186125</v>
      </c>
      <c r="H52" s="47">
        <v>7661.1111111111113</v>
      </c>
      <c r="I52" s="21">
        <f t="shared" si="11"/>
        <v>2.9615663524292938E-3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17949.308187499999</v>
      </c>
      <c r="F53" s="47">
        <v>21726.875</v>
      </c>
      <c r="G53" s="21">
        <f t="shared" si="10"/>
        <v>0.21045751585739222</v>
      </c>
      <c r="H53" s="47">
        <v>21351.875</v>
      </c>
      <c r="I53" s="21">
        <f t="shared" si="11"/>
        <v>1.7562860404531217E-2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27528.5</v>
      </c>
      <c r="F54" s="50">
        <v>34103.300000000003</v>
      </c>
      <c r="G54" s="31">
        <f t="shared" si="10"/>
        <v>0.23883611529869056</v>
      </c>
      <c r="H54" s="50">
        <v>28287</v>
      </c>
      <c r="I54" s="31">
        <f t="shared" si="11"/>
        <v>0.20561742143033912</v>
      </c>
    </row>
    <row r="55" spans="1:9" ht="15.75" customHeight="1" thickBot="1" x14ac:dyDescent="0.25">
      <c r="A55" s="179" t="s">
        <v>191</v>
      </c>
      <c r="B55" s="180"/>
      <c r="C55" s="180"/>
      <c r="D55" s="181"/>
      <c r="E55" s="86">
        <f>SUM(E49:E54)</f>
        <v>79461.153425595228</v>
      </c>
      <c r="F55" s="86">
        <f>SUM(F49:F54)</f>
        <v>93507.419444444444</v>
      </c>
      <c r="G55" s="110">
        <f t="shared" ref="G55" si="12">(F55-E55)/E55</f>
        <v>0.17676896714067547</v>
      </c>
      <c r="H55" s="86">
        <f>SUM(H49:H54)</f>
        <v>87378.319444444438</v>
      </c>
      <c r="I55" s="111">
        <f t="shared" ref="I55" si="13">(F55-H55)/H55</f>
        <v>7.0144402398319386E-2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55</v>
      </c>
      <c r="C57" s="19" t="s">
        <v>122</v>
      </c>
      <c r="D57" s="20" t="s">
        <v>120</v>
      </c>
      <c r="E57" s="43">
        <v>4939.5</v>
      </c>
      <c r="F57" s="66">
        <v>6035</v>
      </c>
      <c r="G57" s="22">
        <f t="shared" ref="G57:G65" si="14">(F57-E57)/E57</f>
        <v>0.22178358133414314</v>
      </c>
      <c r="H57" s="66">
        <v>6105</v>
      </c>
      <c r="I57" s="22">
        <f t="shared" ref="I57:I65" si="15">(F57-H57)/H57</f>
        <v>-1.1466011466011465E-2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3582.5714285714284</v>
      </c>
      <c r="F58" s="70">
        <v>5358.75</v>
      </c>
      <c r="G58" s="21">
        <f t="shared" si="14"/>
        <v>0.49578315655155919</v>
      </c>
      <c r="H58" s="70">
        <v>5400</v>
      </c>
      <c r="I58" s="21">
        <f t="shared" si="15"/>
        <v>-7.6388888888888886E-3</v>
      </c>
    </row>
    <row r="59" spans="1:9" ht="16.5" x14ac:dyDescent="0.3">
      <c r="A59" s="118"/>
      <c r="B59" s="99" t="s">
        <v>54</v>
      </c>
      <c r="C59" s="15" t="s">
        <v>121</v>
      </c>
      <c r="D59" s="11" t="s">
        <v>120</v>
      </c>
      <c r="E59" s="47">
        <v>5025</v>
      </c>
      <c r="F59" s="70">
        <v>6020</v>
      </c>
      <c r="G59" s="21">
        <f t="shared" si="14"/>
        <v>0.19800995024875623</v>
      </c>
      <c r="H59" s="70">
        <v>6038.75</v>
      </c>
      <c r="I59" s="21">
        <f t="shared" si="15"/>
        <v>-3.1049472158973298E-3</v>
      </c>
    </row>
    <row r="60" spans="1:9" ht="16.5" x14ac:dyDescent="0.3">
      <c r="A60" s="118"/>
      <c r="B60" s="99" t="s">
        <v>56</v>
      </c>
      <c r="C60" s="15" t="s">
        <v>123</v>
      </c>
      <c r="D60" s="11" t="s">
        <v>120</v>
      </c>
      <c r="E60" s="47">
        <v>20930.3125</v>
      </c>
      <c r="F60" s="70">
        <v>24507.5</v>
      </c>
      <c r="G60" s="21">
        <f t="shared" si="14"/>
        <v>0.17090941666542245</v>
      </c>
      <c r="H60" s="70">
        <v>24582.5</v>
      </c>
      <c r="I60" s="21">
        <f t="shared" si="15"/>
        <v>-3.0509508796908369E-3</v>
      </c>
    </row>
    <row r="61" spans="1:9" ht="16.5" x14ac:dyDescent="0.3">
      <c r="A61" s="118"/>
      <c r="B61" s="99" t="s">
        <v>38</v>
      </c>
      <c r="C61" s="15" t="s">
        <v>115</v>
      </c>
      <c r="D61" s="11" t="s">
        <v>114</v>
      </c>
      <c r="E61" s="47">
        <v>3750</v>
      </c>
      <c r="F61" s="105">
        <v>3999</v>
      </c>
      <c r="G61" s="21">
        <f t="shared" si="14"/>
        <v>6.6400000000000001E-2</v>
      </c>
      <c r="H61" s="105">
        <v>3999</v>
      </c>
      <c r="I61" s="21">
        <f t="shared" si="15"/>
        <v>0</v>
      </c>
    </row>
    <row r="62" spans="1:9" ht="17.25" thickBot="1" x14ac:dyDescent="0.35">
      <c r="A62" s="118"/>
      <c r="B62" s="100" t="s">
        <v>40</v>
      </c>
      <c r="C62" s="16" t="s">
        <v>117</v>
      </c>
      <c r="D62" s="12" t="s">
        <v>114</v>
      </c>
      <c r="E62" s="50">
        <v>2306.25</v>
      </c>
      <c r="F62" s="73">
        <v>3743</v>
      </c>
      <c r="G62" s="29">
        <f t="shared" si="14"/>
        <v>0.62298102981029813</v>
      </c>
      <c r="H62" s="73">
        <v>3743</v>
      </c>
      <c r="I62" s="29">
        <f t="shared" si="15"/>
        <v>0</v>
      </c>
    </row>
    <row r="63" spans="1:9" ht="16.5" x14ac:dyDescent="0.3">
      <c r="A63" s="118"/>
      <c r="B63" s="101" t="s">
        <v>41</v>
      </c>
      <c r="C63" s="14" t="s">
        <v>118</v>
      </c>
      <c r="D63" s="11" t="s">
        <v>114</v>
      </c>
      <c r="E63" s="43">
        <v>4593.75</v>
      </c>
      <c r="F63" s="68">
        <v>5649.333333333333</v>
      </c>
      <c r="G63" s="21">
        <f t="shared" si="14"/>
        <v>0.22978684807256231</v>
      </c>
      <c r="H63" s="68">
        <v>5649.333333333333</v>
      </c>
      <c r="I63" s="21">
        <f t="shared" si="15"/>
        <v>0</v>
      </c>
    </row>
    <row r="64" spans="1:9" ht="16.5" x14ac:dyDescent="0.3">
      <c r="A64" s="118"/>
      <c r="B64" s="99" t="s">
        <v>43</v>
      </c>
      <c r="C64" s="15" t="s">
        <v>119</v>
      </c>
      <c r="D64" s="13" t="s">
        <v>114</v>
      </c>
      <c r="E64" s="47">
        <v>4339.6701388888887</v>
      </c>
      <c r="F64" s="47">
        <v>5956</v>
      </c>
      <c r="G64" s="21">
        <f t="shared" si="14"/>
        <v>0.37245454363610914</v>
      </c>
      <c r="H64" s="47">
        <v>5956</v>
      </c>
      <c r="I64" s="21">
        <f t="shared" si="15"/>
        <v>0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2026</v>
      </c>
      <c r="F65" s="73">
        <v>2926.875</v>
      </c>
      <c r="G65" s="29">
        <f t="shared" si="14"/>
        <v>0.44465695952615991</v>
      </c>
      <c r="H65" s="73">
        <v>2850.625</v>
      </c>
      <c r="I65" s="29">
        <f t="shared" si="15"/>
        <v>2.6748520061390047E-2</v>
      </c>
    </row>
    <row r="66" spans="1:9" ht="15.75" customHeight="1" thickBot="1" x14ac:dyDescent="0.25">
      <c r="A66" s="179" t="s">
        <v>192</v>
      </c>
      <c r="B66" s="190"/>
      <c r="C66" s="190"/>
      <c r="D66" s="191"/>
      <c r="E66" s="106">
        <f>SUM(E57:E65)</f>
        <v>51493.054067460318</v>
      </c>
      <c r="F66" s="106">
        <f>SUM(F57:F65)</f>
        <v>64195.458333333336</v>
      </c>
      <c r="G66" s="108">
        <f t="shared" ref="G66" si="16">(F66-E66)/E66</f>
        <v>0.24668189712017816</v>
      </c>
      <c r="H66" s="106">
        <f>SUM(H57:H65)</f>
        <v>64324.208333333336</v>
      </c>
      <c r="I66" s="111">
        <f t="shared" ref="I66" si="17">(F66-H66)/H66</f>
        <v>-2.0015792395423962E-3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61</v>
      </c>
      <c r="C68" s="15" t="s">
        <v>130</v>
      </c>
      <c r="D68" s="20" t="s">
        <v>216</v>
      </c>
      <c r="E68" s="43">
        <v>11121.041666666668</v>
      </c>
      <c r="F68" s="54">
        <v>13882</v>
      </c>
      <c r="G68" s="21">
        <f t="shared" ref="G68:G73" si="18">(F68-E68)/E68</f>
        <v>0.24826436372492072</v>
      </c>
      <c r="H68" s="54">
        <v>14209.888888888889</v>
      </c>
      <c r="I68" s="21">
        <f t="shared" ref="I68:I73" si="19">(F68-H68)/H68</f>
        <v>-2.3074697589315719E-2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46491.857142857145</v>
      </c>
      <c r="F69" s="46">
        <v>49376.857142857145</v>
      </c>
      <c r="G69" s="21">
        <f t="shared" si="18"/>
        <v>6.2053877330285175E-2</v>
      </c>
      <c r="H69" s="46">
        <v>49306.857142857145</v>
      </c>
      <c r="I69" s="21">
        <f t="shared" si="19"/>
        <v>1.4196808325703755E-3</v>
      </c>
    </row>
    <row r="70" spans="1:9" ht="16.5" x14ac:dyDescent="0.3">
      <c r="A70" s="37"/>
      <c r="B70" s="34" t="s">
        <v>64</v>
      </c>
      <c r="C70" s="15" t="s">
        <v>133</v>
      </c>
      <c r="D70" s="13" t="s">
        <v>127</v>
      </c>
      <c r="E70" s="47">
        <v>3246.25</v>
      </c>
      <c r="F70" s="46">
        <v>5019</v>
      </c>
      <c r="G70" s="21">
        <f t="shared" si="18"/>
        <v>0.54609164420485179</v>
      </c>
      <c r="H70" s="46">
        <v>4948.75</v>
      </c>
      <c r="I70" s="21">
        <f t="shared" si="19"/>
        <v>1.4195503915130083E-2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6354</v>
      </c>
      <c r="F71" s="46">
        <v>8962</v>
      </c>
      <c r="G71" s="21">
        <f t="shared" si="18"/>
        <v>0.41045011016682403</v>
      </c>
      <c r="H71" s="46">
        <v>8606.1111111111113</v>
      </c>
      <c r="I71" s="21">
        <f t="shared" si="19"/>
        <v>4.1353043702795148E-2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7617.5</v>
      </c>
      <c r="F72" s="46">
        <v>11608.75</v>
      </c>
      <c r="G72" s="21">
        <f t="shared" si="18"/>
        <v>0.52395799146701671</v>
      </c>
      <c r="H72" s="46">
        <v>10875.555555555555</v>
      </c>
      <c r="I72" s="21">
        <f t="shared" si="19"/>
        <v>6.7416734777278373E-2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3791.7832341269841</v>
      </c>
      <c r="F73" s="58">
        <v>5766</v>
      </c>
      <c r="G73" s="31">
        <f t="shared" si="18"/>
        <v>0.52065654705801168</v>
      </c>
      <c r="H73" s="58">
        <v>5313.333333333333</v>
      </c>
      <c r="I73" s="31">
        <f t="shared" si="19"/>
        <v>8.5194479297365178E-2</v>
      </c>
    </row>
    <row r="74" spans="1:9" ht="15.75" customHeight="1" thickBot="1" x14ac:dyDescent="0.25">
      <c r="A74" s="179" t="s">
        <v>214</v>
      </c>
      <c r="B74" s="180"/>
      <c r="C74" s="180"/>
      <c r="D74" s="181"/>
      <c r="E74" s="86">
        <f>SUM(E68:E73)</f>
        <v>78622.432043650799</v>
      </c>
      <c r="F74" s="86">
        <f>SUM(F68:F73)</f>
        <v>94614.607142857145</v>
      </c>
      <c r="G74" s="110">
        <f t="shared" ref="G74" si="20">(F74-E74)/E74</f>
        <v>0.20340473683550728</v>
      </c>
      <c r="H74" s="86">
        <f>SUM(H68:H73)</f>
        <v>93260.496031746021</v>
      </c>
      <c r="I74" s="111">
        <f t="shared" ref="I74" si="21">(F74-H74)/H74</f>
        <v>1.4519664474550751E-2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2233.5</v>
      </c>
      <c r="F76" s="43">
        <v>3136.875</v>
      </c>
      <c r="G76" s="21">
        <f>(F76-E76)/E76</f>
        <v>0.40446608462055073</v>
      </c>
      <c r="H76" s="43">
        <v>3136.875</v>
      </c>
      <c r="I76" s="21">
        <f>(F76-H76)/H76</f>
        <v>0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3701.1111111111113</v>
      </c>
      <c r="F77" s="47">
        <v>5430.5555555555557</v>
      </c>
      <c r="G77" s="21">
        <f>(F77-E77)/E77</f>
        <v>0.46727709396577599</v>
      </c>
      <c r="H77" s="47">
        <v>5232.5555555555557</v>
      </c>
      <c r="I77" s="21">
        <f>(F77-H77)/H77</f>
        <v>3.7840018686428979E-2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1311.875</v>
      </c>
      <c r="F78" s="47">
        <v>1575</v>
      </c>
      <c r="G78" s="21">
        <f>(F78-E78)/E78</f>
        <v>0.20057170080990949</v>
      </c>
      <c r="H78" s="47">
        <v>1450</v>
      </c>
      <c r="I78" s="21">
        <f>(F78-H78)/H78</f>
        <v>8.6206896551724144E-2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1583.9722222222222</v>
      </c>
      <c r="F79" s="47">
        <v>2542.2222222222222</v>
      </c>
      <c r="G79" s="21">
        <f>(F79-E79)/E79</f>
        <v>0.60496641705978293</v>
      </c>
      <c r="H79" s="47">
        <v>2309.4444444444443</v>
      </c>
      <c r="I79" s="21">
        <f>(F79-H79)/H79</f>
        <v>0.10079384171277365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2740.375</v>
      </c>
      <c r="F80" s="50">
        <v>3732.5</v>
      </c>
      <c r="G80" s="21">
        <f>(F80-E80)/E80</f>
        <v>0.3620398668065502</v>
      </c>
      <c r="H80" s="50">
        <v>3375</v>
      </c>
      <c r="I80" s="21">
        <f>(F80-H80)/H80</f>
        <v>0.10592592592592592</v>
      </c>
    </row>
    <row r="81" spans="1:11" ht="15.75" customHeight="1" thickBot="1" x14ac:dyDescent="0.25">
      <c r="A81" s="179" t="s">
        <v>193</v>
      </c>
      <c r="B81" s="180"/>
      <c r="C81" s="180"/>
      <c r="D81" s="181"/>
      <c r="E81" s="86">
        <f>SUM(E76:E80)</f>
        <v>11570.833333333334</v>
      </c>
      <c r="F81" s="86">
        <f>SUM(F76:F80)</f>
        <v>16417.152777777777</v>
      </c>
      <c r="G81" s="110">
        <f t="shared" ref="G81" si="22">(F81-E81)/E81</f>
        <v>0.41883927499699908</v>
      </c>
      <c r="H81" s="86">
        <f>SUM(H76:H80)</f>
        <v>15503.875</v>
      </c>
      <c r="I81" s="111">
        <f t="shared" ref="I81" si="23">(F81-H81)/H81</f>
        <v>5.890642034831791E-2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1196.6666666666667</v>
      </c>
      <c r="F83" s="162">
        <v>1677.25</v>
      </c>
      <c r="G83" s="22">
        <f t="shared" ref="G83:G89" si="24">(F83-E83)/E83</f>
        <v>0.40160167130919211</v>
      </c>
      <c r="H83" s="162">
        <v>1699.75</v>
      </c>
      <c r="I83" s="22">
        <f t="shared" ref="I83:I89" si="25">(F83-H83)/H83</f>
        <v>-1.3237240770701575E-2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1456.6666666666667</v>
      </c>
      <c r="F84" s="47">
        <v>1778.3333333333333</v>
      </c>
      <c r="G84" s="21">
        <f t="shared" si="24"/>
        <v>0.22082379862700216</v>
      </c>
      <c r="H84" s="47">
        <v>1778.3333333333333</v>
      </c>
      <c r="I84" s="21">
        <f t="shared" si="25"/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8830</v>
      </c>
      <c r="F85" s="47">
        <v>9649.3333333333339</v>
      </c>
      <c r="G85" s="21">
        <f t="shared" si="24"/>
        <v>9.2789731974330006E-2</v>
      </c>
      <c r="H85" s="47">
        <v>9649.3333333333339</v>
      </c>
      <c r="I85" s="21">
        <f t="shared" si="25"/>
        <v>0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3919.3</v>
      </c>
      <c r="F86" s="47">
        <v>4199.2222222222226</v>
      </c>
      <c r="G86" s="21">
        <f t="shared" si="24"/>
        <v>7.1421483995157922E-2</v>
      </c>
      <c r="H86" s="47">
        <v>4199.2222222222226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1500.8</v>
      </c>
      <c r="F87" s="61">
        <v>2078.6666666666665</v>
      </c>
      <c r="G87" s="21">
        <f t="shared" si="24"/>
        <v>0.38503909026297078</v>
      </c>
      <c r="H87" s="61">
        <v>2024.2222222222222</v>
      </c>
      <c r="I87" s="21">
        <f t="shared" si="25"/>
        <v>2.6896476012734608E-2</v>
      </c>
    </row>
    <row r="88" spans="1:11" ht="16.5" x14ac:dyDescent="0.3">
      <c r="A88" s="37"/>
      <c r="B88" s="34" t="s">
        <v>75</v>
      </c>
      <c r="C88" s="15" t="s">
        <v>148</v>
      </c>
      <c r="D88" s="25" t="s">
        <v>145</v>
      </c>
      <c r="E88" s="61">
        <v>834.75</v>
      </c>
      <c r="F88" s="61">
        <v>1085</v>
      </c>
      <c r="G88" s="21">
        <f t="shared" si="24"/>
        <v>0.29979035639412999</v>
      </c>
      <c r="H88" s="61">
        <v>1047.5</v>
      </c>
      <c r="I88" s="21">
        <f t="shared" si="25"/>
        <v>3.5799522673031027E-2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1941.3</v>
      </c>
      <c r="F89" s="50">
        <v>2617.5</v>
      </c>
      <c r="G89" s="23">
        <f t="shared" si="24"/>
        <v>0.34832328851800343</v>
      </c>
      <c r="H89" s="50">
        <v>2430</v>
      </c>
      <c r="I89" s="23">
        <f t="shared" si="25"/>
        <v>7.716049382716049E-2</v>
      </c>
    </row>
    <row r="90" spans="1:11" ht="15.75" customHeight="1" thickBot="1" x14ac:dyDescent="0.25">
      <c r="A90" s="179" t="s">
        <v>194</v>
      </c>
      <c r="B90" s="180"/>
      <c r="C90" s="180"/>
      <c r="D90" s="181"/>
      <c r="E90" s="86">
        <f>SUM(E83:E89)</f>
        <v>19679.483333333334</v>
      </c>
      <c r="F90" s="86">
        <f>SUM(F83:F89)</f>
        <v>23085.305555555558</v>
      </c>
      <c r="G90" s="120">
        <f t="shared" ref="G90:G91" si="26">(F90-E90)/E90</f>
        <v>0.17306461579981647</v>
      </c>
      <c r="H90" s="86">
        <f>SUM(H83:H89)</f>
        <v>22828.361111111113</v>
      </c>
      <c r="I90" s="111">
        <f t="shared" ref="I90:I91" si="27">(F90-H90)/H90</f>
        <v>1.1255492376077064E-2</v>
      </c>
    </row>
    <row r="91" spans="1:11" ht="15.75" customHeight="1" thickBot="1" x14ac:dyDescent="0.25">
      <c r="A91" s="179" t="s">
        <v>195</v>
      </c>
      <c r="B91" s="180"/>
      <c r="C91" s="180"/>
      <c r="D91" s="181"/>
      <c r="E91" s="106">
        <f>SUM(E90+E81+E74+E66+E55+E47+E39+E32)</f>
        <v>354474.92739781743</v>
      </c>
      <c r="F91" s="106">
        <f>SUM(F32,F39,F47,F55,F66,F74,F81,F90)</f>
        <v>433664.88669841271</v>
      </c>
      <c r="G91" s="108">
        <f t="shared" si="26"/>
        <v>0.2234007349459799</v>
      </c>
      <c r="H91" s="106">
        <f>SUM(H32,H39,H47,H55,H66,H74,H81,H90)</f>
        <v>420658.82380952383</v>
      </c>
      <c r="I91" s="121">
        <f t="shared" si="27"/>
        <v>3.0918317060616509E-2</v>
      </c>
      <c r="J91" s="122"/>
    </row>
    <row r="92" spans="1:11" x14ac:dyDescent="0.25">
      <c r="E92" s="123"/>
      <c r="F92" s="123"/>
      <c r="K92" s="124"/>
    </row>
    <row r="95" spans="1:11" x14ac:dyDescent="0.25">
      <c r="E95" s="136"/>
      <c r="F95" s="136"/>
      <c r="G95" s="136"/>
      <c r="H95" s="136"/>
      <c r="I95" s="136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22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8" t="s">
        <v>205</v>
      </c>
      <c r="B9" s="26"/>
      <c r="C9" s="26"/>
      <c r="D9" s="26"/>
      <c r="E9" s="137"/>
      <c r="F9" s="13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73" t="s">
        <v>3</v>
      </c>
      <c r="B13" s="173"/>
      <c r="C13" s="175" t="s">
        <v>0</v>
      </c>
      <c r="D13" s="169" t="s">
        <v>207</v>
      </c>
      <c r="E13" s="169" t="s">
        <v>208</v>
      </c>
      <c r="F13" s="169" t="s">
        <v>209</v>
      </c>
      <c r="G13" s="169" t="s">
        <v>210</v>
      </c>
      <c r="H13" s="169" t="s">
        <v>211</v>
      </c>
      <c r="I13" s="169" t="s">
        <v>212</v>
      </c>
    </row>
    <row r="14" spans="1:9" ht="24.75" customHeight="1" thickBot="1" x14ac:dyDescent="0.25">
      <c r="A14" s="174"/>
      <c r="B14" s="174"/>
      <c r="C14" s="176"/>
      <c r="D14" s="189"/>
      <c r="E14" s="189"/>
      <c r="F14" s="189"/>
      <c r="G14" s="170"/>
      <c r="H14" s="189"/>
      <c r="I14" s="189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51"/>
    </row>
    <row r="16" spans="1:9" ht="16.5" x14ac:dyDescent="0.3">
      <c r="A16" s="91"/>
      <c r="B16" s="152" t="s">
        <v>4</v>
      </c>
      <c r="C16" s="158" t="s">
        <v>163</v>
      </c>
      <c r="D16" s="134">
        <v>1500</v>
      </c>
      <c r="E16" s="42">
        <v>2000</v>
      </c>
      <c r="F16" s="134">
        <v>2500</v>
      </c>
      <c r="G16" s="42">
        <v>2000</v>
      </c>
      <c r="H16" s="134">
        <v>1583</v>
      </c>
      <c r="I16" s="140">
        <v>1916.6</v>
      </c>
    </row>
    <row r="17" spans="1:9" ht="16.5" x14ac:dyDescent="0.3">
      <c r="A17" s="92"/>
      <c r="B17" s="153" t="s">
        <v>5</v>
      </c>
      <c r="C17" s="159" t="s">
        <v>164</v>
      </c>
      <c r="D17" s="93">
        <v>1000</v>
      </c>
      <c r="E17" s="46">
        <v>3500</v>
      </c>
      <c r="F17" s="93">
        <v>3750</v>
      </c>
      <c r="G17" s="46">
        <v>2250</v>
      </c>
      <c r="H17" s="93">
        <v>2066</v>
      </c>
      <c r="I17" s="142">
        <v>2513.1999999999998</v>
      </c>
    </row>
    <row r="18" spans="1:9" ht="16.5" x14ac:dyDescent="0.3">
      <c r="A18" s="92"/>
      <c r="B18" s="153" t="s">
        <v>6</v>
      </c>
      <c r="C18" s="159" t="s">
        <v>165</v>
      </c>
      <c r="D18" s="93"/>
      <c r="E18" s="46">
        <v>3500</v>
      </c>
      <c r="F18" s="93">
        <v>2000</v>
      </c>
      <c r="G18" s="46">
        <v>2000</v>
      </c>
      <c r="H18" s="93">
        <v>3333</v>
      </c>
      <c r="I18" s="142">
        <v>2708.25</v>
      </c>
    </row>
    <row r="19" spans="1:9" ht="16.5" x14ac:dyDescent="0.3">
      <c r="A19" s="92"/>
      <c r="B19" s="153" t="s">
        <v>7</v>
      </c>
      <c r="C19" s="159" t="s">
        <v>166</v>
      </c>
      <c r="D19" s="93">
        <v>750</v>
      </c>
      <c r="E19" s="46">
        <v>500</v>
      </c>
      <c r="F19" s="93">
        <v>1500</v>
      </c>
      <c r="G19" s="46">
        <v>1000</v>
      </c>
      <c r="H19" s="93">
        <v>916</v>
      </c>
      <c r="I19" s="142">
        <v>933.2</v>
      </c>
    </row>
    <row r="20" spans="1:9" ht="16.5" x14ac:dyDescent="0.3">
      <c r="A20" s="92"/>
      <c r="B20" s="153" t="s">
        <v>8</v>
      </c>
      <c r="C20" s="159" t="s">
        <v>167</v>
      </c>
      <c r="D20" s="93">
        <v>8000</v>
      </c>
      <c r="E20" s="46">
        <v>9000</v>
      </c>
      <c r="F20" s="93">
        <v>4750</v>
      </c>
      <c r="G20" s="46">
        <v>7500</v>
      </c>
      <c r="H20" s="93">
        <v>6333</v>
      </c>
      <c r="I20" s="142">
        <v>7116.6</v>
      </c>
    </row>
    <row r="21" spans="1:9" ht="16.5" x14ac:dyDescent="0.3">
      <c r="A21" s="92"/>
      <c r="B21" s="153" t="s">
        <v>9</v>
      </c>
      <c r="C21" s="159" t="s">
        <v>168</v>
      </c>
      <c r="D21" s="93">
        <v>2000</v>
      </c>
      <c r="E21" s="46">
        <v>2000</v>
      </c>
      <c r="F21" s="93">
        <v>2250</v>
      </c>
      <c r="G21" s="46">
        <v>2500</v>
      </c>
      <c r="H21" s="93">
        <v>2083</v>
      </c>
      <c r="I21" s="142">
        <v>2166.6</v>
      </c>
    </row>
    <row r="22" spans="1:9" ht="16.5" x14ac:dyDescent="0.3">
      <c r="A22" s="92"/>
      <c r="B22" s="153" t="s">
        <v>10</v>
      </c>
      <c r="C22" s="159" t="s">
        <v>169</v>
      </c>
      <c r="D22" s="93">
        <v>1250</v>
      </c>
      <c r="E22" s="46">
        <v>1500</v>
      </c>
      <c r="F22" s="93">
        <v>1500</v>
      </c>
      <c r="G22" s="46">
        <v>1500</v>
      </c>
      <c r="H22" s="93">
        <v>1166</v>
      </c>
      <c r="I22" s="142">
        <v>1383.2</v>
      </c>
    </row>
    <row r="23" spans="1:9" ht="16.5" x14ac:dyDescent="0.3">
      <c r="A23" s="92"/>
      <c r="B23" s="153" t="s">
        <v>11</v>
      </c>
      <c r="C23" s="159" t="s">
        <v>170</v>
      </c>
      <c r="D23" s="93">
        <v>333.33</v>
      </c>
      <c r="E23" s="46">
        <v>500</v>
      </c>
      <c r="F23" s="93">
        <v>500</v>
      </c>
      <c r="G23" s="46">
        <v>500</v>
      </c>
      <c r="H23" s="93">
        <v>333</v>
      </c>
      <c r="I23" s="142">
        <v>433.26599999999996</v>
      </c>
    </row>
    <row r="24" spans="1:9" ht="16.5" x14ac:dyDescent="0.3">
      <c r="A24" s="92"/>
      <c r="B24" s="153" t="s">
        <v>12</v>
      </c>
      <c r="C24" s="159" t="s">
        <v>171</v>
      </c>
      <c r="D24" s="93"/>
      <c r="E24" s="46">
        <v>500</v>
      </c>
      <c r="F24" s="93">
        <v>500</v>
      </c>
      <c r="G24" s="46">
        <v>625</v>
      </c>
      <c r="H24" s="93">
        <v>916</v>
      </c>
      <c r="I24" s="142">
        <v>635.25</v>
      </c>
    </row>
    <row r="25" spans="1:9" ht="16.5" x14ac:dyDescent="0.3">
      <c r="A25" s="92"/>
      <c r="B25" s="153" t="s">
        <v>13</v>
      </c>
      <c r="C25" s="159" t="s">
        <v>172</v>
      </c>
      <c r="D25" s="93">
        <v>333.33</v>
      </c>
      <c r="E25" s="46">
        <v>500</v>
      </c>
      <c r="F25" s="93">
        <v>750</v>
      </c>
      <c r="G25" s="46">
        <v>625</v>
      </c>
      <c r="H25" s="93">
        <v>500</v>
      </c>
      <c r="I25" s="142">
        <v>541.66599999999994</v>
      </c>
    </row>
    <row r="26" spans="1:9" ht="16.5" x14ac:dyDescent="0.3">
      <c r="A26" s="92"/>
      <c r="B26" s="153" t="s">
        <v>14</v>
      </c>
      <c r="C26" s="159" t="s">
        <v>173</v>
      </c>
      <c r="D26" s="93">
        <v>500</v>
      </c>
      <c r="E26" s="46">
        <v>500</v>
      </c>
      <c r="F26" s="93">
        <v>750</v>
      </c>
      <c r="G26" s="46">
        <v>500</v>
      </c>
      <c r="H26" s="93">
        <v>500</v>
      </c>
      <c r="I26" s="142">
        <v>550</v>
      </c>
    </row>
    <row r="27" spans="1:9" ht="16.5" x14ac:dyDescent="0.3">
      <c r="A27" s="92"/>
      <c r="B27" s="153" t="s">
        <v>15</v>
      </c>
      <c r="C27" s="159" t="s">
        <v>174</v>
      </c>
      <c r="D27" s="93">
        <v>1500</v>
      </c>
      <c r="E27" s="46">
        <v>1500</v>
      </c>
      <c r="F27" s="93">
        <v>1500</v>
      </c>
      <c r="G27" s="46">
        <v>1250</v>
      </c>
      <c r="H27" s="93">
        <v>1416</v>
      </c>
      <c r="I27" s="142">
        <v>1433.2</v>
      </c>
    </row>
    <row r="28" spans="1:9" ht="16.5" x14ac:dyDescent="0.3">
      <c r="A28" s="92"/>
      <c r="B28" s="153" t="s">
        <v>16</v>
      </c>
      <c r="C28" s="159" t="s">
        <v>175</v>
      </c>
      <c r="D28" s="93">
        <v>333.33</v>
      </c>
      <c r="E28" s="46">
        <v>500</v>
      </c>
      <c r="F28" s="93">
        <v>500</v>
      </c>
      <c r="G28" s="46">
        <v>625</v>
      </c>
      <c r="H28" s="93">
        <v>583</v>
      </c>
      <c r="I28" s="142">
        <v>508.26599999999996</v>
      </c>
    </row>
    <row r="29" spans="1:9" ht="16.5" x14ac:dyDescent="0.3">
      <c r="A29" s="92"/>
      <c r="B29" s="155" t="s">
        <v>17</v>
      </c>
      <c r="C29" s="159" t="s">
        <v>176</v>
      </c>
      <c r="D29" s="93"/>
      <c r="E29" s="46">
        <v>1500</v>
      </c>
      <c r="F29" s="93">
        <v>1250</v>
      </c>
      <c r="G29" s="46">
        <v>1000</v>
      </c>
      <c r="H29" s="93">
        <v>1333</v>
      </c>
      <c r="I29" s="142">
        <v>1270.75</v>
      </c>
    </row>
    <row r="30" spans="1:9" ht="16.5" x14ac:dyDescent="0.3">
      <c r="A30" s="92"/>
      <c r="B30" s="153" t="s">
        <v>18</v>
      </c>
      <c r="C30" s="159" t="s">
        <v>177</v>
      </c>
      <c r="D30" s="93"/>
      <c r="E30" s="46">
        <v>2500</v>
      </c>
      <c r="F30" s="93">
        <v>1375</v>
      </c>
      <c r="G30" s="46">
        <v>1250</v>
      </c>
      <c r="H30" s="93">
        <v>1250</v>
      </c>
      <c r="I30" s="142">
        <v>1593.75</v>
      </c>
    </row>
    <row r="31" spans="1:9" ht="17.25" thickBot="1" x14ac:dyDescent="0.35">
      <c r="A31" s="94"/>
      <c r="B31" s="154" t="s">
        <v>19</v>
      </c>
      <c r="C31" s="160" t="s">
        <v>178</v>
      </c>
      <c r="D31" s="135">
        <v>1500</v>
      </c>
      <c r="E31" s="49">
        <v>1500</v>
      </c>
      <c r="F31" s="135">
        <v>1125</v>
      </c>
      <c r="G31" s="49">
        <v>1500</v>
      </c>
      <c r="H31" s="135">
        <v>1333</v>
      </c>
      <c r="I31" s="95">
        <v>1391.6</v>
      </c>
    </row>
    <row r="32" spans="1:9" ht="17.25" customHeight="1" thickBot="1" x14ac:dyDescent="0.3">
      <c r="A32" s="90" t="s">
        <v>20</v>
      </c>
      <c r="B32" s="145" t="s">
        <v>21</v>
      </c>
      <c r="C32" s="156"/>
      <c r="D32" s="157"/>
      <c r="E32" s="148"/>
      <c r="F32" s="157"/>
      <c r="G32" s="148"/>
      <c r="H32" s="157"/>
      <c r="I32" s="157"/>
    </row>
    <row r="33" spans="1:9" ht="16.5" x14ac:dyDescent="0.3">
      <c r="A33" s="91"/>
      <c r="B33" s="139" t="s">
        <v>26</v>
      </c>
      <c r="C33" s="149" t="s">
        <v>179</v>
      </c>
      <c r="D33" s="134">
        <v>2500</v>
      </c>
      <c r="E33" s="42">
        <v>2750</v>
      </c>
      <c r="F33" s="134">
        <v>2500</v>
      </c>
      <c r="G33" s="42">
        <v>3000</v>
      </c>
      <c r="H33" s="134">
        <v>2500</v>
      </c>
      <c r="I33" s="140">
        <v>2650</v>
      </c>
    </row>
    <row r="34" spans="1:9" ht="16.5" x14ac:dyDescent="0.3">
      <c r="A34" s="92"/>
      <c r="B34" s="141" t="s">
        <v>27</v>
      </c>
      <c r="C34" s="15" t="s">
        <v>180</v>
      </c>
      <c r="D34" s="93">
        <v>1500</v>
      </c>
      <c r="E34" s="46">
        <v>2750</v>
      </c>
      <c r="F34" s="93">
        <v>2250</v>
      </c>
      <c r="G34" s="46">
        <v>3000</v>
      </c>
      <c r="H34" s="93">
        <v>2000</v>
      </c>
      <c r="I34" s="142">
        <v>2300</v>
      </c>
    </row>
    <row r="35" spans="1:9" ht="16.5" x14ac:dyDescent="0.3">
      <c r="A35" s="92"/>
      <c r="B35" s="144" t="s">
        <v>28</v>
      </c>
      <c r="C35" s="15" t="s">
        <v>181</v>
      </c>
      <c r="D35" s="93"/>
      <c r="E35" s="46">
        <v>1000</v>
      </c>
      <c r="F35" s="93">
        <v>1375</v>
      </c>
      <c r="G35" s="46">
        <v>1250</v>
      </c>
      <c r="H35" s="93">
        <v>1333</v>
      </c>
      <c r="I35" s="142">
        <v>1239.5</v>
      </c>
    </row>
    <row r="36" spans="1:9" ht="16.5" x14ac:dyDescent="0.3">
      <c r="A36" s="92"/>
      <c r="B36" s="141" t="s">
        <v>29</v>
      </c>
      <c r="C36" s="15" t="s">
        <v>182</v>
      </c>
      <c r="D36" s="93">
        <v>1750</v>
      </c>
      <c r="E36" s="46">
        <v>1500</v>
      </c>
      <c r="F36" s="93">
        <v>1500</v>
      </c>
      <c r="G36" s="46">
        <v>2000</v>
      </c>
      <c r="H36" s="93">
        <v>1000</v>
      </c>
      <c r="I36" s="142">
        <v>1550</v>
      </c>
    </row>
    <row r="37" spans="1:9" ht="16.5" customHeight="1" thickBot="1" x14ac:dyDescent="0.35">
      <c r="A37" s="94"/>
      <c r="B37" s="161" t="s">
        <v>30</v>
      </c>
      <c r="C37" s="16" t="s">
        <v>183</v>
      </c>
      <c r="D37" s="135">
        <v>1500</v>
      </c>
      <c r="E37" s="49">
        <v>1750</v>
      </c>
      <c r="F37" s="135">
        <v>1500</v>
      </c>
      <c r="G37" s="49">
        <v>1500</v>
      </c>
      <c r="H37" s="135">
        <v>1333</v>
      </c>
      <c r="I37" s="95">
        <v>1516.6</v>
      </c>
    </row>
    <row r="38" spans="1:9" ht="17.25" customHeight="1" thickBot="1" x14ac:dyDescent="0.3">
      <c r="A38" s="90" t="s">
        <v>25</v>
      </c>
      <c r="B38" s="145" t="s">
        <v>51</v>
      </c>
      <c r="C38" s="146"/>
      <c r="D38" s="147"/>
      <c r="E38" s="150"/>
      <c r="F38" s="147"/>
      <c r="G38" s="150"/>
      <c r="H38" s="147"/>
      <c r="I38" s="95"/>
    </row>
    <row r="39" spans="1:9" ht="16.5" x14ac:dyDescent="0.3">
      <c r="A39" s="91"/>
      <c r="B39" s="139" t="s">
        <v>31</v>
      </c>
      <c r="C39" s="149" t="s">
        <v>213</v>
      </c>
      <c r="D39" s="42">
        <v>29000</v>
      </c>
      <c r="E39" s="42">
        <v>35000</v>
      </c>
      <c r="F39" s="42">
        <v>40000</v>
      </c>
      <c r="G39" s="42">
        <v>30000</v>
      </c>
      <c r="H39" s="42">
        <v>30000</v>
      </c>
      <c r="I39" s="140">
        <v>32800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19000</v>
      </c>
      <c r="E40" s="49">
        <v>25000</v>
      </c>
      <c r="F40" s="49">
        <v>20000</v>
      </c>
      <c r="G40" s="49">
        <v>18000</v>
      </c>
      <c r="H40" s="49">
        <v>19333</v>
      </c>
      <c r="I40" s="95">
        <v>20266.599999999999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03-02-2020</vt:lpstr>
      <vt:lpstr>By Order</vt:lpstr>
      <vt:lpstr>All Stores</vt:lpstr>
      <vt:lpstr>'03-02-2020'!Print_Titles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2020-02-06T11:08:30Z</cp:lastPrinted>
  <dcterms:created xsi:type="dcterms:W3CDTF">2010-10-20T06:23:14Z</dcterms:created>
  <dcterms:modified xsi:type="dcterms:W3CDTF">2020-02-06T11:09:51Z</dcterms:modified>
</cp:coreProperties>
</file>