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9-03-2020" sheetId="9" r:id="rId4"/>
    <sheet name="By Order" sheetId="11" r:id="rId5"/>
    <sheet name="All Stores" sheetId="12" r:id="rId6"/>
  </sheets>
  <definedNames>
    <definedName name="_xlnm.Print_Titles" localSheetId="3">'09-03-2020'!$12:$14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8" i="11"/>
  <c r="G88" i="11"/>
  <c r="I87" i="11"/>
  <c r="G87" i="11"/>
  <c r="I85" i="11"/>
  <c r="G85" i="11"/>
  <c r="I89" i="11"/>
  <c r="G89" i="11"/>
  <c r="I86" i="11"/>
  <c r="G86" i="11"/>
  <c r="I83" i="11"/>
  <c r="G83" i="11"/>
  <c r="I76" i="11"/>
  <c r="G76" i="11"/>
  <c r="I80" i="11"/>
  <c r="G80" i="11"/>
  <c r="I78" i="11"/>
  <c r="G78" i="11"/>
  <c r="I79" i="11"/>
  <c r="G79" i="11"/>
  <c r="I77" i="11"/>
  <c r="G77" i="11"/>
  <c r="I71" i="11"/>
  <c r="G71" i="11"/>
  <c r="I73" i="11"/>
  <c r="G73" i="11"/>
  <c r="I70" i="11"/>
  <c r="G70" i="11"/>
  <c r="I72" i="11"/>
  <c r="G72" i="11"/>
  <c r="I68" i="11"/>
  <c r="G68" i="11"/>
  <c r="I69" i="11"/>
  <c r="G69" i="11"/>
  <c r="I61" i="11"/>
  <c r="G61" i="11"/>
  <c r="I65" i="11"/>
  <c r="G65" i="11"/>
  <c r="I62" i="11"/>
  <c r="G62" i="11"/>
  <c r="I63" i="11"/>
  <c r="G63" i="11"/>
  <c r="I59" i="11"/>
  <c r="G59" i="11"/>
  <c r="I64" i="11"/>
  <c r="G64" i="11"/>
  <c r="I60" i="11"/>
  <c r="G60" i="11"/>
  <c r="I58" i="11"/>
  <c r="G58" i="11"/>
  <c r="I57" i="11"/>
  <c r="G57" i="11"/>
  <c r="I54" i="11"/>
  <c r="G54" i="11"/>
  <c r="I52" i="11"/>
  <c r="G52" i="11"/>
  <c r="I53" i="11"/>
  <c r="G53" i="11"/>
  <c r="I51" i="11"/>
  <c r="G51" i="11"/>
  <c r="I49" i="11"/>
  <c r="G49" i="11"/>
  <c r="I50" i="11"/>
  <c r="G50" i="11"/>
  <c r="I46" i="11"/>
  <c r="G46" i="11"/>
  <c r="I43" i="11"/>
  <c r="G43" i="11"/>
  <c r="I45" i="11"/>
  <c r="G45" i="11"/>
  <c r="I41" i="11"/>
  <c r="G41" i="11"/>
  <c r="I42" i="11"/>
  <c r="G42" i="11"/>
  <c r="I44" i="11"/>
  <c r="G44" i="11"/>
  <c r="I35" i="11"/>
  <c r="G35" i="11"/>
  <c r="I37" i="11"/>
  <c r="G37" i="11"/>
  <c r="I34" i="11"/>
  <c r="G34" i="11"/>
  <c r="I38" i="11"/>
  <c r="G38" i="11"/>
  <c r="I36" i="11"/>
  <c r="G36" i="11"/>
  <c r="I31" i="11"/>
  <c r="G31" i="11"/>
  <c r="I27" i="11"/>
  <c r="G27" i="11"/>
  <c r="I30" i="11"/>
  <c r="G30" i="11"/>
  <c r="I26" i="11"/>
  <c r="G26" i="11"/>
  <c r="I28" i="11"/>
  <c r="G28" i="11"/>
  <c r="I23" i="11"/>
  <c r="G23" i="11"/>
  <c r="I22" i="11"/>
  <c r="G22" i="11"/>
  <c r="I21" i="11"/>
  <c r="G21" i="11"/>
  <c r="I18" i="11"/>
  <c r="G18" i="11"/>
  <c r="I25" i="11"/>
  <c r="G25" i="11"/>
  <c r="I16" i="11"/>
  <c r="G16" i="11"/>
  <c r="I20" i="11"/>
  <c r="G20" i="11"/>
  <c r="I19" i="11"/>
  <c r="G19" i="11"/>
  <c r="I29" i="11"/>
  <c r="G29" i="11"/>
  <c r="I17" i="11"/>
  <c r="G17" i="11"/>
  <c r="I24" i="11"/>
  <c r="G24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<sst xmlns="http://schemas.openxmlformats.org/spreadsheetml/2006/main" count="848" uniqueCount="226">
  <si>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</si>
  <si>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</si>
  <si>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</si>
  <si>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</si>
  <si>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</si>
  <si>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</si>
  <si>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</si>
  <si>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</si>
  <si>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</si>
  <si>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</si>
  <si>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</si>
  <si>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</si>
  <si>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</si>
  <si>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</si>
  <si>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</si>
  <si>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</si>
  <si>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</si>
  <si>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</si>
  <si>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</si>
  <si>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</si>
  <si>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</si>
  <si>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</si>
  <si>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</si>
  <si>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</si>
  <si>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</si>
  <si>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</si>
  <si>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</si>
  <si>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</si>
  <si>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</si>
  <si>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</si>
  <si>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</si>
  <si>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</si>
  <si>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</si>
  <si>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</si>
  <si>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</si>
  <si>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</si>
  <si>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</si>
  <si>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</si>
  <si>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</si>
  <si>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</si>
  <si>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</si>
  <si>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</si>
  <si>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</si>
  <si>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</si>
  <si>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</si>
  <si>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</si>
  <si>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</si>
  <si>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</si>
  <si>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</si>
  <si>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</si>
  <si>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</si>
  <si>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</si>
  <si>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</si>
  <si>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</si>
  <si>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</si>
  <si>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</si>
  <si>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</si>
  <si>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</si>
  <si>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</si>
  <si>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</si>
  <si>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</si>
  <si>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</si>
  <si>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</si>
  <si>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</si>
  <si>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</si>
  <si>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</si>
  <si>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</si>
  <si>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</si>
  <si>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</si>
  <si>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</si>
  <si>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</si>
  <si>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</si>
  <si>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</si>
  <si>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</si>
  <si>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</si>
  <si>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</si>
  <si>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</si>
  <si>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</si>
  <si>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</si>
  <si>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</si>
  <si>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</si>
  <si>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</si>
  <si>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</si>
  <si>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</si>
  <si>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</si>
  <si>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</si>
  <si>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</si>
  <si>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</si>
  <si>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</si>
  <si>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</si>
  <si>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</si>
  <si>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</si>
  <si>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</si>
  <si>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</si>
  <si>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</si>
  <si>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</si>
  <si>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</si>
  <si>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</si>
  <si>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</si>
  <si>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</si>
  <si>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</si>
  <si>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</si>
  <si>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</si>
  <si>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</si>
  <si>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</si>
  <si>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</si>
  <si>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</si>
  <si>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</si>
  <si>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</si>
  <si>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</si>
  <si>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</si>
  <si>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</si>
  <si>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</si>
  <si>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</si>
  <si>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</si>
  <si>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</si>
  <si>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</si>
  <si>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</si>
  <si>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</si>
  <si>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</si>
  <si>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</si>
  <si>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</si>
  <si>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</si>
  <si>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</si>
  <si>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</si>
  <si>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</si>
  <si>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</si>
  <si>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</si>
  <si>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</si>
  <si>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</si>
  <si>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</si>
  <si>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</si>
  <si>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</si>
  <si>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</si>
  <si>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</si>
  <si>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</si>
  <si>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</si>
  <si>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</si>
  <si>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</si>
  <si>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</si>
  <si>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</si>
  <si>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</si>
  <si>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</si>
  <si>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</si>
  <si>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</si>
  <si>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</si>
  <si>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</si>
  <si>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</si>
  <si>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</si>
  <si>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</si>
  <si>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</si>
  <si>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</si>
  <si>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</si>
  <si>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</si>
  <si>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</si>
  <si>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</si>
  <si>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</si>
  <si>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</si>
  <si>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</si>
  <si>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</si>
  <si>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</si>
  <si>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</si>
  <si>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</si>
  <si>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</si>
  <si>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</si>
  <si>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</si>
  <si>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</si>
  <si>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</si>
  <si>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</si>
  <si>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</si>
  <si>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</si>
  <si>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</si>
  <si>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</si>
  <si>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</si>
  <si>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</si>
  <si>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</si>
  <si>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</si>
  <si>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</si>
  <si>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</si>
  <si>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</si>
  <si>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</si>
  <si>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</si>
  <si>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</si>
  <si>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</si>
  <si>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</si>
  <si>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</si>
  <si>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</si>
  <si>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</si>
  <si>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</si>
  <si>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</si>
  <si>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</si>
  <si>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</si>
  <si>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</si>
  <si>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</si>
  <si>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</si>
  <si>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</si>
  <si>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</si>
  <si>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</si>
  <si>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</si>
  <si>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</si>
  <si>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</si>
  <si>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</si>
  <si>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</si>
  <si>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</si>
  <si>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</si>
  <si>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</si>
  <si>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</si>
  <si>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</si>
  <si>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</si>
  <si>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</si>
  <si>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</si>
  <si>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</si>
  <si>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</si>
  <si>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</si>
  <si>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</si>
  <si>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</si>
  <si>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</si>
  <si>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02-03-2020 (ل.ل.)</t>
  </si>
  <si>
    <t>معدل الأسعار في آذار 2019 (ل.ل.)</t>
  </si>
  <si>
    <t>معدل أسعار المحلات والملاحم في 02-03-2020 (ل.ل.)</t>
  </si>
  <si>
    <t>المعدل العام للأسعار في 02-03-2020  (ل.ل.)</t>
  </si>
  <si>
    <t>المعدل العام للأسعار في 09-03-2020  (ل.ل.)</t>
  </si>
  <si>
    <t>معدل أسعار  السوبرماركات في 09-03-2020 (ل.ل.)</t>
  </si>
  <si>
    <t xml:space="preserve"> التاريخ 9 آذار 2020</t>
  </si>
  <si>
    <t>معدل أسعار المحلات والملاحم في 09-03-2020 (ل.ل.)</t>
  </si>
  <si>
    <t xml:space="preserve"> التاريخ9 آذار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</si>
</sst>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5" t="s">
        <v>202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6" t="s">
        <v>3</v>
      </c>
      <c r="B12" s="172"/>
      <c r="C12" s="170" t="s">
        <v>0</v>
      </c>
      <c r="D12" s="168" t="s">
        <v>23</v>
      </c>
      <c r="E12" s="168" t="s">
        <v>218</v>
      </c>
      <c r="F12" s="168" t="s">
        <v>222</v>
      </c>
      <c r="G12" s="168" t="s">
        <v>197</v>
      </c>
      <c r="H12" s="168" t="s">
        <v>217</v>
      </c>
      <c r="I12" s="168" t="s">
        <v>187</v>
      </c>
    </row>
    <row r="13" spans="1:9" ht="38.25" customHeight="1" thickBot="1" x14ac:dyDescent="0.25">
      <c r="A13" s="167"/>
      <c r="B13" s="173"/>
      <c r="C13" s="171"/>
      <c r="D13" s="169"/>
      <c r="E13" s="169"/>
      <c r="F13" s="169"/>
      <c r="G13" s="169"/>
      <c r="H13" s="169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1977.35</v>
      </c>
      <c r="F15" s="43">
        <v>1813</v>
      </c>
      <c r="G15" s="45">
        <f t="shared" ref="G15:G30" si="0">(F15-E15)/E15</f>
        <v>-8.3116292006978995E-2</v>
      </c>
      <c r="H15" s="43">
        <v>1739</v>
      </c>
      <c r="I15" s="45">
        <f>(F15-H15)/H15</f>
        <v>4.2553191489361701E-2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1700.2249999999999</v>
      </c>
      <c r="F16" s="47">
        <v>2518.1111111111113</v>
      </c>
      <c r="G16" s="48">
        <f t="shared" si="0"/>
        <v>0.48104580929648222</v>
      </c>
      <c r="H16" s="47">
        <v>2437.5555555555557</v>
      </c>
      <c r="I16" s="44">
        <f t="shared" ref="I16:I30" si="1">(F16-H16)/H16</f>
        <v>3.3047679824961297E-2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2439.4832500000002</v>
      </c>
      <c r="F17" s="47">
        <v>2315.3333333333335</v>
      </c>
      <c r="G17" s="48">
        <f t="shared" si="0"/>
        <v>-5.0891891414571809E-2</v>
      </c>
      <c r="H17" s="47">
        <v>2204.2222222222222</v>
      </c>
      <c r="I17" s="44">
        <f>(F17-H17)/H17</f>
        <v>5.0408307289041325E-2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988.97499999999991</v>
      </c>
      <c r="F18" s="47">
        <v>1003.7</v>
      </c>
      <c r="G18" s="48">
        <f t="shared" si="0"/>
        <v>1.4889152910842174E-2</v>
      </c>
      <c r="H18" s="47">
        <v>933.7</v>
      </c>
      <c r="I18" s="44">
        <f t="shared" si="1"/>
        <v>7.4970547284995179E-2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6402.2943611111114</v>
      </c>
      <c r="F19" s="47">
        <v>7274.75</v>
      </c>
      <c r="G19" s="48">
        <f>(F19-E19)/E19</f>
        <v>0.13627234077026645</v>
      </c>
      <c r="H19" s="47">
        <v>7454.75</v>
      </c>
      <c r="I19" s="44">
        <f>(F19-H19)/H19</f>
        <v>-2.4145678929541569E-2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1683.2375</v>
      </c>
      <c r="F20" s="47">
        <v>2087.8000000000002</v>
      </c>
      <c r="G20" s="48">
        <f t="shared" si="0"/>
        <v>0.24034784158504088</v>
      </c>
      <c r="H20" s="47">
        <v>2929</v>
      </c>
      <c r="I20" s="44">
        <f t="shared" si="1"/>
        <v>-0.28719699556162509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1263.5125</v>
      </c>
      <c r="F21" s="47">
        <v>1304</v>
      </c>
      <c r="G21" s="48">
        <f t="shared" si="0"/>
        <v>3.2043608591129848E-2</v>
      </c>
      <c r="H21" s="47">
        <v>1344</v>
      </c>
      <c r="I21" s="44">
        <f t="shared" si="1"/>
        <v>-2.976190476190476E-2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447.66249999999997</v>
      </c>
      <c r="F22" s="47">
        <v>477.3</v>
      </c>
      <c r="G22" s="48">
        <f t="shared" si="0"/>
        <v>6.620500935414525E-2</v>
      </c>
      <c r="H22" s="47">
        <v>517.29999999999995</v>
      </c>
      <c r="I22" s="44">
        <f t="shared" si="1"/>
        <v>-7.7324569882079933E-2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532.71249999999998</v>
      </c>
      <c r="F23" s="47">
        <v>599</v>
      </c>
      <c r="G23" s="48">
        <f t="shared" si="0"/>
        <v>0.12443391134993083</v>
      </c>
      <c r="H23" s="47">
        <v>589</v>
      </c>
      <c r="I23" s="44">
        <f t="shared" si="1"/>
        <v>1.6977928692699491E-2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544.46249999999998</v>
      </c>
      <c r="F24" s="47">
        <v>626.66666666666663</v>
      </c>
      <c r="G24" s="48">
        <f t="shared" si="0"/>
        <v>0.15098223783394937</v>
      </c>
      <c r="H24" s="47">
        <v>643.33333333333337</v>
      </c>
      <c r="I24" s="44">
        <f t="shared" si="1"/>
        <v>-2.5906735751295453E-2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540.4</v>
      </c>
      <c r="F25" s="47">
        <v>569</v>
      </c>
      <c r="G25" s="48">
        <f t="shared" si="0"/>
        <v>5.2923760177646231E-2</v>
      </c>
      <c r="H25" s="47">
        <v>599</v>
      </c>
      <c r="I25" s="44">
        <f t="shared" si="1"/>
        <v>-5.0083472454090151E-2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1692.6</v>
      </c>
      <c r="F26" s="47">
        <v>2038.8</v>
      </c>
      <c r="G26" s="48">
        <f t="shared" si="0"/>
        <v>0.20453739808578522</v>
      </c>
      <c r="H26" s="47">
        <v>1989.8</v>
      </c>
      <c r="I26" s="44">
        <f t="shared" si="1"/>
        <v>2.4625590511609209E-2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569.04999999999995</v>
      </c>
      <c r="F27" s="47">
        <v>526.66666666666663</v>
      </c>
      <c r="G27" s="48">
        <f t="shared" si="0"/>
        <v>-7.4480859912720021E-2</v>
      </c>
      <c r="H27" s="47">
        <v>543.33333333333337</v>
      </c>
      <c r="I27" s="44">
        <f t="shared" si="1"/>
        <v>-3.067484662576701E-2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1475.8375000000001</v>
      </c>
      <c r="F28" s="47">
        <v>1548.8</v>
      </c>
      <c r="G28" s="48">
        <f t="shared" si="0"/>
        <v>4.9438030948529131E-2</v>
      </c>
      <c r="H28" s="47">
        <v>1367.8</v>
      </c>
      <c r="I28" s="44">
        <f t="shared" si="1"/>
        <v>0.13232928790758883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1349.2770833333334</v>
      </c>
      <c r="F29" s="47">
        <v>1975.5555555555557</v>
      </c>
      <c r="G29" s="48">
        <f t="shared" si="0"/>
        <v>0.46415853345335645</v>
      </c>
      <c r="H29" s="47">
        <v>1908.8888888888889</v>
      </c>
      <c r="I29" s="44">
        <f t="shared" si="1"/>
        <v>3.4924330616996548E-2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1288.9749999999999</v>
      </c>
      <c r="F30" s="50">
        <v>1437.8</v>
      </c>
      <c r="G30" s="51">
        <f t="shared" si="0"/>
        <v>0.11545995849415237</v>
      </c>
      <c r="H30" s="50">
        <v>1231.8</v>
      </c>
      <c r="I30" s="56">
        <f t="shared" si="1"/>
        <v>0.16723494073713266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2382.1104999999998</v>
      </c>
      <c r="F32" s="43">
        <v>2622</v>
      </c>
      <c r="G32" s="45">
        <f>(F32-E32)/E32</f>
        <v>0.10070460627246311</v>
      </c>
      <c r="H32" s="43">
        <v>2371</v>
      </c>
      <c r="I32" s="44">
        <f>(F32-H32)/H32</f>
        <v>0.10586250527203711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2222.00425</v>
      </c>
      <c r="F33" s="47">
        <v>2718.8888888888887</v>
      </c>
      <c r="G33" s="48">
        <f>(F33-E33)/E33</f>
        <v>0.22362002182889107</v>
      </c>
      <c r="H33" s="47">
        <v>2440</v>
      </c>
      <c r="I33" s="44">
        <f>(F33-H33)/H33</f>
        <v>0.11429872495446258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47">
        <v>1527.8</v>
      </c>
      <c r="G34" s="48">
        <f>(F34-E34)/E34</f>
        <v>-6.9365130126243013E-2</v>
      </c>
      <c r="H34" s="47">
        <v>1468.8</v>
      </c>
      <c r="I34" s="44">
        <f>(F34-H34)/H34</f>
        <v>4.0168845315904138E-2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47">
        <v>1363.8</v>
      </c>
      <c r="G35" s="48">
        <f>(F35-E35)/E35</f>
        <v>-9.3335411965057458E-2</v>
      </c>
      <c r="H35" s="47">
        <v>1242</v>
      </c>
      <c r="I35" s="44">
        <f>(F35-H35)/H35</f>
        <v>9.8067632850241504E-2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50">
        <v>1494.8</v>
      </c>
      <c r="G36" s="51">
        <f>(F36-E36)/E36</f>
        <v>0.46927140926403732</v>
      </c>
      <c r="H36" s="50">
        <v>1427.8</v>
      </c>
      <c r="I36" s="56">
        <f>(F36-H36)/H36</f>
        <v>4.6925339683429053E-2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26476.772222222222</v>
      </c>
      <c r="F38" s="43">
        <v>35097.555555555555</v>
      </c>
      <c r="G38" s="45">
        <f t="shared" ref="G38:G43" si="2">(F38-E38)/E38</f>
        <v>0.32559797172322319</v>
      </c>
      <c r="H38" s="43">
        <v>33875.333333333336</v>
      </c>
      <c r="I38" s="44">
        <f t="shared" ref="I38:I43" si="3">(F38-H38)/H38</f>
        <v>3.6080005772800829E-2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15531.244444444445</v>
      </c>
      <c r="F39" s="57">
        <v>22137.555555555555</v>
      </c>
      <c r="G39" s="48">
        <f t="shared" si="2"/>
        <v>0.42535619954614778</v>
      </c>
      <c r="H39" s="57">
        <v>21648.666666666668</v>
      </c>
      <c r="I39" s="44">
        <f>(F39-H39)/H39</f>
        <v>2.2582863712417401E-2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10705.6875</v>
      </c>
      <c r="F40" s="57">
        <v>16359.75</v>
      </c>
      <c r="G40" s="48">
        <f t="shared" si="2"/>
        <v>0.52813632940434696</v>
      </c>
      <c r="H40" s="57">
        <v>17497.25</v>
      </c>
      <c r="I40" s="44">
        <f t="shared" si="3"/>
        <v>-6.501021589106859E-2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6421.2</v>
      </c>
      <c r="G41" s="48">
        <f t="shared" si="2"/>
        <v>0.15178475336322866</v>
      </c>
      <c r="H41" s="47">
        <v>6121.2</v>
      </c>
      <c r="I41" s="44">
        <f t="shared" si="3"/>
        <v>4.9009998039600079E-2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12781.25</v>
      </c>
      <c r="F43" s="50">
        <v>14375</v>
      </c>
      <c r="G43" s="51">
        <f t="shared" si="2"/>
        <v>0.12469437652811736</v>
      </c>
      <c r="H43" s="50">
        <v>13675</v>
      </c>
      <c r="I43" s="59">
        <f t="shared" si="3"/>
        <v>5.1188299817184646E-2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6573.6666666666661</v>
      </c>
      <c r="F45" s="43">
        <v>7761.3</v>
      </c>
      <c r="G45" s="45">
        <f t="shared" ref="G45:G50" si="4">(F45-E45)/E45</f>
        <v>0.18066528066528081</v>
      </c>
      <c r="H45" s="43">
        <v>7693.666666666667</v>
      </c>
      <c r="I45" s="44">
        <f t="shared" ref="I45:I50" si="5">(F45-H45)/H45</f>
        <v>8.790780295481115E-3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6352.7777777777774</v>
      </c>
      <c r="G46" s="48">
        <f t="shared" si="4"/>
        <v>5.2597665598880648E-2</v>
      </c>
      <c r="H46" s="47">
        <v>6447.2222222222226</v>
      </c>
      <c r="I46" s="87">
        <f t="shared" si="5"/>
        <v>-1.4648858250754109E-2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21220</v>
      </c>
      <c r="G47" s="48">
        <f t="shared" si="4"/>
        <v>0.11529076097158082</v>
      </c>
      <c r="H47" s="47">
        <v>20970</v>
      </c>
      <c r="I47" s="87">
        <f t="shared" si="5"/>
        <v>1.1921793037672867E-2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19130.892500000002</v>
      </c>
      <c r="F48" s="47">
        <v>23729.693142857141</v>
      </c>
      <c r="G48" s="48">
        <f t="shared" si="4"/>
        <v>0.24038610027509896</v>
      </c>
      <c r="H48" s="47">
        <v>22484.791428571425</v>
      </c>
      <c r="I48" s="87">
        <f t="shared" si="5"/>
        <v>5.5366389243167224E-2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2254.7619047619046</v>
      </c>
      <c r="F49" s="47">
        <v>2540</v>
      </c>
      <c r="G49" s="48">
        <f t="shared" si="4"/>
        <v>0.12650475184794097</v>
      </c>
      <c r="H49" s="47">
        <v>2417</v>
      </c>
      <c r="I49" s="44">
        <f t="shared" si="5"/>
        <v>5.0889532478278855E-2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27573.5</v>
      </c>
      <c r="F50" s="50">
        <v>40534.444444444445</v>
      </c>
      <c r="G50" s="56">
        <f t="shared" si="4"/>
        <v>0.47005075323932199</v>
      </c>
      <c r="H50" s="50">
        <v>35526.5</v>
      </c>
      <c r="I50" s="59">
        <f t="shared" si="5"/>
        <v>0.14096363121738548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3600.25</v>
      </c>
      <c r="F53" s="70">
        <v>5467.8571428571431</v>
      </c>
      <c r="G53" s="48">
        <f t="shared" si="6"/>
        <v>0.51874373803406515</v>
      </c>
      <c r="H53" s="70">
        <v>5467.8571428571431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2568.75</v>
      </c>
      <c r="F54" s="70">
        <v>4154.6000000000004</v>
      </c>
      <c r="G54" s="48">
        <f t="shared" si="6"/>
        <v>0.61736253041362543</v>
      </c>
      <c r="H54" s="70">
        <v>3942.6</v>
      </c>
      <c r="I54" s="87">
        <f t="shared" si="7"/>
        <v>5.3771622786993468E-2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4633.125</v>
      </c>
      <c r="F55" s="70">
        <v>6999</v>
      </c>
      <c r="G55" s="48">
        <f t="shared" si="6"/>
        <v>0.51064346418454065</v>
      </c>
      <c r="H55" s="70">
        <v>6316</v>
      </c>
      <c r="I55" s="87">
        <f t="shared" si="7"/>
        <v>0.10813806206459785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2042.5</v>
      </c>
      <c r="F56" s="105">
        <v>3205</v>
      </c>
      <c r="G56" s="55">
        <f t="shared" si="6"/>
        <v>0.56915544675642593</v>
      </c>
      <c r="H56" s="105">
        <v>3205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4196.0034722222217</v>
      </c>
      <c r="F57" s="50">
        <v>6358.3</v>
      </c>
      <c r="G57" s="51">
        <f t="shared" si="6"/>
        <v>0.51532286426651042</v>
      </c>
      <c r="H57" s="50">
        <v>5772.8</v>
      </c>
      <c r="I57" s="126">
        <f t="shared" si="7"/>
        <v>0.10142391906873614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5064.03125</v>
      </c>
      <c r="F58" s="68">
        <v>6280.7142857142853</v>
      </c>
      <c r="G58" s="44">
        <f t="shared" si="6"/>
        <v>0.24025978033099329</v>
      </c>
      <c r="H58" s="68">
        <v>5710.625</v>
      </c>
      <c r="I58" s="44">
        <f t="shared" si="7"/>
        <v>9.9829578323613499E-2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4834.5</v>
      </c>
      <c r="F59" s="70">
        <v>6490.7142857142853</v>
      </c>
      <c r="G59" s="48">
        <f t="shared" si="6"/>
        <v>0.34258233234342439</v>
      </c>
      <c r="H59" s="70">
        <v>5756.25</v>
      </c>
      <c r="I59" s="44">
        <f t="shared" si="7"/>
        <v>0.12759422987436009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20963.75</v>
      </c>
      <c r="F60" s="73">
        <v>26132.142857142859</v>
      </c>
      <c r="G60" s="51">
        <f t="shared" si="6"/>
        <v>0.24653951974922705</v>
      </c>
      <c r="H60" s="73">
        <v>24634.375</v>
      </c>
      <c r="I60" s="51">
        <f t="shared" si="7"/>
        <v>6.0799913013537335E-2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6367.75</v>
      </c>
      <c r="F62" s="54">
        <v>10240</v>
      </c>
      <c r="G62" s="45">
        <f t="shared" ref="G62:G67" si="8">(F62-E62)/E62</f>
        <v>0.60810333320246557</v>
      </c>
      <c r="H62" s="54">
        <v>9893.5</v>
      </c>
      <c r="I62" s="44">
        <f t="shared" ref="I62:I67" si="9">(F62-H62)/H62</f>
        <v>3.5022994895638551E-2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48734</v>
      </c>
      <c r="I63" s="44">
        <f t="shared" si="9"/>
        <v>1.3191142587457318E-2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10853.333333333334</v>
      </c>
      <c r="F64" s="46">
        <v>15533.5</v>
      </c>
      <c r="G64" s="48">
        <f t="shared" si="8"/>
        <v>0.43121928746928739</v>
      </c>
      <c r="H64" s="46">
        <v>14427.571428571429</v>
      </c>
      <c r="I64" s="87">
        <f t="shared" si="9"/>
        <v>7.66538274929945E-2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7599.5</v>
      </c>
      <c r="F65" s="46">
        <v>11740</v>
      </c>
      <c r="G65" s="48">
        <f t="shared" si="8"/>
        <v>0.54483847621554049</v>
      </c>
      <c r="H65" s="46">
        <v>11338.333333333334</v>
      </c>
      <c r="I65" s="87">
        <f t="shared" si="9"/>
        <v>3.5425547552550292E-2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3737.5</v>
      </c>
      <c r="F66" s="46">
        <v>6325.7142857142853</v>
      </c>
      <c r="G66" s="48">
        <f t="shared" si="8"/>
        <v>0.69249880554228371</v>
      </c>
      <c r="H66" s="46">
        <v>5400.7142857142853</v>
      </c>
      <c r="I66" s="87">
        <f t="shared" si="9"/>
        <v>0.17127364105277082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3286.4583333333335</v>
      </c>
      <c r="F67" s="58">
        <v>5171</v>
      </c>
      <c r="G67" s="51">
        <f t="shared" si="8"/>
        <v>0.57342630744849443</v>
      </c>
      <c r="H67" s="58">
        <v>4968</v>
      </c>
      <c r="I67" s="88">
        <f t="shared" si="9"/>
        <v>4.0861513687600645E-2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3685.5555555555557</v>
      </c>
      <c r="F69" s="43">
        <v>5538.333333333333</v>
      </c>
      <c r="G69" s="45">
        <f>(F69-E69)/E69</f>
        <v>0.50271329514621632</v>
      </c>
      <c r="H69" s="43">
        <v>5384.5</v>
      </c>
      <c r="I69" s="44">
        <f>(F69-H69)/H69</f>
        <v>2.8569659826043835E-2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3766.875</v>
      </c>
      <c r="G70" s="48">
        <f>(F70-E70)/E70</f>
        <v>0.37458377046937008</v>
      </c>
      <c r="H70" s="47">
        <v>3641.875</v>
      </c>
      <c r="I70" s="44">
        <f>(F70-H70)/H70</f>
        <v>3.432297923459756E-2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1311.40625</v>
      </c>
      <c r="F71" s="47">
        <v>1575</v>
      </c>
      <c r="G71" s="48">
        <f>(F71-E71)/E71</f>
        <v>0.20100083402835697</v>
      </c>
      <c r="H71" s="47">
        <v>1525</v>
      </c>
      <c r="I71" s="44">
        <f>(F71-H71)/H71</f>
        <v>3.2786885245901641E-2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2248.1875</v>
      </c>
      <c r="F72" s="47">
        <v>3110.5555555555557</v>
      </c>
      <c r="G72" s="48">
        <f>(F72-E72)/E72</f>
        <v>0.38358368932998499</v>
      </c>
      <c r="H72" s="47">
        <v>2921.6666666666665</v>
      </c>
      <c r="I72" s="44">
        <f>(F72-H72)/H72</f>
        <v>6.4651074348735585E-2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1589.25</v>
      </c>
      <c r="F73" s="50">
        <v>2586.1111111111113</v>
      </c>
      <c r="G73" s="48">
        <f>(F73-E73)/E73</f>
        <v>0.62725254749794634</v>
      </c>
      <c r="H73" s="50">
        <v>2572.7777777777778</v>
      </c>
      <c r="I73" s="59">
        <f>(F73-H73)/H73</f>
        <v>5.1824659900669987E-3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1861.3333333333333</v>
      </c>
      <c r="I75" s="45">
        <f t="shared" ref="I75:I81" si="11">(F75-H75)/H75</f>
        <v>7.611031518624683E-3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1695.375</v>
      </c>
      <c r="G76" s="48">
        <f t="shared" si="10"/>
        <v>0.41674791086350965</v>
      </c>
      <c r="H76" s="32">
        <v>1640.375</v>
      </c>
      <c r="I76" s="44">
        <f t="shared" si="11"/>
        <v>3.3528918692372171E-2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872.5625</v>
      </c>
      <c r="F77" s="47">
        <v>1085.625</v>
      </c>
      <c r="G77" s="48">
        <f t="shared" si="10"/>
        <v>0.24418021631688275</v>
      </c>
      <c r="H77" s="47">
        <v>1016.875</v>
      </c>
      <c r="I77" s="44">
        <f t="shared" si="11"/>
        <v>6.7609096496619545E-2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1501.3</v>
      </c>
      <c r="F78" s="47">
        <v>2102.5555555555557</v>
      </c>
      <c r="G78" s="48">
        <f t="shared" si="10"/>
        <v>0.40048994575071983</v>
      </c>
      <c r="H78" s="47">
        <v>2042.3</v>
      </c>
      <c r="I78" s="44">
        <f t="shared" si="11"/>
        <v>2.9503772979266367E-2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1927.175</v>
      </c>
      <c r="F79" s="61">
        <v>2717.5</v>
      </c>
      <c r="G79" s="48">
        <f t="shared" si="10"/>
        <v>0.41009508736881706</v>
      </c>
      <c r="H79" s="61">
        <v>2615</v>
      </c>
      <c r="I79" s="44">
        <f t="shared" si="11"/>
        <v>3.9196940726577437E-2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10582.666666666666</v>
      </c>
      <c r="G80" s="48">
        <f t="shared" si="10"/>
        <v>0.1984899962249905</v>
      </c>
      <c r="H80" s="61">
        <v>9999</v>
      </c>
      <c r="I80" s="44">
        <f t="shared" si="11"/>
        <v>5.837250391705831E-2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3924.3</v>
      </c>
      <c r="F81" s="50">
        <v>4102.5555555555557</v>
      </c>
      <c r="G81" s="51">
        <f t="shared" si="10"/>
        <v>4.5423529178593755E-2</v>
      </c>
      <c r="H81" s="50">
        <v>4063.6666666666665</v>
      </c>
      <c r="I81" s="56">
        <f t="shared" si="11"/>
        <v>9.569901293303866E-3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F32" sqref="F32:F3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203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6" t="s">
        <v>3</v>
      </c>
      <c r="B12" s="172"/>
      <c r="C12" s="174" t="s">
        <v>0</v>
      </c>
      <c r="D12" s="168" t="s">
        <v>23</v>
      </c>
      <c r="E12" s="168" t="s">
        <v>218</v>
      </c>
      <c r="F12" s="176" t="s">
        <v>224</v>
      </c>
      <c r="G12" s="168" t="s">
        <v>197</v>
      </c>
      <c r="H12" s="176" t="s">
        <v>219</v>
      </c>
      <c r="I12" s="168" t="s">
        <v>187</v>
      </c>
    </row>
    <row r="13" spans="1:9" ht="30.75" customHeight="1" thickBot="1" x14ac:dyDescent="0.25">
      <c r="A13" s="167"/>
      <c r="B13" s="173"/>
      <c r="C13" s="175"/>
      <c r="D13" s="169"/>
      <c r="E13" s="169"/>
      <c r="F13" s="177"/>
      <c r="G13" s="169"/>
      <c r="H13" s="177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1977.35</v>
      </c>
      <c r="F15" s="83">
        <v>2050</v>
      </c>
      <c r="G15" s="44">
        <f>(F15-E15)/E15</f>
        <v>3.6741092876830146E-2</v>
      </c>
      <c r="H15" s="83">
        <v>2033.2</v>
      </c>
      <c r="I15" s="127">
        <f>(F15-H15)/H15</f>
        <v>8.2628369073381638E-3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1700.2249999999999</v>
      </c>
      <c r="F16" s="83">
        <v>2533.1999999999998</v>
      </c>
      <c r="G16" s="48">
        <f t="shared" ref="G16:G39" si="0">(F16-E16)/E16</f>
        <v>0.48992045170492138</v>
      </c>
      <c r="H16" s="83">
        <v>2800</v>
      </c>
      <c r="I16" s="48">
        <f>(F16-H16)/H16</f>
        <v>-9.5285714285714349E-2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2439.4832500000002</v>
      </c>
      <c r="F17" s="83">
        <v>2783.2</v>
      </c>
      <c r="G17" s="48">
        <f t="shared" si="0"/>
        <v>0.14089736012739565</v>
      </c>
      <c r="H17" s="83">
        <v>2483.1999999999998</v>
      </c>
      <c r="I17" s="48">
        <f t="shared" ref="I17:I29" si="1">(F17-H17)/H17</f>
        <v>0.12081185567010311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988.97499999999991</v>
      </c>
      <c r="F18" s="83">
        <v>883.2</v>
      </c>
      <c r="G18" s="48">
        <f t="shared" si="0"/>
        <v>-0.10695416972117584</v>
      </c>
      <c r="H18" s="83">
        <v>1008.2</v>
      </c>
      <c r="I18" s="48">
        <f t="shared" si="1"/>
        <v>-0.12398333663955564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6402.2943611111114</v>
      </c>
      <c r="F19" s="83">
        <v>8000</v>
      </c>
      <c r="G19" s="48">
        <f t="shared" si="0"/>
        <v>0.24955204318528218</v>
      </c>
      <c r="H19" s="83">
        <v>8250</v>
      </c>
      <c r="I19" s="48">
        <f t="shared" si="1"/>
        <v>-3.0303030303030304E-2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1683.2375</v>
      </c>
      <c r="F20" s="83">
        <v>2425</v>
      </c>
      <c r="G20" s="48">
        <f t="shared" si="0"/>
        <v>0.44067607809355486</v>
      </c>
      <c r="H20" s="83">
        <v>2283.1999999999998</v>
      </c>
      <c r="I20" s="48">
        <f t="shared" si="1"/>
        <v>6.2105816398037923E-2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1263.5125</v>
      </c>
      <c r="F21" s="83">
        <v>1341.6</v>
      </c>
      <c r="G21" s="48">
        <f t="shared" si="0"/>
        <v>6.1801921231487505E-2</v>
      </c>
      <c r="H21" s="83">
        <v>1175</v>
      </c>
      <c r="I21" s="48">
        <f t="shared" si="1"/>
        <v>0.14178723404255311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447.66249999999997</v>
      </c>
      <c r="F22" s="83">
        <v>500</v>
      </c>
      <c r="G22" s="48">
        <f t="shared" si="0"/>
        <v>0.11691285287465454</v>
      </c>
      <c r="H22" s="83">
        <v>490</v>
      </c>
      <c r="I22" s="48">
        <f t="shared" si="1"/>
        <v>2.0408163265306121E-2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532.71249999999998</v>
      </c>
      <c r="F23" s="83">
        <v>541.5</v>
      </c>
      <c r="G23" s="48">
        <f t="shared" si="0"/>
        <v>1.6495764600980872E-2</v>
      </c>
      <c r="H23" s="83">
        <v>572.75</v>
      </c>
      <c r="I23" s="48">
        <f t="shared" si="1"/>
        <v>-5.456132693147097E-2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544.46249999999998</v>
      </c>
      <c r="F24" s="83">
        <v>550</v>
      </c>
      <c r="G24" s="48">
        <f t="shared" si="0"/>
        <v>1.0170581077668385E-2</v>
      </c>
      <c r="H24" s="83">
        <v>525</v>
      </c>
      <c r="I24" s="48">
        <f t="shared" si="1"/>
        <v>4.7619047619047616E-2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540.4</v>
      </c>
      <c r="F25" s="83">
        <v>550</v>
      </c>
      <c r="G25" s="48">
        <f t="shared" si="0"/>
        <v>1.7764618800888275E-2</v>
      </c>
      <c r="H25" s="83">
        <v>500</v>
      </c>
      <c r="I25" s="48">
        <f t="shared" si="1"/>
        <v>0.1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1692.6</v>
      </c>
      <c r="F26" s="83">
        <v>1650</v>
      </c>
      <c r="G26" s="48">
        <f t="shared" si="0"/>
        <v>-2.5168380007089632E-2</v>
      </c>
      <c r="H26" s="83">
        <v>1433.2</v>
      </c>
      <c r="I26" s="48">
        <f t="shared" si="1"/>
        <v>0.15126988557075072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569.04999999999995</v>
      </c>
      <c r="F27" s="83">
        <v>600</v>
      </c>
      <c r="G27" s="48">
        <f t="shared" si="0"/>
        <v>5.4388893770319038E-2</v>
      </c>
      <c r="H27" s="83">
        <v>516.6</v>
      </c>
      <c r="I27" s="48">
        <f t="shared" si="1"/>
        <v>0.16144018583042968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1475.8375000000001</v>
      </c>
      <c r="F28" s="83">
        <v>1718.75</v>
      </c>
      <c r="G28" s="48">
        <f t="shared" si="0"/>
        <v>0.16459298533883296</v>
      </c>
      <c r="H28" s="83">
        <v>1583.25</v>
      </c>
      <c r="I28" s="48">
        <f t="shared" si="1"/>
        <v>8.5583451760618975E-2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1349.2770833333334</v>
      </c>
      <c r="F29" s="83">
        <v>1781.25</v>
      </c>
      <c r="G29" s="48">
        <f t="shared" si="0"/>
        <v>0.32015137735793697</v>
      </c>
      <c r="H29" s="83">
        <v>1616.6</v>
      </c>
      <c r="I29" s="48">
        <f t="shared" si="1"/>
        <v>0.10184956080663127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1288.9749999999999</v>
      </c>
      <c r="F30" s="95">
        <v>1433.2</v>
      </c>
      <c r="G30" s="51">
        <f t="shared" si="0"/>
        <v>0.11189123140479849</v>
      </c>
      <c r="H30" s="95">
        <v>1316.6</v>
      </c>
      <c r="I30" s="51">
        <f>(F30-H30)/H30</f>
        <v>8.8561446149172218E-2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2833.25</v>
      </c>
      <c r="F32" s="83">
        <v>2833.25</v>
      </c>
      <c r="G32" s="44">
        <f t="shared" si="0"/>
        <v>0</v>
      </c>
      <c r="H32" s="83">
        <v>2483.1999999999998</v>
      </c>
      <c r="I32" s="45">
        <f>(F32-H32)/H32</f>
        <v>0.14096730025773205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2666.5</v>
      </c>
      <c r="F33" s="83">
        <v>2666.5</v>
      </c>
      <c r="G33" s="48">
        <f t="shared" si="0"/>
        <v>0</v>
      </c>
      <c r="H33" s="83">
        <v>2183.1999999999998</v>
      </c>
      <c r="I33" s="48">
        <f>(F33-H33)/H33</f>
        <v>0.22137229754488835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83">
        <v>1400</v>
      </c>
      <c r="G34" s="48">
        <f>(F34-E34)/E34</f>
        <v>-0.14721245069821978</v>
      </c>
      <c r="H34" s="83">
        <v>1450</v>
      </c>
      <c r="I34" s="48">
        <f>(F34-H34)/H34</f>
        <v>-3.4482758620689655E-2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83">
        <v>1850</v>
      </c>
      <c r="G35" s="48">
        <f t="shared" si="0"/>
        <v>0.22989403714961412</v>
      </c>
      <c r="H35" s="83">
        <v>1616.6</v>
      </c>
      <c r="I35" s="48">
        <f>(F35-H35)/H35</f>
        <v>0.14437708771495739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83">
        <v>1583.2</v>
      </c>
      <c r="G36" s="55">
        <f t="shared" si="0"/>
        <v>0.55616169062538401</v>
      </c>
      <c r="H36" s="83">
        <v>1316.6</v>
      </c>
      <c r="I36" s="48">
        <f>(F36-H36)/H36</f>
        <v>0.20249126538052573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26476.772222222222</v>
      </c>
      <c r="F38" s="84">
        <v>34600</v>
      </c>
      <c r="G38" s="45">
        <f t="shared" si="0"/>
        <v>0.30680581868509904</v>
      </c>
      <c r="H38" s="84">
        <v>33600</v>
      </c>
      <c r="I38" s="45">
        <f>(F38-H38)/H38</f>
        <v>2.976190476190476E-2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15531.244444444445</v>
      </c>
      <c r="F39" s="85">
        <v>20466.599999999999</v>
      </c>
      <c r="G39" s="51">
        <f t="shared" si="0"/>
        <v>0.31776948545297928</v>
      </c>
      <c r="H39" s="85">
        <v>21066.6</v>
      </c>
      <c r="I39" s="51">
        <f>(F39-H39)/H39</f>
        <v>-2.8481102788299965E-2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204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6" t="s">
        <v>3</v>
      </c>
      <c r="B12" s="172"/>
      <c r="C12" s="174" t="s">
        <v>0</v>
      </c>
      <c r="D12" s="168" t="s">
        <v>222</v>
      </c>
      <c r="E12" s="176" t="s">
        <v>224</v>
      </c>
      <c r="F12" s="183" t="s">
        <v>186</v>
      </c>
      <c r="G12" s="168" t="s">
        <v>218</v>
      </c>
      <c r="H12" s="185" t="s">
        <v>221</v>
      </c>
      <c r="I12" s="181" t="s">
        <v>196</v>
      </c>
    </row>
    <row r="13" spans="1:9" ht="39.75" customHeight="1" thickBot="1" x14ac:dyDescent="0.25">
      <c r="A13" s="167"/>
      <c r="B13" s="173"/>
      <c r="C13" s="175"/>
      <c r="D13" s="169"/>
      <c r="E13" s="177"/>
      <c r="F13" s="184"/>
      <c r="G13" s="169"/>
      <c r="H13" s="186"/>
      <c r="I13" s="18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1813</v>
      </c>
      <c r="E15" s="83">
        <v>2050</v>
      </c>
      <c r="F15" s="67">
        <f t="shared" ref="F15:F30" si="0">D15-E15</f>
        <v>-237</v>
      </c>
      <c r="G15" s="42">
        <v>1977.35</v>
      </c>
      <c r="H15" s="66">
        <f>AVERAGE(D15:E15)</f>
        <v>1931.5</v>
      </c>
      <c r="I15" s="69">
        <f>(H15-G15)/G15</f>
        <v>-2.3187599565074424E-2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2518.1111111111113</v>
      </c>
      <c r="E16" s="83">
        <v>2533.1999999999998</v>
      </c>
      <c r="F16" s="71">
        <f t="shared" si="0"/>
        <v>-15.088888888888505</v>
      </c>
      <c r="G16" s="46">
        <v>1700.2249999999999</v>
      </c>
      <c r="H16" s="68">
        <f t="shared" ref="H16:H30" si="1">AVERAGE(D16:E16)</f>
        <v>2525.6555555555556</v>
      </c>
      <c r="I16" s="72">
        <f t="shared" ref="I16:I39" si="2">(H16-G16)/G16</f>
        <v>0.4854831305007018</v>
      </c>
    </row>
    <row r="17" spans="1:9" ht="16.5" x14ac:dyDescent="0.3">
      <c r="A17" s="37"/>
      <c r="B17" s="34" t="s">
        <v>6</v>
      </c>
      <c r="C17" s="15" t="s">
        <v>165</v>
      </c>
      <c r="D17" s="47">
        <v>2315.3333333333335</v>
      </c>
      <c r="E17" s="83">
        <v>2783.2</v>
      </c>
      <c r="F17" s="71">
        <f t="shared" si="0"/>
        <v>-467.86666666666633</v>
      </c>
      <c r="G17" s="46">
        <v>2439.4832500000002</v>
      </c>
      <c r="H17" s="68">
        <f t="shared" si="1"/>
        <v>2549.2666666666664</v>
      </c>
      <c r="I17" s="72">
        <f t="shared" si="2"/>
        <v>4.5002734356411826E-2</v>
      </c>
    </row>
    <row r="18" spans="1:9" ht="16.5" x14ac:dyDescent="0.3">
      <c r="A18" s="37"/>
      <c r="B18" s="34" t="s">
        <v>7</v>
      </c>
      <c r="C18" s="15" t="s">
        <v>166</v>
      </c>
      <c r="D18" s="47">
        <v>1003.7</v>
      </c>
      <c r="E18" s="83">
        <v>883.2</v>
      </c>
      <c r="F18" s="71">
        <f t="shared" si="0"/>
        <v>120.5</v>
      </c>
      <c r="G18" s="46">
        <v>988.97499999999991</v>
      </c>
      <c r="H18" s="68">
        <f t="shared" si="1"/>
        <v>943.45</v>
      </c>
      <c r="I18" s="72">
        <f t="shared" si="2"/>
        <v>-4.603250840516683E-2</v>
      </c>
    </row>
    <row r="19" spans="1:9" ht="16.5" x14ac:dyDescent="0.3">
      <c r="A19" s="37"/>
      <c r="B19" s="34" t="s">
        <v>8</v>
      </c>
      <c r="C19" s="15" t="s">
        <v>167</v>
      </c>
      <c r="D19" s="47">
        <v>7274.75</v>
      </c>
      <c r="E19" s="83">
        <v>8000</v>
      </c>
      <c r="F19" s="71">
        <f t="shared" si="0"/>
        <v>-725.25</v>
      </c>
      <c r="G19" s="46">
        <v>6402.2943611111114</v>
      </c>
      <c r="H19" s="68">
        <f t="shared" si="1"/>
        <v>7637.375</v>
      </c>
      <c r="I19" s="72">
        <f t="shared" si="2"/>
        <v>0.19291219197777432</v>
      </c>
    </row>
    <row r="20" spans="1:9" ht="16.5" x14ac:dyDescent="0.3">
      <c r="A20" s="37"/>
      <c r="B20" s="34" t="s">
        <v>9</v>
      </c>
      <c r="C20" s="15" t="s">
        <v>168</v>
      </c>
      <c r="D20" s="47">
        <v>2087.8000000000002</v>
      </c>
      <c r="E20" s="83">
        <v>2425</v>
      </c>
      <c r="F20" s="71">
        <f t="shared" si="0"/>
        <v>-337.19999999999982</v>
      </c>
      <c r="G20" s="46">
        <v>1683.2375</v>
      </c>
      <c r="H20" s="68">
        <f t="shared" si="1"/>
        <v>2256.4</v>
      </c>
      <c r="I20" s="72">
        <f t="shared" si="2"/>
        <v>0.34051195983929788</v>
      </c>
    </row>
    <row r="21" spans="1:9" ht="16.5" x14ac:dyDescent="0.3">
      <c r="A21" s="37"/>
      <c r="B21" s="34" t="s">
        <v>10</v>
      </c>
      <c r="C21" s="15" t="s">
        <v>169</v>
      </c>
      <c r="D21" s="47">
        <v>1304</v>
      </c>
      <c r="E21" s="83">
        <v>1341.6</v>
      </c>
      <c r="F21" s="71">
        <f t="shared" si="0"/>
        <v>-37.599999999999909</v>
      </c>
      <c r="G21" s="46">
        <v>1263.5125</v>
      </c>
      <c r="H21" s="68">
        <f t="shared" si="1"/>
        <v>1322.8</v>
      </c>
      <c r="I21" s="72">
        <f t="shared" si="2"/>
        <v>4.692276491130868E-2</v>
      </c>
    </row>
    <row r="22" spans="1:9" ht="16.5" x14ac:dyDescent="0.3">
      <c r="A22" s="37"/>
      <c r="B22" s="34" t="s">
        <v>11</v>
      </c>
      <c r="C22" s="15" t="s">
        <v>170</v>
      </c>
      <c r="D22" s="47">
        <v>477.3</v>
      </c>
      <c r="E22" s="83">
        <v>500</v>
      </c>
      <c r="F22" s="71">
        <f t="shared" si="0"/>
        <v>-22.699999999999989</v>
      </c>
      <c r="G22" s="46">
        <v>447.66249999999997</v>
      </c>
      <c r="H22" s="68">
        <f t="shared" si="1"/>
        <v>488.65</v>
      </c>
      <c r="I22" s="72">
        <f t="shared" si="2"/>
        <v>9.1558931114399833E-2</v>
      </c>
    </row>
    <row r="23" spans="1:9" ht="16.5" x14ac:dyDescent="0.3">
      <c r="A23" s="37"/>
      <c r="B23" s="34" t="s">
        <v>12</v>
      </c>
      <c r="C23" s="15" t="s">
        <v>171</v>
      </c>
      <c r="D23" s="47">
        <v>599</v>
      </c>
      <c r="E23" s="83">
        <v>541.5</v>
      </c>
      <c r="F23" s="71">
        <f t="shared" si="0"/>
        <v>57.5</v>
      </c>
      <c r="G23" s="46">
        <v>532.71249999999998</v>
      </c>
      <c r="H23" s="68">
        <f t="shared" si="1"/>
        <v>570.25</v>
      </c>
      <c r="I23" s="72">
        <f t="shared" si="2"/>
        <v>7.0464837975455843E-2</v>
      </c>
    </row>
    <row r="24" spans="1:9" ht="16.5" x14ac:dyDescent="0.3">
      <c r="A24" s="37"/>
      <c r="B24" s="34" t="s">
        <v>13</v>
      </c>
      <c r="C24" s="15" t="s">
        <v>172</v>
      </c>
      <c r="D24" s="47">
        <v>626.66666666666663</v>
      </c>
      <c r="E24" s="83">
        <v>550</v>
      </c>
      <c r="F24" s="71">
        <f t="shared" si="0"/>
        <v>76.666666666666629</v>
      </c>
      <c r="G24" s="46">
        <v>544.46249999999998</v>
      </c>
      <c r="H24" s="68">
        <f t="shared" si="1"/>
        <v>588.33333333333326</v>
      </c>
      <c r="I24" s="72">
        <f t="shared" si="2"/>
        <v>8.0576409455808767E-2</v>
      </c>
    </row>
    <row r="25" spans="1:9" ht="16.5" x14ac:dyDescent="0.3">
      <c r="A25" s="37"/>
      <c r="B25" s="34" t="s">
        <v>14</v>
      </c>
      <c r="C25" s="15" t="s">
        <v>173</v>
      </c>
      <c r="D25" s="47">
        <v>569</v>
      </c>
      <c r="E25" s="83">
        <v>550</v>
      </c>
      <c r="F25" s="71">
        <f t="shared" si="0"/>
        <v>19</v>
      </c>
      <c r="G25" s="46">
        <v>540.4</v>
      </c>
      <c r="H25" s="68">
        <f t="shared" si="1"/>
        <v>559.5</v>
      </c>
      <c r="I25" s="72">
        <f t="shared" si="2"/>
        <v>3.534418948926725E-2</v>
      </c>
    </row>
    <row r="26" spans="1:9" ht="16.5" x14ac:dyDescent="0.3">
      <c r="A26" s="37"/>
      <c r="B26" s="34" t="s">
        <v>15</v>
      </c>
      <c r="C26" s="15" t="s">
        <v>174</v>
      </c>
      <c r="D26" s="47">
        <v>2038.8</v>
      </c>
      <c r="E26" s="83">
        <v>1650</v>
      </c>
      <c r="F26" s="71">
        <f t="shared" si="0"/>
        <v>388.79999999999995</v>
      </c>
      <c r="G26" s="46">
        <v>1692.6</v>
      </c>
      <c r="H26" s="68">
        <f t="shared" si="1"/>
        <v>1844.4</v>
      </c>
      <c r="I26" s="72">
        <f t="shared" si="2"/>
        <v>8.9684509039347868E-2</v>
      </c>
    </row>
    <row r="27" spans="1:9" ht="16.5" x14ac:dyDescent="0.3">
      <c r="A27" s="37"/>
      <c r="B27" s="34" t="s">
        <v>16</v>
      </c>
      <c r="C27" s="15" t="s">
        <v>175</v>
      </c>
      <c r="D27" s="47">
        <v>526.66666666666663</v>
      </c>
      <c r="E27" s="83">
        <v>600</v>
      </c>
      <c r="F27" s="71">
        <f t="shared" si="0"/>
        <v>-73.333333333333371</v>
      </c>
      <c r="G27" s="46">
        <v>569.04999999999995</v>
      </c>
      <c r="H27" s="68">
        <f t="shared" si="1"/>
        <v>563.33333333333326</v>
      </c>
      <c r="I27" s="72">
        <f t="shared" si="2"/>
        <v>-1.0045983071200594E-2</v>
      </c>
    </row>
    <row r="28" spans="1:9" ht="16.5" x14ac:dyDescent="0.3">
      <c r="A28" s="37"/>
      <c r="B28" s="34" t="s">
        <v>17</v>
      </c>
      <c r="C28" s="15" t="s">
        <v>176</v>
      </c>
      <c r="D28" s="47">
        <v>1548.8</v>
      </c>
      <c r="E28" s="83">
        <v>1718.75</v>
      </c>
      <c r="F28" s="71">
        <f t="shared" si="0"/>
        <v>-169.95000000000005</v>
      </c>
      <c r="G28" s="46">
        <v>1475.8375000000001</v>
      </c>
      <c r="H28" s="68">
        <f t="shared" si="1"/>
        <v>1633.7750000000001</v>
      </c>
      <c r="I28" s="72">
        <f t="shared" si="2"/>
        <v>0.10701550814368112</v>
      </c>
    </row>
    <row r="29" spans="1:9" ht="16.5" x14ac:dyDescent="0.3">
      <c r="A29" s="37"/>
      <c r="B29" s="34" t="s">
        <v>18</v>
      </c>
      <c r="C29" s="15" t="s">
        <v>177</v>
      </c>
      <c r="D29" s="47">
        <v>1975.5555555555557</v>
      </c>
      <c r="E29" s="83">
        <v>1781.25</v>
      </c>
      <c r="F29" s="71">
        <f t="shared" si="0"/>
        <v>194.30555555555566</v>
      </c>
      <c r="G29" s="46">
        <v>1349.2770833333334</v>
      </c>
      <c r="H29" s="68">
        <f t="shared" si="1"/>
        <v>1878.4027777777778</v>
      </c>
      <c r="I29" s="72">
        <f t="shared" si="2"/>
        <v>0.39215495540564671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1437.8</v>
      </c>
      <c r="E30" s="95">
        <v>1433.2</v>
      </c>
      <c r="F30" s="74">
        <f t="shared" si="0"/>
        <v>4.5999999999999091</v>
      </c>
      <c r="G30" s="49">
        <v>1288.9749999999999</v>
      </c>
      <c r="H30" s="107">
        <f t="shared" si="1"/>
        <v>1435.5</v>
      </c>
      <c r="I30" s="75">
        <f t="shared" si="2"/>
        <v>0.11367559494947543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2622</v>
      </c>
      <c r="E32" s="83">
        <v>2833.25</v>
      </c>
      <c r="F32" s="67">
        <f>D32-E32</f>
        <v>-211.25</v>
      </c>
      <c r="G32" s="54">
        <v>2382.1104999999998</v>
      </c>
      <c r="H32" s="68">
        <f>AVERAGE(D32:E32)</f>
        <v>2727.625</v>
      </c>
      <c r="I32" s="78">
        <f t="shared" si="2"/>
        <v>0.14504553839966713</v>
      </c>
    </row>
    <row r="33" spans="1:9" ht="16.5" x14ac:dyDescent="0.3">
      <c r="A33" s="37"/>
      <c r="B33" s="34" t="s">
        <v>27</v>
      </c>
      <c r="C33" s="15" t="s">
        <v>180</v>
      </c>
      <c r="D33" s="47">
        <v>2718.8888888888887</v>
      </c>
      <c r="E33" s="83">
        <v>2666.5</v>
      </c>
      <c r="F33" s="79">
        <f>D33-E33</f>
        <v>52.388888888888687</v>
      </c>
      <c r="G33" s="46">
        <v>2222.00425</v>
      </c>
      <c r="H33" s="68">
        <f>AVERAGE(D33:E33)</f>
        <v>2692.6944444444443</v>
      </c>
      <c r="I33" s="72">
        <f t="shared" si="2"/>
        <v>0.21183136550906434</v>
      </c>
    </row>
    <row r="34" spans="1:9" ht="16.5" x14ac:dyDescent="0.3">
      <c r="A34" s="37"/>
      <c r="B34" s="39" t="s">
        <v>28</v>
      </c>
      <c r="C34" s="15" t="s">
        <v>181</v>
      </c>
      <c r="D34" s="47">
        <v>1527.8</v>
      </c>
      <c r="E34" s="83">
        <v>1400</v>
      </c>
      <c r="F34" s="71">
        <f>D34-E34</f>
        <v>127.79999999999995</v>
      </c>
      <c r="G34" s="46">
        <v>1641.675</v>
      </c>
      <c r="H34" s="68">
        <f>AVERAGE(D34:E34)</f>
        <v>1463.9</v>
      </c>
      <c r="I34" s="72">
        <f t="shared" si="2"/>
        <v>-0.10828879041223133</v>
      </c>
    </row>
    <row r="35" spans="1:9" ht="16.5" x14ac:dyDescent="0.3">
      <c r="A35" s="37"/>
      <c r="B35" s="34" t="s">
        <v>29</v>
      </c>
      <c r="C35" s="15" t="s">
        <v>182</v>
      </c>
      <c r="D35" s="47">
        <v>1363.8</v>
      </c>
      <c r="E35" s="83">
        <v>1850</v>
      </c>
      <c r="F35" s="79">
        <f>D35-E35</f>
        <v>-486.20000000000005</v>
      </c>
      <c r="G35" s="46">
        <v>1504.1946250000001</v>
      </c>
      <c r="H35" s="68">
        <f>AVERAGE(D35:E35)</f>
        <v>1606.9</v>
      </c>
      <c r="I35" s="72">
        <f t="shared" si="2"/>
        <v>6.8279312592278402E-2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1494.8</v>
      </c>
      <c r="E36" s="83">
        <v>1583.2</v>
      </c>
      <c r="F36" s="71">
        <f>D36-E36</f>
        <v>-88.400000000000091</v>
      </c>
      <c r="G36" s="49">
        <v>1017.375</v>
      </c>
      <c r="H36" s="68">
        <f>AVERAGE(D36:E36)</f>
        <v>1539</v>
      </c>
      <c r="I36" s="80">
        <f t="shared" si="2"/>
        <v>0.51271654994471061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35097.555555555555</v>
      </c>
      <c r="E38" s="84">
        <v>34600</v>
      </c>
      <c r="F38" s="67">
        <f>D38-E38</f>
        <v>497.55555555555475</v>
      </c>
      <c r="G38" s="46">
        <v>26476.772222222222</v>
      </c>
      <c r="H38" s="67">
        <f>AVERAGE(D38:E38)</f>
        <v>34848.777777777781</v>
      </c>
      <c r="I38" s="78">
        <f t="shared" si="2"/>
        <v>0.31620189520416125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22137.555555555555</v>
      </c>
      <c r="E39" s="85">
        <v>20466.599999999999</v>
      </c>
      <c r="F39" s="74">
        <f>D39-E39</f>
        <v>1670.9555555555562</v>
      </c>
      <c r="G39" s="46">
        <v>15531.244444444445</v>
      </c>
      <c r="H39" s="81">
        <f>AVERAGE(D39:E39)</f>
        <v>21302.077777777777</v>
      </c>
      <c r="I39" s="75">
        <f t="shared" si="2"/>
        <v>0.37156284249956351</v>
      </c>
    </row>
    <row r="40" spans="1:9" ht="15.75" customHeight="1" thickBot="1" x14ac:dyDescent="0.25">
      <c r="A40" s="178"/>
      <c r="B40" s="179"/>
      <c r="C40" s="180"/>
      <c r="D40" s="86">
        <f>SUM(D15:D39)</f>
        <v>95078.683333333349</v>
      </c>
      <c r="E40" s="86">
        <f>SUM(E15:E39)</f>
        <v>94740.449999999983</v>
      </c>
      <c r="F40" s="86">
        <f>SUM(F15:F39)</f>
        <v>338.2333333333338</v>
      </c>
      <c r="G40" s="86">
        <f>SUM(G15:G39)</f>
        <v>75671.430736111113</v>
      </c>
      <c r="H40" s="86">
        <f>AVERAGE(D40:E40)</f>
        <v>94909.566666666666</v>
      </c>
      <c r="I40" s="75">
        <f>(H40-G40)/G40</f>
        <v>0.25423248567408063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6" t="s">
        <v>3</v>
      </c>
      <c r="B13" s="172"/>
      <c r="C13" s="174" t="s">
        <v>0</v>
      </c>
      <c r="D13" s="168" t="s">
        <v>23</v>
      </c>
      <c r="E13" s="168" t="s">
        <v>218</v>
      </c>
      <c r="F13" s="185" t="s">
        <v>221</v>
      </c>
      <c r="G13" s="168" t="s">
        <v>197</v>
      </c>
      <c r="H13" s="185" t="s">
        <v>220</v>
      </c>
      <c r="I13" s="168" t="s">
        <v>187</v>
      </c>
    </row>
    <row r="14" spans="1:9" ht="33.75" customHeight="1" thickBot="1" x14ac:dyDescent="0.25">
      <c r="A14" s="167"/>
      <c r="B14" s="173"/>
      <c r="C14" s="175"/>
      <c r="D14" s="188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1977.35</v>
      </c>
      <c r="F16" s="42">
        <v>1931.5</v>
      </c>
      <c r="G16" s="21">
        <f>(F16-E16)/E16</f>
        <v>-2.3187599565074424E-2</v>
      </c>
      <c r="H16" s="42">
        <v>1886.1</v>
      </c>
      <c r="I16" s="21">
        <f>(F16-H16)/H16</f>
        <v>2.407083399607661E-2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2525.6555555555556</v>
      </c>
      <c r="G17" s="21">
        <f t="shared" ref="G17:G80" si="0">(F17-E17)/E17</f>
        <v>0.4854831305007018</v>
      </c>
      <c r="H17" s="46">
        <v>2618.7777777777778</v>
      </c>
      <c r="I17" s="21">
        <f>(F17-H17)/H17</f>
        <v>-3.5559421273707002E-2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2439.4832500000002</v>
      </c>
      <c r="F18" s="46">
        <v>2549.2666666666664</v>
      </c>
      <c r="G18" s="21">
        <f t="shared" si="0"/>
        <v>4.5002734356411826E-2</v>
      </c>
      <c r="H18" s="46">
        <v>2343.7111111111108</v>
      </c>
      <c r="I18" s="21">
        <f t="shared" ref="I18:I31" si="1">(F18-H18)/H18</f>
        <v>8.7705158959674651E-2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988.97499999999991</v>
      </c>
      <c r="F19" s="46">
        <v>943.45</v>
      </c>
      <c r="G19" s="21">
        <f t="shared" si="0"/>
        <v>-4.603250840516683E-2</v>
      </c>
      <c r="H19" s="46">
        <v>970.95</v>
      </c>
      <c r="I19" s="21">
        <f t="shared" si="1"/>
        <v>-2.8322776662032031E-2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7637.375</v>
      </c>
      <c r="G20" s="21">
        <f>(F20-E20)/E20</f>
        <v>0.19291219197777432</v>
      </c>
      <c r="H20" s="46">
        <v>7852.375</v>
      </c>
      <c r="I20" s="21">
        <f t="shared" si="1"/>
        <v>-2.738025119788599E-2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1683.2375</v>
      </c>
      <c r="F21" s="46">
        <v>2256.4</v>
      </c>
      <c r="G21" s="21">
        <f t="shared" si="0"/>
        <v>0.34051195983929788</v>
      </c>
      <c r="H21" s="46">
        <v>2606.1</v>
      </c>
      <c r="I21" s="21">
        <f t="shared" si="1"/>
        <v>-0.13418518092168369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1263.5125</v>
      </c>
      <c r="F22" s="46">
        <v>1322.8</v>
      </c>
      <c r="G22" s="21">
        <f t="shared" si="0"/>
        <v>4.692276491130868E-2</v>
      </c>
      <c r="H22" s="46">
        <v>1259.5</v>
      </c>
      <c r="I22" s="21">
        <f t="shared" si="1"/>
        <v>5.0258038904327076E-2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447.66249999999997</v>
      </c>
      <c r="F23" s="46">
        <v>488.65</v>
      </c>
      <c r="G23" s="21">
        <f t="shared" si="0"/>
        <v>9.1558931114399833E-2</v>
      </c>
      <c r="H23" s="46">
        <v>503.65</v>
      </c>
      <c r="I23" s="21">
        <f t="shared" si="1"/>
        <v>-2.978258711406731E-2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532.71249999999998</v>
      </c>
      <c r="F24" s="46">
        <v>570.25</v>
      </c>
      <c r="G24" s="21">
        <f t="shared" si="0"/>
        <v>7.0464837975455843E-2</v>
      </c>
      <c r="H24" s="46">
        <v>580.875</v>
      </c>
      <c r="I24" s="21">
        <f t="shared" si="1"/>
        <v>-1.8291370776845277E-2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544.46249999999998</v>
      </c>
      <c r="F25" s="46">
        <v>588.33333333333326</v>
      </c>
      <c r="G25" s="21">
        <f t="shared" si="0"/>
        <v>8.0576409455808767E-2</v>
      </c>
      <c r="H25" s="46">
        <v>584.16666666666674</v>
      </c>
      <c r="I25" s="21">
        <f t="shared" si="1"/>
        <v>7.1326676176887557E-3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540.4</v>
      </c>
      <c r="F26" s="46">
        <v>559.5</v>
      </c>
      <c r="G26" s="21">
        <f t="shared" si="0"/>
        <v>3.534418948926725E-2</v>
      </c>
      <c r="H26" s="46">
        <v>549.5</v>
      </c>
      <c r="I26" s="21">
        <f t="shared" si="1"/>
        <v>1.8198362147406732E-2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1692.6</v>
      </c>
      <c r="F27" s="46">
        <v>1844.4</v>
      </c>
      <c r="G27" s="21">
        <f t="shared" si="0"/>
        <v>8.9684509039347868E-2</v>
      </c>
      <c r="H27" s="46">
        <v>1711.5</v>
      </c>
      <c r="I27" s="21">
        <f t="shared" si="1"/>
        <v>7.7651183172655625E-2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569.04999999999995</v>
      </c>
      <c r="F28" s="46">
        <v>563.33333333333326</v>
      </c>
      <c r="G28" s="21">
        <f t="shared" si="0"/>
        <v>-1.0045983071200594E-2</v>
      </c>
      <c r="H28" s="46">
        <v>529.9666666666667</v>
      </c>
      <c r="I28" s="21">
        <f t="shared" si="1"/>
        <v>6.295993458708074E-2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1475.8375000000001</v>
      </c>
      <c r="F29" s="46">
        <v>1633.7750000000001</v>
      </c>
      <c r="G29" s="21">
        <f t="shared" si="0"/>
        <v>0.10701550814368112</v>
      </c>
      <c r="H29" s="46">
        <v>1475.5250000000001</v>
      </c>
      <c r="I29" s="21">
        <f t="shared" si="1"/>
        <v>0.10724996187797563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1349.2770833333334</v>
      </c>
      <c r="F30" s="46">
        <v>1878.4027777777778</v>
      </c>
      <c r="G30" s="21">
        <f t="shared" si="0"/>
        <v>0.39215495540564671</v>
      </c>
      <c r="H30" s="46">
        <v>1762.7444444444445</v>
      </c>
      <c r="I30" s="21">
        <f t="shared" si="1"/>
        <v>6.5612649467055764E-2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1288.9749999999999</v>
      </c>
      <c r="F31" s="49">
        <v>1435.5</v>
      </c>
      <c r="G31" s="23">
        <f t="shared" si="0"/>
        <v>0.11367559494947543</v>
      </c>
      <c r="H31" s="49">
        <v>1274.1999999999998</v>
      </c>
      <c r="I31" s="23">
        <f t="shared" si="1"/>
        <v>0.12658923245958265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2382.1104999999998</v>
      </c>
      <c r="F33" s="54">
        <v>2727.625</v>
      </c>
      <c r="G33" s="21">
        <f t="shared" si="0"/>
        <v>0.14504553839966713</v>
      </c>
      <c r="H33" s="54">
        <v>2427.1</v>
      </c>
      <c r="I33" s="21">
        <f>(F33-H33)/H33</f>
        <v>0.12382060895719176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2222.00425</v>
      </c>
      <c r="F34" s="46">
        <v>2692.6944444444443</v>
      </c>
      <c r="G34" s="21">
        <f t="shared" si="0"/>
        <v>0.21183136550906434</v>
      </c>
      <c r="H34" s="46">
        <v>2311.6</v>
      </c>
      <c r="I34" s="21">
        <f>(F34-H34)/H34</f>
        <v>0.1648617600123051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1641.675</v>
      </c>
      <c r="F35" s="46">
        <v>1463.9</v>
      </c>
      <c r="G35" s="21">
        <f t="shared" si="0"/>
        <v>-0.10828879041223133</v>
      </c>
      <c r="H35" s="46">
        <v>1459.4</v>
      </c>
      <c r="I35" s="21">
        <f>(F35-H35)/H35</f>
        <v>3.0834589557352334E-3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1504.1946250000001</v>
      </c>
      <c r="F36" s="46">
        <v>1606.9</v>
      </c>
      <c r="G36" s="21">
        <f t="shared" si="0"/>
        <v>6.8279312592278402E-2</v>
      </c>
      <c r="H36" s="46">
        <v>1429.3</v>
      </c>
      <c r="I36" s="21">
        <f>(F36-H36)/H36</f>
        <v>0.12425662911914934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1017.375</v>
      </c>
      <c r="F37" s="49">
        <v>1539</v>
      </c>
      <c r="G37" s="23">
        <f t="shared" si="0"/>
        <v>0.51271654994471061</v>
      </c>
      <c r="H37" s="49">
        <v>1372.1999999999998</v>
      </c>
      <c r="I37" s="23">
        <f>(F37-H37)/H37</f>
        <v>0.12155662439877583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26476.772222222222</v>
      </c>
      <c r="F39" s="46">
        <v>34848.777777777781</v>
      </c>
      <c r="G39" s="21">
        <f t="shared" si="0"/>
        <v>0.31620189520416125</v>
      </c>
      <c r="H39" s="46">
        <v>33737.666666666672</v>
      </c>
      <c r="I39" s="21">
        <f t="shared" ref="I39:I44" si="2">(F39-H39)/H39</f>
        <v>3.2933845783973681E-2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15531.244444444445</v>
      </c>
      <c r="F40" s="46">
        <v>21302.077777777777</v>
      </c>
      <c r="G40" s="21">
        <f t="shared" si="0"/>
        <v>0.37156284249956351</v>
      </c>
      <c r="H40" s="46">
        <v>21357.633333333331</v>
      </c>
      <c r="I40" s="21">
        <f t="shared" si="2"/>
        <v>-2.6012037330394636E-3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10705.6875</v>
      </c>
      <c r="F41" s="57">
        <v>16359.75</v>
      </c>
      <c r="G41" s="21">
        <f t="shared" si="0"/>
        <v>0.52813632940434696</v>
      </c>
      <c r="H41" s="57">
        <v>17497.25</v>
      </c>
      <c r="I41" s="21">
        <f t="shared" si="2"/>
        <v>-6.501021589106859E-2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6421.2</v>
      </c>
      <c r="G42" s="21">
        <f t="shared" si="0"/>
        <v>0.15178475336322866</v>
      </c>
      <c r="H42" s="47">
        <v>6121.2</v>
      </c>
      <c r="I42" s="21">
        <f t="shared" si="2"/>
        <v>4.9009998039600079E-2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12781.25</v>
      </c>
      <c r="F44" s="50">
        <v>14375</v>
      </c>
      <c r="G44" s="31">
        <f t="shared" si="0"/>
        <v>0.12469437652811736</v>
      </c>
      <c r="H44" s="50">
        <v>13675</v>
      </c>
      <c r="I44" s="31">
        <f t="shared" si="2"/>
        <v>5.1188299817184646E-2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6573.6666666666661</v>
      </c>
      <c r="F46" s="43">
        <v>7761.3</v>
      </c>
      <c r="G46" s="21">
        <f t="shared" si="0"/>
        <v>0.18066528066528081</v>
      </c>
      <c r="H46" s="43">
        <v>7693.666666666667</v>
      </c>
      <c r="I46" s="21">
        <f t="shared" ref="I46:I51" si="3">(F46-H46)/H46</f>
        <v>8.790780295481115E-3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6352.7777777777774</v>
      </c>
      <c r="G47" s="21">
        <f t="shared" si="0"/>
        <v>5.2597665598880648E-2</v>
      </c>
      <c r="H47" s="47">
        <v>6447.2222222222226</v>
      </c>
      <c r="I47" s="21">
        <f t="shared" si="3"/>
        <v>-1.4648858250754109E-2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21220</v>
      </c>
      <c r="G48" s="21">
        <f t="shared" si="0"/>
        <v>0.11529076097158082</v>
      </c>
      <c r="H48" s="47">
        <v>20970</v>
      </c>
      <c r="I48" s="21">
        <f t="shared" si="3"/>
        <v>1.1921793037672867E-2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19130.892500000002</v>
      </c>
      <c r="F49" s="47">
        <v>23729.693142857141</v>
      </c>
      <c r="G49" s="21">
        <f t="shared" si="0"/>
        <v>0.24038610027509896</v>
      </c>
      <c r="H49" s="47">
        <v>22484.791428571425</v>
      </c>
      <c r="I49" s="21">
        <f t="shared" si="3"/>
        <v>5.5366389243167224E-2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2254.7619047619046</v>
      </c>
      <c r="F50" s="47">
        <v>2540</v>
      </c>
      <c r="G50" s="21">
        <f t="shared" si="0"/>
        <v>0.12650475184794097</v>
      </c>
      <c r="H50" s="47">
        <v>2417</v>
      </c>
      <c r="I50" s="21">
        <f t="shared" si="3"/>
        <v>5.0889532478278855E-2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27573.5</v>
      </c>
      <c r="F51" s="50">
        <v>40534.444444444445</v>
      </c>
      <c r="G51" s="31">
        <f t="shared" si="0"/>
        <v>0.47005075323932199</v>
      </c>
      <c r="H51" s="50">
        <v>35526.5</v>
      </c>
      <c r="I51" s="31">
        <f t="shared" si="3"/>
        <v>0.14096363121738548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3600.25</v>
      </c>
      <c r="F54" s="70">
        <v>5467.8571428571431</v>
      </c>
      <c r="G54" s="21">
        <f t="shared" si="0"/>
        <v>0.51874373803406515</v>
      </c>
      <c r="H54" s="70">
        <v>5467.8571428571431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2568.75</v>
      </c>
      <c r="F55" s="70">
        <v>4154.6000000000004</v>
      </c>
      <c r="G55" s="21">
        <f t="shared" si="0"/>
        <v>0.61736253041362543</v>
      </c>
      <c r="H55" s="70">
        <v>3942.6</v>
      </c>
      <c r="I55" s="21">
        <f t="shared" si="4"/>
        <v>5.3771622786993468E-2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4633.125</v>
      </c>
      <c r="F56" s="70">
        <v>6999</v>
      </c>
      <c r="G56" s="21">
        <f t="shared" si="0"/>
        <v>0.51064346418454065</v>
      </c>
      <c r="H56" s="70">
        <v>6316</v>
      </c>
      <c r="I56" s="21">
        <f t="shared" si="4"/>
        <v>0.10813806206459785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2042.5</v>
      </c>
      <c r="F57" s="105">
        <v>3205</v>
      </c>
      <c r="G57" s="21">
        <f t="shared" si="0"/>
        <v>0.56915544675642593</v>
      </c>
      <c r="H57" s="105">
        <v>3205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4196.0034722222217</v>
      </c>
      <c r="F58" s="50">
        <v>6358.3</v>
      </c>
      <c r="G58" s="29">
        <f t="shared" si="0"/>
        <v>0.51532286426651042</v>
      </c>
      <c r="H58" s="50">
        <v>5772.8</v>
      </c>
      <c r="I58" s="29">
        <f t="shared" si="4"/>
        <v>0.10142391906873614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5064.03125</v>
      </c>
      <c r="F59" s="68">
        <v>6280.7142857142853</v>
      </c>
      <c r="G59" s="21">
        <f t="shared" si="0"/>
        <v>0.24025978033099329</v>
      </c>
      <c r="H59" s="68">
        <v>5710.625</v>
      </c>
      <c r="I59" s="21">
        <f t="shared" si="4"/>
        <v>9.9829578323613499E-2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4834.5</v>
      </c>
      <c r="F60" s="70">
        <v>6490.7142857142853</v>
      </c>
      <c r="G60" s="21">
        <f t="shared" si="0"/>
        <v>0.34258233234342439</v>
      </c>
      <c r="H60" s="70">
        <v>5756.25</v>
      </c>
      <c r="I60" s="21">
        <f t="shared" si="4"/>
        <v>0.12759422987436009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20963.75</v>
      </c>
      <c r="F61" s="73">
        <v>26132.142857142859</v>
      </c>
      <c r="G61" s="29">
        <f t="shared" si="0"/>
        <v>0.24653951974922705</v>
      </c>
      <c r="H61" s="73">
        <v>24634.375</v>
      </c>
      <c r="I61" s="29">
        <f t="shared" si="4"/>
        <v>6.0799913013537335E-2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6367.75</v>
      </c>
      <c r="F63" s="54">
        <v>10240</v>
      </c>
      <c r="G63" s="21">
        <f t="shared" si="0"/>
        <v>0.60810333320246557</v>
      </c>
      <c r="H63" s="54">
        <v>9893.5</v>
      </c>
      <c r="I63" s="21">
        <f t="shared" ref="I63:I74" si="5">(F63-H63)/H63</f>
        <v>3.5022994895638551E-2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48734</v>
      </c>
      <c r="I64" s="21">
        <f t="shared" si="5"/>
        <v>1.3191142587457318E-2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10853.333333333334</v>
      </c>
      <c r="F65" s="46">
        <v>15533.5</v>
      </c>
      <c r="G65" s="21">
        <f t="shared" si="0"/>
        <v>0.43121928746928739</v>
      </c>
      <c r="H65" s="46">
        <v>14427.571428571429</v>
      </c>
      <c r="I65" s="21">
        <f t="shared" si="5"/>
        <v>7.66538274929945E-2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7599.5</v>
      </c>
      <c r="F66" s="46">
        <v>11740</v>
      </c>
      <c r="G66" s="21">
        <f t="shared" si="0"/>
        <v>0.54483847621554049</v>
      </c>
      <c r="H66" s="46">
        <v>11338.333333333334</v>
      </c>
      <c r="I66" s="21">
        <f t="shared" si="5"/>
        <v>3.5425547552550292E-2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3737.5</v>
      </c>
      <c r="F67" s="46">
        <v>6325.7142857142853</v>
      </c>
      <c r="G67" s="21">
        <f t="shared" si="0"/>
        <v>0.69249880554228371</v>
      </c>
      <c r="H67" s="46">
        <v>5400.7142857142853</v>
      </c>
      <c r="I67" s="21">
        <f t="shared" si="5"/>
        <v>0.17127364105277082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3286.4583333333335</v>
      </c>
      <c r="F68" s="58">
        <v>5171</v>
      </c>
      <c r="G68" s="31">
        <f t="shared" si="0"/>
        <v>0.57342630744849443</v>
      </c>
      <c r="H68" s="58">
        <v>4968</v>
      </c>
      <c r="I68" s="31">
        <f t="shared" si="5"/>
        <v>4.0861513687600645E-2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3685.5555555555557</v>
      </c>
      <c r="F70" s="43">
        <v>5538.333333333333</v>
      </c>
      <c r="G70" s="21">
        <f t="shared" si="0"/>
        <v>0.50271329514621632</v>
      </c>
      <c r="H70" s="43">
        <v>5384.5</v>
      </c>
      <c r="I70" s="21">
        <f t="shared" si="5"/>
        <v>2.8569659826043835E-2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3766.875</v>
      </c>
      <c r="G71" s="21">
        <f t="shared" si="0"/>
        <v>0.37458377046937008</v>
      </c>
      <c r="H71" s="47">
        <v>3641.875</v>
      </c>
      <c r="I71" s="21">
        <f t="shared" si="5"/>
        <v>3.432297923459756E-2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1311.40625</v>
      </c>
      <c r="F72" s="47">
        <v>1575</v>
      </c>
      <c r="G72" s="21">
        <f t="shared" si="0"/>
        <v>0.20100083402835697</v>
      </c>
      <c r="H72" s="47">
        <v>1525</v>
      </c>
      <c r="I72" s="21">
        <f t="shared" si="5"/>
        <v>3.2786885245901641E-2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2248.1875</v>
      </c>
      <c r="F73" s="47">
        <v>3110.5555555555557</v>
      </c>
      <c r="G73" s="21">
        <f t="shared" si="0"/>
        <v>0.38358368932998499</v>
      </c>
      <c r="H73" s="47">
        <v>2921.6666666666665</v>
      </c>
      <c r="I73" s="21">
        <f t="shared" si="5"/>
        <v>6.4651074348735585E-2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1589.25</v>
      </c>
      <c r="F74" s="50">
        <v>2586.1111111111113</v>
      </c>
      <c r="G74" s="21">
        <f t="shared" si="0"/>
        <v>0.62725254749794634</v>
      </c>
      <c r="H74" s="50">
        <v>2572.7777777777778</v>
      </c>
      <c r="I74" s="21">
        <f t="shared" si="5"/>
        <v>5.1824659900669987E-3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1861.3333333333333</v>
      </c>
      <c r="I76" s="22">
        <f t="shared" ref="I76:I82" si="6">(F76-H76)/H76</f>
        <v>7.611031518624683E-3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1695.375</v>
      </c>
      <c r="G77" s="21">
        <f t="shared" si="0"/>
        <v>0.41674791086350965</v>
      </c>
      <c r="H77" s="32">
        <v>1640.375</v>
      </c>
      <c r="I77" s="21">
        <f t="shared" si="6"/>
        <v>3.3528918692372171E-2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872.5625</v>
      </c>
      <c r="F78" s="47">
        <v>1085.625</v>
      </c>
      <c r="G78" s="21">
        <f t="shared" si="0"/>
        <v>0.24418021631688275</v>
      </c>
      <c r="H78" s="47">
        <v>1016.875</v>
      </c>
      <c r="I78" s="21">
        <f t="shared" si="6"/>
        <v>6.7609096496619545E-2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1501.3</v>
      </c>
      <c r="F79" s="47">
        <v>2102.5555555555557</v>
      </c>
      <c r="G79" s="21">
        <f t="shared" si="0"/>
        <v>0.40048994575071983</v>
      </c>
      <c r="H79" s="47">
        <v>2042.3</v>
      </c>
      <c r="I79" s="21">
        <f t="shared" si="6"/>
        <v>2.9503772979266367E-2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1927.175</v>
      </c>
      <c r="F80" s="61">
        <v>2717.5</v>
      </c>
      <c r="G80" s="21">
        <f t="shared" si="0"/>
        <v>0.41009508736881706</v>
      </c>
      <c r="H80" s="61">
        <v>2615</v>
      </c>
      <c r="I80" s="21">
        <f t="shared" si="6"/>
        <v>3.9196940726577437E-2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10582.666666666666</v>
      </c>
      <c r="G81" s="21">
        <f>(F81-E81)/E81</f>
        <v>0.1984899962249905</v>
      </c>
      <c r="H81" s="61">
        <v>9999</v>
      </c>
      <c r="I81" s="21">
        <f t="shared" si="6"/>
        <v>5.837250391705831E-2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3924.3</v>
      </c>
      <c r="F82" s="50">
        <v>4102.5555555555557</v>
      </c>
      <c r="G82" s="23">
        <f>(F82-E82)/E82</f>
        <v>4.5423529178593755E-2</v>
      </c>
      <c r="H82" s="50">
        <v>4063.6666666666665</v>
      </c>
      <c r="I82" s="23">
        <f t="shared" si="6"/>
        <v>9.569901293303866E-3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6" t="s">
        <v>3</v>
      </c>
      <c r="B13" s="172"/>
      <c r="C13" s="191" t="s">
        <v>0</v>
      </c>
      <c r="D13" s="193" t="s">
        <v>23</v>
      </c>
      <c r="E13" s="168" t="s">
        <v>218</v>
      </c>
      <c r="F13" s="185" t="s">
        <v>221</v>
      </c>
      <c r="G13" s="168" t="s">
        <v>197</v>
      </c>
      <c r="H13" s="185" t="s">
        <v>220</v>
      </c>
      <c r="I13" s="168" t="s">
        <v>187</v>
      </c>
    </row>
    <row r="14" spans="1:9" ht="38.25" customHeight="1" thickBot="1" x14ac:dyDescent="0.25">
      <c r="A14" s="167"/>
      <c r="B14" s="173"/>
      <c r="C14" s="192"/>
      <c r="D14" s="194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9</v>
      </c>
      <c r="C16" s="14" t="s">
        <v>88</v>
      </c>
      <c r="D16" s="11" t="s">
        <v>161</v>
      </c>
      <c r="E16" s="42">
        <v>1683.2375</v>
      </c>
      <c r="F16" s="42">
        <v>2256.4</v>
      </c>
      <c r="G16" s="21">
        <f>(F16-E16)/E16</f>
        <v>0.34051195983929788</v>
      </c>
      <c r="H16" s="42">
        <v>2606.1</v>
      </c>
      <c r="I16" s="21">
        <f>(F16-H16)/H16</f>
        <v>-0.13418518092168369</v>
      </c>
    </row>
    <row r="17" spans="1:9" ht="16.5" x14ac:dyDescent="0.3">
      <c r="A17" s="163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2525.6555555555556</v>
      </c>
      <c r="G17" s="21">
        <f>(F17-E17)/E17</f>
        <v>0.4854831305007018</v>
      </c>
      <c r="H17" s="46">
        <v>2618.7777777777778</v>
      </c>
      <c r="I17" s="21">
        <f>(F17-H17)/H17</f>
        <v>-3.5559421273707002E-2</v>
      </c>
    </row>
    <row r="18" spans="1:9" ht="16.5" x14ac:dyDescent="0.3">
      <c r="A18" s="163"/>
      <c r="B18" s="34" t="s">
        <v>11</v>
      </c>
      <c r="C18" s="15" t="s">
        <v>91</v>
      </c>
      <c r="D18" s="11" t="s">
        <v>81</v>
      </c>
      <c r="E18" s="46">
        <v>447.66249999999997</v>
      </c>
      <c r="F18" s="46">
        <v>488.65</v>
      </c>
      <c r="G18" s="21">
        <f>(F18-E18)/E18</f>
        <v>9.1558931114399833E-2</v>
      </c>
      <c r="H18" s="46">
        <v>503.65</v>
      </c>
      <c r="I18" s="21">
        <f>(F18-H18)/H18</f>
        <v>-2.978258711406731E-2</v>
      </c>
    </row>
    <row r="19" spans="1:9" ht="16.5" x14ac:dyDescent="0.3">
      <c r="A19" s="163"/>
      <c r="B19" s="34" t="s">
        <v>7</v>
      </c>
      <c r="C19" s="15" t="s">
        <v>87</v>
      </c>
      <c r="D19" s="11" t="s">
        <v>161</v>
      </c>
      <c r="E19" s="46">
        <v>988.97499999999991</v>
      </c>
      <c r="F19" s="46">
        <v>943.45</v>
      </c>
      <c r="G19" s="21">
        <f>(F19-E19)/E19</f>
        <v>-4.603250840516683E-2</v>
      </c>
      <c r="H19" s="46">
        <v>970.95</v>
      </c>
      <c r="I19" s="21">
        <f>(F19-H19)/H19</f>
        <v>-2.8322776662032031E-2</v>
      </c>
    </row>
    <row r="20" spans="1:9" ht="16.5" x14ac:dyDescent="0.3">
      <c r="A20" s="163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7637.375</v>
      </c>
      <c r="G20" s="21">
        <f>(F20-E20)/E20</f>
        <v>0.19291219197777432</v>
      </c>
      <c r="H20" s="46">
        <v>7852.375</v>
      </c>
      <c r="I20" s="21">
        <f>(F20-H20)/H20</f>
        <v>-2.738025119788599E-2</v>
      </c>
    </row>
    <row r="21" spans="1:9" ht="16.5" x14ac:dyDescent="0.3">
      <c r="A21" s="163"/>
      <c r="B21" s="34" t="s">
        <v>12</v>
      </c>
      <c r="C21" s="15" t="s">
        <v>92</v>
      </c>
      <c r="D21" s="11" t="s">
        <v>81</v>
      </c>
      <c r="E21" s="46">
        <v>532.71249999999998</v>
      </c>
      <c r="F21" s="46">
        <v>570.25</v>
      </c>
      <c r="G21" s="21">
        <f>(F21-E21)/E21</f>
        <v>7.0464837975455843E-2</v>
      </c>
      <c r="H21" s="46">
        <v>580.875</v>
      </c>
      <c r="I21" s="21">
        <f>(F21-H21)/H21</f>
        <v>-1.8291370776845277E-2</v>
      </c>
    </row>
    <row r="22" spans="1:9" ht="16.5" x14ac:dyDescent="0.3">
      <c r="A22" s="163"/>
      <c r="B22" s="34" t="s">
        <v>13</v>
      </c>
      <c r="C22" s="15" t="s">
        <v>93</v>
      </c>
      <c r="D22" s="11" t="s">
        <v>81</v>
      </c>
      <c r="E22" s="46">
        <v>544.46249999999998</v>
      </c>
      <c r="F22" s="46">
        <v>588.33333333333326</v>
      </c>
      <c r="G22" s="21">
        <f>(F22-E22)/E22</f>
        <v>8.0576409455808767E-2</v>
      </c>
      <c r="H22" s="46">
        <v>584.16666666666674</v>
      </c>
      <c r="I22" s="21">
        <f>(F22-H22)/H22</f>
        <v>7.1326676176887557E-3</v>
      </c>
    </row>
    <row r="23" spans="1:9" ht="16.5" x14ac:dyDescent="0.3">
      <c r="A23" s="163"/>
      <c r="B23" s="34" t="s">
        <v>14</v>
      </c>
      <c r="C23" s="15" t="s">
        <v>94</v>
      </c>
      <c r="D23" s="13" t="s">
        <v>81</v>
      </c>
      <c r="E23" s="46">
        <v>540.4</v>
      </c>
      <c r="F23" s="46">
        <v>559.5</v>
      </c>
      <c r="G23" s="21">
        <f>(F23-E23)/E23</f>
        <v>3.534418948926725E-2</v>
      </c>
      <c r="H23" s="46">
        <v>549.5</v>
      </c>
      <c r="I23" s="21">
        <f>(F23-H23)/H23</f>
        <v>1.8198362147406732E-2</v>
      </c>
    </row>
    <row r="24" spans="1:9" ht="16.5" x14ac:dyDescent="0.3">
      <c r="A24" s="163"/>
      <c r="B24" s="34" t="s">
        <v>4</v>
      </c>
      <c r="C24" s="15" t="s">
        <v>84</v>
      </c>
      <c r="D24" s="13" t="s">
        <v>161</v>
      </c>
      <c r="E24" s="46">
        <v>1977.35</v>
      </c>
      <c r="F24" s="46">
        <v>1931.5</v>
      </c>
      <c r="G24" s="21">
        <f>(F24-E24)/E24</f>
        <v>-2.3187599565074424E-2</v>
      </c>
      <c r="H24" s="46">
        <v>1886.1</v>
      </c>
      <c r="I24" s="21">
        <f>(F24-H24)/H24</f>
        <v>2.407083399607661E-2</v>
      </c>
    </row>
    <row r="25" spans="1:9" ht="16.5" x14ac:dyDescent="0.3">
      <c r="A25" s="163"/>
      <c r="B25" s="34" t="s">
        <v>10</v>
      </c>
      <c r="C25" s="15" t="s">
        <v>90</v>
      </c>
      <c r="D25" s="13" t="s">
        <v>161</v>
      </c>
      <c r="E25" s="46">
        <v>1263.5125</v>
      </c>
      <c r="F25" s="46">
        <v>1322.8</v>
      </c>
      <c r="G25" s="21">
        <f>(F25-E25)/E25</f>
        <v>4.692276491130868E-2</v>
      </c>
      <c r="H25" s="46">
        <v>1259.5</v>
      </c>
      <c r="I25" s="21">
        <f>(F25-H25)/H25</f>
        <v>5.0258038904327076E-2</v>
      </c>
    </row>
    <row r="26" spans="1:9" ht="16.5" x14ac:dyDescent="0.3">
      <c r="A26" s="163"/>
      <c r="B26" s="34" t="s">
        <v>16</v>
      </c>
      <c r="C26" s="15" t="s">
        <v>96</v>
      </c>
      <c r="D26" s="13" t="s">
        <v>81</v>
      </c>
      <c r="E26" s="46">
        <v>569.04999999999995</v>
      </c>
      <c r="F26" s="46">
        <v>563.33333333333326</v>
      </c>
      <c r="G26" s="21">
        <f>(F26-E26)/E26</f>
        <v>-1.0045983071200594E-2</v>
      </c>
      <c r="H26" s="46">
        <v>529.9666666666667</v>
      </c>
      <c r="I26" s="21">
        <f>(F26-H26)/H26</f>
        <v>6.295993458708074E-2</v>
      </c>
    </row>
    <row r="27" spans="1:9" ht="16.5" x14ac:dyDescent="0.3">
      <c r="A27" s="163"/>
      <c r="B27" s="34" t="s">
        <v>18</v>
      </c>
      <c r="C27" s="15" t="s">
        <v>98</v>
      </c>
      <c r="D27" s="13" t="s">
        <v>83</v>
      </c>
      <c r="E27" s="46">
        <v>1349.2770833333334</v>
      </c>
      <c r="F27" s="46">
        <v>1878.4027777777778</v>
      </c>
      <c r="G27" s="21">
        <f>(F27-E27)/E27</f>
        <v>0.39215495540564671</v>
      </c>
      <c r="H27" s="46">
        <v>1762.7444444444445</v>
      </c>
      <c r="I27" s="21">
        <f>(F27-H27)/H27</f>
        <v>6.5612649467055764E-2</v>
      </c>
    </row>
    <row r="28" spans="1:9" ht="16.5" x14ac:dyDescent="0.3">
      <c r="A28" s="163"/>
      <c r="B28" s="34" t="s">
        <v>15</v>
      </c>
      <c r="C28" s="15" t="s">
        <v>95</v>
      </c>
      <c r="D28" s="13" t="s">
        <v>82</v>
      </c>
      <c r="E28" s="46">
        <v>1692.6</v>
      </c>
      <c r="F28" s="46">
        <v>1844.4</v>
      </c>
      <c r="G28" s="21">
        <f>(F28-E28)/E28</f>
        <v>8.9684509039347868E-2</v>
      </c>
      <c r="H28" s="46">
        <v>1711.5</v>
      </c>
      <c r="I28" s="21">
        <f>(F28-H28)/H28</f>
        <v>7.7651183172655625E-2</v>
      </c>
    </row>
    <row r="29" spans="1:9" ht="16.5" x14ac:dyDescent="0.3">
      <c r="A29" s="164"/>
      <c r="B29" s="34" t="s">
        <v>6</v>
      </c>
      <c r="C29" s="15" t="s">
        <v>86</v>
      </c>
      <c r="D29" s="13" t="s">
        <v>161</v>
      </c>
      <c r="E29" s="46">
        <v>2439.4832500000002</v>
      </c>
      <c r="F29" s="46">
        <v>2549.2666666666664</v>
      </c>
      <c r="G29" s="21">
        <f>(F29-E29)/E29</f>
        <v>4.5002734356411826E-2</v>
      </c>
      <c r="H29" s="46">
        <v>2343.7111111111108</v>
      </c>
      <c r="I29" s="21">
        <f>(F29-H29)/H29</f>
        <v>8.7705158959674651E-2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1475.8375000000001</v>
      </c>
      <c r="F30" s="46">
        <v>1633.7750000000001</v>
      </c>
      <c r="G30" s="21">
        <f>(F30-E30)/E30</f>
        <v>0.10701550814368112</v>
      </c>
      <c r="H30" s="46">
        <v>1475.5250000000001</v>
      </c>
      <c r="I30" s="21">
        <f>(F30-H30)/H30</f>
        <v>0.10724996187797563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1288.9749999999999</v>
      </c>
      <c r="F31" s="49">
        <v>1435.5</v>
      </c>
      <c r="G31" s="23">
        <f>(F31-E31)/E31</f>
        <v>0.11367559494947543</v>
      </c>
      <c r="H31" s="49">
        <v>1274.1999999999998</v>
      </c>
      <c r="I31" s="23">
        <f>(F31-H31)/H31</f>
        <v>0.12658923245958265</v>
      </c>
    </row>
    <row r="32" spans="1:9" ht="15.75" customHeight="1" thickBot="1" x14ac:dyDescent="0.25">
      <c r="A32" s="178" t="s">
        <v>188</v>
      </c>
      <c r="B32" s="179"/>
      <c r="C32" s="179"/>
      <c r="D32" s="180"/>
      <c r="E32" s="106">
        <f>SUM(E16:E31)</f>
        <v>24896.054694444443</v>
      </c>
      <c r="F32" s="107">
        <f>SUM(F16:F31)</f>
        <v>28728.591666666667</v>
      </c>
      <c r="G32" s="108">
        <f t="shared" ref="G32" si="0">(F32-E32)/E32</f>
        <v>0.15394153890083856</v>
      </c>
      <c r="H32" s="107">
        <f>SUM(H16:H31)</f>
        <v>28509.64166666667</v>
      </c>
      <c r="I32" s="111">
        <f t="shared" ref="I32" si="1">(F32-H32)/H32</f>
        <v>7.6798580129469789E-3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1641.675</v>
      </c>
      <c r="F34" s="54">
        <v>1463.9</v>
      </c>
      <c r="G34" s="21">
        <f>(F34-E34)/E34</f>
        <v>-0.10828879041223133</v>
      </c>
      <c r="H34" s="54">
        <v>1459.4</v>
      </c>
      <c r="I34" s="21">
        <f>(F34-H34)/H34</f>
        <v>3.0834589557352334E-3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1017.375</v>
      </c>
      <c r="F35" s="46">
        <v>1539</v>
      </c>
      <c r="G35" s="21">
        <f>(F35-E35)/E35</f>
        <v>0.51271654994471061</v>
      </c>
      <c r="H35" s="46">
        <v>1372.1999999999998</v>
      </c>
      <c r="I35" s="21">
        <f>(F35-H35)/H35</f>
        <v>0.12155662439877583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2382.1104999999998</v>
      </c>
      <c r="F36" s="46">
        <v>2727.625</v>
      </c>
      <c r="G36" s="21">
        <f>(F36-E36)/E36</f>
        <v>0.14504553839966713</v>
      </c>
      <c r="H36" s="46">
        <v>2427.1</v>
      </c>
      <c r="I36" s="21">
        <f>(F36-H36)/H36</f>
        <v>0.12382060895719176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1504.1946250000001</v>
      </c>
      <c r="F37" s="46">
        <v>1606.9</v>
      </c>
      <c r="G37" s="21">
        <f>(F37-E37)/E37</f>
        <v>6.8279312592278402E-2</v>
      </c>
      <c r="H37" s="46">
        <v>1429.3</v>
      </c>
      <c r="I37" s="21">
        <f>(F37-H37)/H37</f>
        <v>0.12425662911914934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2222.00425</v>
      </c>
      <c r="F38" s="49">
        <v>2692.6944444444443</v>
      </c>
      <c r="G38" s="23">
        <f>(F38-E38)/E38</f>
        <v>0.21183136550906434</v>
      </c>
      <c r="H38" s="49">
        <v>2311.6</v>
      </c>
      <c r="I38" s="23">
        <f>(F38-H38)/H38</f>
        <v>0.1648617600123051</v>
      </c>
    </row>
    <row r="39" spans="1:9" ht="15.75" customHeight="1" thickBot="1" x14ac:dyDescent="0.25">
      <c r="A39" s="178" t="s">
        <v>189</v>
      </c>
      <c r="B39" s="179"/>
      <c r="C39" s="179"/>
      <c r="D39" s="180"/>
      <c r="E39" s="86">
        <f>SUM(E34:E38)</f>
        <v>8767.359375</v>
      </c>
      <c r="F39" s="109">
        <f>SUM(F34:F38)</f>
        <v>10030.119444444445</v>
      </c>
      <c r="G39" s="110">
        <f t="shared" ref="G39" si="2">(F39-E39)/E39</f>
        <v>0.14402969188706771</v>
      </c>
      <c r="H39" s="109">
        <f>SUM(H34:H38)</f>
        <v>8999.6</v>
      </c>
      <c r="I39" s="111">
        <f t="shared" ref="I39" si="3">(F39-H39)/H39</f>
        <v>0.11450724970492512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10705.6875</v>
      </c>
      <c r="F41" s="46">
        <v>16359.75</v>
      </c>
      <c r="G41" s="21">
        <f>(F41-E41)/E41</f>
        <v>0.52813632940434696</v>
      </c>
      <c r="H41" s="46">
        <v>17497.25</v>
      </c>
      <c r="I41" s="21">
        <f>(F41-H41)/H41</f>
        <v>-6.501021589106859E-2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15531.244444444445</v>
      </c>
      <c r="F42" s="46">
        <v>21302.077777777777</v>
      </c>
      <c r="G42" s="21">
        <f>(F42-E42)/E42</f>
        <v>0.37156284249956351</v>
      </c>
      <c r="H42" s="46">
        <v>21357.633333333331</v>
      </c>
      <c r="I42" s="21">
        <f>(F42-H42)/H42</f>
        <v>-2.6012037330394636E-3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9966.3333333333321</v>
      </c>
      <c r="F43" s="57">
        <v>16815.333333333332</v>
      </c>
      <c r="G43" s="21">
        <f>(F43-E43)/E43</f>
        <v>0.68721361918458823</v>
      </c>
      <c r="H43" s="57">
        <v>16815.333333333332</v>
      </c>
      <c r="I43" s="21">
        <f>(F43-H43)/H43</f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26476.772222222222</v>
      </c>
      <c r="F44" s="47">
        <v>34848.777777777781</v>
      </c>
      <c r="G44" s="21">
        <f>(F44-E44)/E44</f>
        <v>0.31620189520416125</v>
      </c>
      <c r="H44" s="47">
        <v>33737.666666666672</v>
      </c>
      <c r="I44" s="21">
        <f>(F44-H44)/H44</f>
        <v>3.2933845783973681E-2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5575</v>
      </c>
      <c r="F45" s="47">
        <v>6421.2</v>
      </c>
      <c r="G45" s="21">
        <f>(F45-E45)/E45</f>
        <v>0.15178475336322866</v>
      </c>
      <c r="H45" s="47">
        <v>6121.2</v>
      </c>
      <c r="I45" s="21">
        <f>(F45-H45)/H45</f>
        <v>4.9009998039600079E-2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12781.25</v>
      </c>
      <c r="F46" s="50">
        <v>14375</v>
      </c>
      <c r="G46" s="31">
        <f>(F46-E46)/E46</f>
        <v>0.12469437652811736</v>
      </c>
      <c r="H46" s="50">
        <v>13675</v>
      </c>
      <c r="I46" s="31">
        <f>(F46-H46)/H46</f>
        <v>5.1188299817184646E-2</v>
      </c>
    </row>
    <row r="47" spans="1:9" ht="15.75" customHeight="1" thickBot="1" x14ac:dyDescent="0.25">
      <c r="A47" s="178" t="s">
        <v>190</v>
      </c>
      <c r="B47" s="179"/>
      <c r="C47" s="179"/>
      <c r="D47" s="180"/>
      <c r="E47" s="86">
        <f>SUM(E41:E46)</f>
        <v>81036.287500000006</v>
      </c>
      <c r="F47" s="86">
        <f>SUM(F41:F46)</f>
        <v>110122.13888888889</v>
      </c>
      <c r="G47" s="110">
        <f t="shared" ref="G47" si="4">(F47-E47)/E47</f>
        <v>0.358923789405936</v>
      </c>
      <c r="H47" s="109">
        <f>SUM(H41:H46)</f>
        <v>109204.08333333333</v>
      </c>
      <c r="I47" s="111">
        <f t="shared" ref="I47" si="5">(F47-H47)/H47</f>
        <v>8.4067878007207802E-3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6035.333333333333</v>
      </c>
      <c r="F49" s="43">
        <v>6352.7777777777774</v>
      </c>
      <c r="G49" s="21">
        <f>(F49-E49)/E49</f>
        <v>5.2597665598880648E-2</v>
      </c>
      <c r="H49" s="43">
        <v>6447.2222222222226</v>
      </c>
      <c r="I49" s="21">
        <f>(F49-H49)/H49</f>
        <v>-1.4648858250754109E-2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6573.6666666666661</v>
      </c>
      <c r="F50" s="47">
        <v>7761.3</v>
      </c>
      <c r="G50" s="21">
        <f>(F50-E50)/E50</f>
        <v>0.18066528066528081</v>
      </c>
      <c r="H50" s="47">
        <v>7693.666666666667</v>
      </c>
      <c r="I50" s="21">
        <f>(F50-H50)/H50</f>
        <v>8.790780295481115E-3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19026.428571428572</v>
      </c>
      <c r="F51" s="47">
        <v>21220</v>
      </c>
      <c r="G51" s="21">
        <f>(F51-E51)/E51</f>
        <v>0.11529076097158082</v>
      </c>
      <c r="H51" s="47">
        <v>20970</v>
      </c>
      <c r="I51" s="21">
        <f>(F51-H51)/H51</f>
        <v>1.1921793037672867E-2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2254.7619047619046</v>
      </c>
      <c r="F52" s="47">
        <v>2540</v>
      </c>
      <c r="G52" s="21">
        <f>(F52-E52)/E52</f>
        <v>0.12650475184794097</v>
      </c>
      <c r="H52" s="47">
        <v>2417</v>
      </c>
      <c r="I52" s="21">
        <f>(F52-H52)/H52</f>
        <v>5.0889532478278855E-2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19130.892500000002</v>
      </c>
      <c r="F53" s="47">
        <v>23729.693142857141</v>
      </c>
      <c r="G53" s="21">
        <f>(F53-E53)/E53</f>
        <v>0.24038610027509896</v>
      </c>
      <c r="H53" s="47">
        <v>22484.791428571425</v>
      </c>
      <c r="I53" s="21">
        <f>(F53-H53)/H53</f>
        <v>5.5366389243167224E-2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27573.5</v>
      </c>
      <c r="F54" s="50">
        <v>40534.444444444445</v>
      </c>
      <c r="G54" s="31">
        <f>(F54-E54)/E54</f>
        <v>0.47005075323932199</v>
      </c>
      <c r="H54" s="50">
        <v>35526.5</v>
      </c>
      <c r="I54" s="31">
        <f>(F54-H54)/H54</f>
        <v>0.14096363121738548</v>
      </c>
    </row>
    <row r="55" spans="1:9" ht="15.75" customHeight="1" thickBot="1" x14ac:dyDescent="0.25">
      <c r="A55" s="178" t="s">
        <v>191</v>
      </c>
      <c r="B55" s="179"/>
      <c r="C55" s="179"/>
      <c r="D55" s="180"/>
      <c r="E55" s="86">
        <f>SUM(E49:E54)</f>
        <v>80594.582976190475</v>
      </c>
      <c r="F55" s="86">
        <f>SUM(F49:F54)</f>
        <v>102138.21536507936</v>
      </c>
      <c r="G55" s="110">
        <f t="shared" ref="G55" si="6">(F55-E55)/E55</f>
        <v>0.26730868990603723</v>
      </c>
      <c r="H55" s="86">
        <f>SUM(H49:H54)</f>
        <v>95539.180317460312</v>
      </c>
      <c r="I55" s="111">
        <f t="shared" ref="I55" si="7">(F55-H55)/H55</f>
        <v>6.9071505802034194E-2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>(F57-E57)/E57</f>
        <v>6.6400000000000001E-2</v>
      </c>
      <c r="H57" s="66">
        <v>3999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3600.25</v>
      </c>
      <c r="F58" s="70">
        <v>5467.8571428571431</v>
      </c>
      <c r="G58" s="21">
        <f>(F58-E58)/E58</f>
        <v>0.51874373803406515</v>
      </c>
      <c r="H58" s="70">
        <v>5467.8571428571431</v>
      </c>
      <c r="I58" s="21">
        <f>(F58-H58)/H58</f>
        <v>0</v>
      </c>
    </row>
    <row r="59" spans="1:9" ht="16.5" x14ac:dyDescent="0.3">
      <c r="A59" s="118"/>
      <c r="B59" s="99" t="s">
        <v>42</v>
      </c>
      <c r="C59" s="15" t="s">
        <v>198</v>
      </c>
      <c r="D59" s="11" t="s">
        <v>114</v>
      </c>
      <c r="E59" s="47">
        <v>2042.5</v>
      </c>
      <c r="F59" s="70">
        <v>3205</v>
      </c>
      <c r="G59" s="21">
        <f>(F59-E59)/E59</f>
        <v>0.56915544675642593</v>
      </c>
      <c r="H59" s="70">
        <v>3205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2568.75</v>
      </c>
      <c r="F60" s="70">
        <v>4154.6000000000004</v>
      </c>
      <c r="G60" s="21">
        <f>(F60-E60)/E60</f>
        <v>0.61736253041362543</v>
      </c>
      <c r="H60" s="70">
        <v>3942.6</v>
      </c>
      <c r="I60" s="21">
        <f>(F60-H60)/H60</f>
        <v>5.3771622786993468E-2</v>
      </c>
    </row>
    <row r="61" spans="1:9" ht="16.5" x14ac:dyDescent="0.3">
      <c r="A61" s="118"/>
      <c r="B61" s="99" t="s">
        <v>56</v>
      </c>
      <c r="C61" s="15" t="s">
        <v>123</v>
      </c>
      <c r="D61" s="11" t="s">
        <v>120</v>
      </c>
      <c r="E61" s="47">
        <v>20963.75</v>
      </c>
      <c r="F61" s="105">
        <v>26132.142857142859</v>
      </c>
      <c r="G61" s="21">
        <f>(F61-E61)/E61</f>
        <v>0.24653951974922705</v>
      </c>
      <c r="H61" s="105">
        <v>24634.375</v>
      </c>
      <c r="I61" s="21">
        <f>(F61-H61)/H61</f>
        <v>6.0799913013537335E-2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5064.03125</v>
      </c>
      <c r="F62" s="73">
        <v>6280.7142857142853</v>
      </c>
      <c r="G62" s="29">
        <f>(F62-E62)/E62</f>
        <v>0.24025978033099329</v>
      </c>
      <c r="H62" s="73">
        <v>5710.625</v>
      </c>
      <c r="I62" s="29">
        <f>(F62-H62)/H62</f>
        <v>9.9829578323613499E-2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4196.0034722222217</v>
      </c>
      <c r="F63" s="57">
        <v>6358.3</v>
      </c>
      <c r="G63" s="21">
        <f>(F63-E63)/E63</f>
        <v>0.51532286426651042</v>
      </c>
      <c r="H63" s="57">
        <v>5772.8</v>
      </c>
      <c r="I63" s="21">
        <f>(F63-H63)/H63</f>
        <v>0.10142391906873614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4633.125</v>
      </c>
      <c r="F64" s="70">
        <v>6999</v>
      </c>
      <c r="G64" s="21">
        <f>(F64-E64)/E64</f>
        <v>0.51064346418454065</v>
      </c>
      <c r="H64" s="70">
        <v>6316</v>
      </c>
      <c r="I64" s="21">
        <f>(F64-H64)/H64</f>
        <v>0.10813806206459785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4834.5</v>
      </c>
      <c r="F65" s="73">
        <v>6490.7142857142853</v>
      </c>
      <c r="G65" s="29">
        <f>(F65-E65)/E65</f>
        <v>0.34258233234342439</v>
      </c>
      <c r="H65" s="73">
        <v>5756.25</v>
      </c>
      <c r="I65" s="29">
        <f>(F65-H65)/H65</f>
        <v>0.12759422987436009</v>
      </c>
    </row>
    <row r="66" spans="1:9" ht="15.75" customHeight="1" thickBot="1" x14ac:dyDescent="0.25">
      <c r="A66" s="178" t="s">
        <v>192</v>
      </c>
      <c r="B66" s="189"/>
      <c r="C66" s="189"/>
      <c r="D66" s="190"/>
      <c r="E66" s="106">
        <f>SUM(E57:E65)</f>
        <v>51652.909722222219</v>
      </c>
      <c r="F66" s="106">
        <f>SUM(F57:F65)</f>
        <v>69087.328571428574</v>
      </c>
      <c r="G66" s="108">
        <f t="shared" ref="G66" si="8">(F66-E66)/E66</f>
        <v>0.33753023678558974</v>
      </c>
      <c r="H66" s="106">
        <f>SUM(H57:H65)</f>
        <v>64804.507142857146</v>
      </c>
      <c r="I66" s="111">
        <f t="shared" ref="I66" si="9">(F66-H66)/H66</f>
        <v>6.6088326528434785E-2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46491.857142857145</v>
      </c>
      <c r="F68" s="54">
        <v>49376.857142857145</v>
      </c>
      <c r="G68" s="21">
        <f>(F68-E68)/E68</f>
        <v>6.2053877330285175E-2</v>
      </c>
      <c r="H68" s="54">
        <v>48734</v>
      </c>
      <c r="I68" s="21">
        <f>(F68-H68)/H68</f>
        <v>1.3191142587457318E-2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6367.75</v>
      </c>
      <c r="F69" s="46">
        <v>10240</v>
      </c>
      <c r="G69" s="21">
        <f>(F69-E69)/E69</f>
        <v>0.60810333320246557</v>
      </c>
      <c r="H69" s="46">
        <v>9893.5</v>
      </c>
      <c r="I69" s="21">
        <f>(F69-H69)/H69</f>
        <v>3.5022994895638551E-2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7599.5</v>
      </c>
      <c r="F70" s="46">
        <v>11740</v>
      </c>
      <c r="G70" s="21">
        <f>(F70-E70)/E70</f>
        <v>0.54483847621554049</v>
      </c>
      <c r="H70" s="46">
        <v>11338.333333333334</v>
      </c>
      <c r="I70" s="21">
        <f>(F70-H70)/H70</f>
        <v>3.5425547552550292E-2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3286.4583333333335</v>
      </c>
      <c r="F71" s="46">
        <v>5171</v>
      </c>
      <c r="G71" s="21">
        <f>(F71-E71)/E71</f>
        <v>0.57342630744849443</v>
      </c>
      <c r="H71" s="46">
        <v>4968</v>
      </c>
      <c r="I71" s="21">
        <f>(F71-H71)/H71</f>
        <v>4.0861513687600645E-2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10853.333333333334</v>
      </c>
      <c r="F72" s="46">
        <v>15533.5</v>
      </c>
      <c r="G72" s="21">
        <f>(F72-E72)/E72</f>
        <v>0.43121928746928739</v>
      </c>
      <c r="H72" s="46">
        <v>14427.571428571429</v>
      </c>
      <c r="I72" s="21">
        <f>(F72-H72)/H72</f>
        <v>7.66538274929945E-2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3737.5</v>
      </c>
      <c r="F73" s="58">
        <v>6325.7142857142853</v>
      </c>
      <c r="G73" s="31">
        <f>(F73-E73)/E73</f>
        <v>0.69249880554228371</v>
      </c>
      <c r="H73" s="58">
        <v>5400.7142857142853</v>
      </c>
      <c r="I73" s="31">
        <f>(F73-H73)/H73</f>
        <v>0.17127364105277082</v>
      </c>
    </row>
    <row r="74" spans="1:9" ht="15.75" customHeight="1" thickBot="1" x14ac:dyDescent="0.25">
      <c r="A74" s="178" t="s">
        <v>214</v>
      </c>
      <c r="B74" s="179"/>
      <c r="C74" s="179"/>
      <c r="D74" s="180"/>
      <c r="E74" s="86">
        <f>SUM(E68:E73)</f>
        <v>78336.398809523816</v>
      </c>
      <c r="F74" s="86">
        <f>SUM(F68:F73)</f>
        <v>98387.071428571435</v>
      </c>
      <c r="G74" s="110">
        <f t="shared" ref="G74" si="10">(F74-E74)/E74</f>
        <v>0.25595601691879077</v>
      </c>
      <c r="H74" s="86">
        <f>SUM(H68:H73)</f>
        <v>94762.119047619053</v>
      </c>
      <c r="I74" s="111">
        <f t="shared" ref="I74" si="11">(F74-H74)/H74</f>
        <v>3.8253179829492855E-2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1589.25</v>
      </c>
      <c r="F76" s="43">
        <v>2586.1111111111113</v>
      </c>
      <c r="G76" s="21">
        <f>(F76-E76)/E76</f>
        <v>0.62725254749794634</v>
      </c>
      <c r="H76" s="43">
        <v>2572.7777777777778</v>
      </c>
      <c r="I76" s="21">
        <f>(F76-H76)/H76</f>
        <v>5.1824659900669987E-3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3685.5555555555557</v>
      </c>
      <c r="F77" s="47">
        <v>5538.333333333333</v>
      </c>
      <c r="G77" s="21">
        <f>(F77-E77)/E77</f>
        <v>0.50271329514621632</v>
      </c>
      <c r="H77" s="47">
        <v>5384.5</v>
      </c>
      <c r="I77" s="21">
        <f>(F77-H77)/H77</f>
        <v>2.8569659826043835E-2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1311.40625</v>
      </c>
      <c r="F78" s="47">
        <v>1575</v>
      </c>
      <c r="G78" s="21">
        <f>(F78-E78)/E78</f>
        <v>0.20100083402835697</v>
      </c>
      <c r="H78" s="47">
        <v>1525</v>
      </c>
      <c r="I78" s="21">
        <f>(F78-H78)/H78</f>
        <v>3.2786885245901641E-2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2740.375</v>
      </c>
      <c r="F79" s="47">
        <v>3766.875</v>
      </c>
      <c r="G79" s="21">
        <f>(F79-E79)/E79</f>
        <v>0.37458377046937008</v>
      </c>
      <c r="H79" s="47">
        <v>3641.875</v>
      </c>
      <c r="I79" s="21">
        <f>(F79-H79)/H79</f>
        <v>3.432297923459756E-2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2248.1875</v>
      </c>
      <c r="F80" s="50">
        <v>3110.5555555555557</v>
      </c>
      <c r="G80" s="21">
        <f>(F80-E80)/E80</f>
        <v>0.38358368932998499</v>
      </c>
      <c r="H80" s="50">
        <v>2921.6666666666665</v>
      </c>
      <c r="I80" s="21">
        <f>(F80-H80)/H80</f>
        <v>6.4651074348735585E-2</v>
      </c>
    </row>
    <row r="81" spans="1:11" ht="15.75" customHeight="1" thickBot="1" x14ac:dyDescent="0.25">
      <c r="A81" s="178" t="s">
        <v>193</v>
      </c>
      <c r="B81" s="179"/>
      <c r="C81" s="179"/>
      <c r="D81" s="180"/>
      <c r="E81" s="86">
        <f>SUM(E76:E80)</f>
        <v>11574.774305555555</v>
      </c>
      <c r="F81" s="86">
        <f>SUM(F76:F80)</f>
        <v>16576.875</v>
      </c>
      <c r="G81" s="110">
        <f t="shared" ref="G81" si="12">(F81-E81)/E81</f>
        <v>0.43215535460104676</v>
      </c>
      <c r="H81" s="86">
        <f>SUM(H76:H80)</f>
        <v>16045.819444444443</v>
      </c>
      <c r="I81" s="111">
        <f t="shared" ref="I81" si="13">(F81-H81)/H81</f>
        <v>3.3096194145411775E-2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>(F83-E83)/E83</f>
        <v>0.28752860411899306</v>
      </c>
      <c r="H83" s="43">
        <v>1861.3333333333333</v>
      </c>
      <c r="I83" s="22">
        <f>(F83-H83)/H83</f>
        <v>7.611031518624683E-3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3924.3</v>
      </c>
      <c r="F84" s="47">
        <v>4102.5555555555557</v>
      </c>
      <c r="G84" s="21">
        <f>(F84-E84)/E84</f>
        <v>4.5423529178593755E-2</v>
      </c>
      <c r="H84" s="47">
        <v>4063.6666666666665</v>
      </c>
      <c r="I84" s="21">
        <f>(F84-H84)/H84</f>
        <v>9.569901293303866E-3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1501.3</v>
      </c>
      <c r="F85" s="47">
        <v>2102.5555555555557</v>
      </c>
      <c r="G85" s="21">
        <f>(F85-E85)/E85</f>
        <v>0.40048994575071983</v>
      </c>
      <c r="H85" s="47">
        <v>2042.3</v>
      </c>
      <c r="I85" s="21">
        <f>(F85-H85)/H85</f>
        <v>2.9503772979266367E-2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1196.6666666666667</v>
      </c>
      <c r="F86" s="32">
        <v>1695.375</v>
      </c>
      <c r="G86" s="21">
        <f>(F86-E86)/E86</f>
        <v>0.41674791086350965</v>
      </c>
      <c r="H86" s="32">
        <v>1640.375</v>
      </c>
      <c r="I86" s="21">
        <f>(F86-H86)/H86</f>
        <v>3.3528918692372171E-2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1927.175</v>
      </c>
      <c r="F87" s="61">
        <v>2717.5</v>
      </c>
      <c r="G87" s="21">
        <f>(F87-E87)/E87</f>
        <v>0.41009508736881706</v>
      </c>
      <c r="H87" s="61">
        <v>2615</v>
      </c>
      <c r="I87" s="21">
        <f>(F87-H87)/H87</f>
        <v>3.9196940726577437E-2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8830</v>
      </c>
      <c r="F88" s="61">
        <v>10582.666666666666</v>
      </c>
      <c r="G88" s="21">
        <f>(F88-E88)/E88</f>
        <v>0.1984899962249905</v>
      </c>
      <c r="H88" s="61">
        <v>9999</v>
      </c>
      <c r="I88" s="21">
        <f>(F88-H88)/H88</f>
        <v>5.837250391705831E-2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872.5625</v>
      </c>
      <c r="F89" s="50">
        <v>1085.625</v>
      </c>
      <c r="G89" s="23">
        <f>(F89-E89)/E89</f>
        <v>0.24418021631688275</v>
      </c>
      <c r="H89" s="50">
        <v>1016.875</v>
      </c>
      <c r="I89" s="23">
        <f>(F89-H89)/H89</f>
        <v>6.7609096496619545E-2</v>
      </c>
    </row>
    <row r="90" spans="1:11" ht="15.75" customHeight="1" thickBot="1" x14ac:dyDescent="0.25">
      <c r="A90" s="178" t="s">
        <v>194</v>
      </c>
      <c r="B90" s="179"/>
      <c r="C90" s="179"/>
      <c r="D90" s="180"/>
      <c r="E90" s="86">
        <f>SUM(E83:E89)</f>
        <v>19708.670833333334</v>
      </c>
      <c r="F90" s="86">
        <f>SUM(F83:F89)</f>
        <v>24161.777777777777</v>
      </c>
      <c r="G90" s="120">
        <f t="shared" ref="G90:G91" si="14">(F90-E90)/E90</f>
        <v>0.22594658879344065</v>
      </c>
      <c r="H90" s="86">
        <f>SUM(H83:H89)</f>
        <v>23238.55</v>
      </c>
      <c r="I90" s="111">
        <f t="shared" ref="I90:I91" si="15">(F90-H90)/H90</f>
        <v>3.9728286738104489E-2</v>
      </c>
    </row>
    <row r="91" spans="1:11" ht="15.75" customHeight="1" thickBot="1" x14ac:dyDescent="0.25">
      <c r="A91" s="178" t="s">
        <v>195</v>
      </c>
      <c r="B91" s="179"/>
      <c r="C91" s="179"/>
      <c r="D91" s="180"/>
      <c r="E91" s="106">
        <f>SUM(E90+E81+E74+E66+E55+E47+E39+E32)</f>
        <v>356567.03821626987</v>
      </c>
      <c r="F91" s="106">
        <f>SUM(F32,F39,F47,F55,F66,F74,F81,F90)</f>
        <v>459232.11814285716</v>
      </c>
      <c r="G91" s="108">
        <f t="shared" si="14"/>
        <v>0.28792644558557734</v>
      </c>
      <c r="H91" s="106">
        <f>SUM(H32,H39,H47,H55,H66,H74,H81,H90)</f>
        <v>441103.50095238094</v>
      </c>
      <c r="I91" s="121">
        <f t="shared" si="15"/>
        <v>4.1098329873453625E-2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2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72" t="s">
        <v>3</v>
      </c>
      <c r="B13" s="172"/>
      <c r="C13" s="174" t="s">
        <v>0</v>
      </c>
      <c r="D13" s="168" t="s">
        <v>207</v>
      </c>
      <c r="E13" s="168" t="s">
        <v>208</v>
      </c>
      <c r="F13" s="168" t="s">
        <v>209</v>
      </c>
      <c r="G13" s="168" t="s">
        <v>210</v>
      </c>
      <c r="H13" s="168" t="s">
        <v>211</v>
      </c>
      <c r="I13" s="168" t="s">
        <v>212</v>
      </c>
    </row>
    <row r="14" spans="1:9" ht="24.75" customHeight="1" thickBot="1" x14ac:dyDescent="0.25">
      <c r="A14" s="173"/>
      <c r="B14" s="173"/>
      <c r="C14" s="175"/>
      <c r="D14" s="188"/>
      <c r="E14" s="188"/>
      <c r="F14" s="188"/>
      <c r="G14" s="169"/>
      <c r="H14" s="188"/>
      <c r="I14" s="188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2250</v>
      </c>
      <c r="E16" s="42">
        <v>2000</v>
      </c>
      <c r="F16" s="134">
        <v>2500</v>
      </c>
      <c r="G16" s="42">
        <v>2000</v>
      </c>
      <c r="H16" s="134">
        <v>1500</v>
      </c>
      <c r="I16" s="140">
        <v>2050</v>
      </c>
    </row>
    <row r="17" spans="1:9" ht="16.5" x14ac:dyDescent="0.3">
      <c r="A17" s="92"/>
      <c r="B17" s="153" t="s">
        <v>5</v>
      </c>
      <c r="C17" s="159" t="s">
        <v>164</v>
      </c>
      <c r="D17" s="93">
        <v>3000</v>
      </c>
      <c r="E17" s="46">
        <v>2500</v>
      </c>
      <c r="F17" s="93">
        <v>3000</v>
      </c>
      <c r="G17" s="46">
        <v>2000</v>
      </c>
      <c r="H17" s="93">
        <v>2166</v>
      </c>
      <c r="I17" s="142">
        <v>2533.1999999999998</v>
      </c>
    </row>
    <row r="18" spans="1:9" ht="16.5" x14ac:dyDescent="0.3">
      <c r="A18" s="92"/>
      <c r="B18" s="153" t="s">
        <v>6</v>
      </c>
      <c r="C18" s="159" t="s">
        <v>165</v>
      </c>
      <c r="D18" s="93">
        <v>3000</v>
      </c>
      <c r="E18" s="46">
        <v>3000</v>
      </c>
      <c r="F18" s="93">
        <v>1500</v>
      </c>
      <c r="G18" s="46">
        <v>3250</v>
      </c>
      <c r="H18" s="93">
        <v>3166</v>
      </c>
      <c r="I18" s="142">
        <v>2783.2</v>
      </c>
    </row>
    <row r="19" spans="1:9" ht="16.5" x14ac:dyDescent="0.3">
      <c r="A19" s="92"/>
      <c r="B19" s="153" t="s">
        <v>7</v>
      </c>
      <c r="C19" s="159" t="s">
        <v>166</v>
      </c>
      <c r="D19" s="93">
        <v>1000</v>
      </c>
      <c r="E19" s="46">
        <v>500</v>
      </c>
      <c r="F19" s="93">
        <v>1000</v>
      </c>
      <c r="G19" s="46">
        <v>1000</v>
      </c>
      <c r="H19" s="93">
        <v>916</v>
      </c>
      <c r="I19" s="142">
        <v>883.2</v>
      </c>
    </row>
    <row r="20" spans="1:9" ht="16.5" x14ac:dyDescent="0.3">
      <c r="A20" s="92"/>
      <c r="B20" s="153" t="s">
        <v>8</v>
      </c>
      <c r="C20" s="159" t="s">
        <v>167</v>
      </c>
      <c r="D20" s="93">
        <v>10000</v>
      </c>
      <c r="E20" s="46">
        <v>7000</v>
      </c>
      <c r="F20" s="93">
        <v>4000</v>
      </c>
      <c r="G20" s="46">
        <v>11000</v>
      </c>
      <c r="H20" s="93"/>
      <c r="I20" s="142">
        <v>8000</v>
      </c>
    </row>
    <row r="21" spans="1:9" ht="16.5" x14ac:dyDescent="0.3">
      <c r="A21" s="92"/>
      <c r="B21" s="153" t="s">
        <v>9</v>
      </c>
      <c r="C21" s="159" t="s">
        <v>168</v>
      </c>
      <c r="D21" s="93">
        <v>2500</v>
      </c>
      <c r="E21" s="46">
        <v>2500</v>
      </c>
      <c r="F21" s="93">
        <v>2625</v>
      </c>
      <c r="G21" s="46">
        <v>2500</v>
      </c>
      <c r="H21" s="93">
        <v>2000</v>
      </c>
      <c r="I21" s="142">
        <v>2425</v>
      </c>
    </row>
    <row r="22" spans="1:9" ht="16.5" x14ac:dyDescent="0.3">
      <c r="A22" s="92"/>
      <c r="B22" s="153" t="s">
        <v>10</v>
      </c>
      <c r="C22" s="159" t="s">
        <v>169</v>
      </c>
      <c r="D22" s="93">
        <v>1500</v>
      </c>
      <c r="E22" s="46">
        <v>1000</v>
      </c>
      <c r="F22" s="93">
        <v>1625</v>
      </c>
      <c r="G22" s="46">
        <v>1500</v>
      </c>
      <c r="H22" s="93">
        <v>1083</v>
      </c>
      <c r="I22" s="142">
        <v>1341.6</v>
      </c>
    </row>
    <row r="23" spans="1:9" ht="16.5" x14ac:dyDescent="0.3">
      <c r="A23" s="92"/>
      <c r="B23" s="153" t="s">
        <v>11</v>
      </c>
      <c r="C23" s="159" t="s">
        <v>170</v>
      </c>
      <c r="D23" s="93">
        <v>500</v>
      </c>
      <c r="E23" s="46">
        <v>500</v>
      </c>
      <c r="F23" s="93">
        <v>500</v>
      </c>
      <c r="G23" s="46">
        <v>500</v>
      </c>
      <c r="H23" s="93">
        <v>500</v>
      </c>
      <c r="I23" s="142">
        <v>500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500</v>
      </c>
      <c r="H24" s="93">
        <v>666</v>
      </c>
      <c r="I24" s="142">
        <v>541.5</v>
      </c>
    </row>
    <row r="25" spans="1:9" ht="16.5" x14ac:dyDescent="0.3">
      <c r="A25" s="92"/>
      <c r="B25" s="153" t="s">
        <v>13</v>
      </c>
      <c r="C25" s="159" t="s">
        <v>172</v>
      </c>
      <c r="D25" s="93">
        <v>750</v>
      </c>
      <c r="E25" s="46">
        <v>500</v>
      </c>
      <c r="F25" s="93">
        <v>500</v>
      </c>
      <c r="G25" s="46">
        <v>500</v>
      </c>
      <c r="H25" s="93">
        <v>500</v>
      </c>
      <c r="I25" s="142">
        <v>550</v>
      </c>
    </row>
    <row r="26" spans="1:9" ht="16.5" x14ac:dyDescent="0.3">
      <c r="A26" s="92"/>
      <c r="B26" s="153" t="s">
        <v>14</v>
      </c>
      <c r="C26" s="159" t="s">
        <v>173</v>
      </c>
      <c r="D26" s="93">
        <v>750</v>
      </c>
      <c r="E26" s="46">
        <v>500</v>
      </c>
      <c r="F26" s="93">
        <v>500</v>
      </c>
      <c r="G26" s="46">
        <v>500</v>
      </c>
      <c r="H26" s="93">
        <v>500</v>
      </c>
      <c r="I26" s="142">
        <v>550</v>
      </c>
    </row>
    <row r="27" spans="1:9" ht="16.5" x14ac:dyDescent="0.3">
      <c r="A27" s="92"/>
      <c r="B27" s="153" t="s">
        <v>15</v>
      </c>
      <c r="C27" s="159" t="s">
        <v>174</v>
      </c>
      <c r="D27" s="93">
        <v>2750</v>
      </c>
      <c r="E27" s="46">
        <v>1500</v>
      </c>
      <c r="F27" s="93">
        <v>1500</v>
      </c>
      <c r="G27" s="46">
        <v>1500</v>
      </c>
      <c r="H27" s="93">
        <v>1000</v>
      </c>
      <c r="I27" s="142">
        <v>1650</v>
      </c>
    </row>
    <row r="28" spans="1:9" ht="16.5" x14ac:dyDescent="0.3">
      <c r="A28" s="92"/>
      <c r="B28" s="153" t="s">
        <v>16</v>
      </c>
      <c r="C28" s="159" t="s">
        <v>175</v>
      </c>
      <c r="D28" s="93">
        <v>750</v>
      </c>
      <c r="E28" s="46">
        <v>500</v>
      </c>
      <c r="F28" s="93">
        <v>750</v>
      </c>
      <c r="G28" s="46">
        <v>500</v>
      </c>
      <c r="H28" s="93">
        <v>500</v>
      </c>
      <c r="I28" s="142">
        <v>600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1500</v>
      </c>
      <c r="F29" s="93">
        <v>1625</v>
      </c>
      <c r="G29" s="46">
        <v>1750</v>
      </c>
      <c r="H29" s="93">
        <v>2000</v>
      </c>
      <c r="I29" s="142">
        <v>1718.75</v>
      </c>
    </row>
    <row r="30" spans="1:9" ht="16.5" x14ac:dyDescent="0.3">
      <c r="A30" s="92"/>
      <c r="B30" s="153" t="s">
        <v>18</v>
      </c>
      <c r="C30" s="159" t="s">
        <v>177</v>
      </c>
      <c r="D30" s="93"/>
      <c r="E30" s="46">
        <v>2500</v>
      </c>
      <c r="F30" s="93">
        <v>1625</v>
      </c>
      <c r="G30" s="46">
        <v>1500</v>
      </c>
      <c r="H30" s="93">
        <v>1500</v>
      </c>
      <c r="I30" s="142">
        <v>1781.25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1750</v>
      </c>
      <c r="E31" s="49">
        <v>1000</v>
      </c>
      <c r="F31" s="135">
        <v>1500</v>
      </c>
      <c r="G31" s="49">
        <v>1500</v>
      </c>
      <c r="H31" s="135">
        <v>1416</v>
      </c>
      <c r="I31" s="95">
        <v>1433.2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/>
      <c r="E33" s="42">
        <v>3000</v>
      </c>
      <c r="F33" s="134">
        <v>2500</v>
      </c>
      <c r="G33" s="42">
        <v>3500</v>
      </c>
      <c r="H33" s="134">
        <v>2333</v>
      </c>
      <c r="I33" s="140">
        <v>2833.25</v>
      </c>
    </row>
    <row r="34" spans="1:9" ht="16.5" x14ac:dyDescent="0.3">
      <c r="A34" s="92"/>
      <c r="B34" s="141" t="s">
        <v>27</v>
      </c>
      <c r="C34" s="15" t="s">
        <v>180</v>
      </c>
      <c r="D34" s="93"/>
      <c r="E34" s="46">
        <v>3000</v>
      </c>
      <c r="F34" s="93">
        <v>2000</v>
      </c>
      <c r="G34" s="46">
        <v>3500</v>
      </c>
      <c r="H34" s="93">
        <v>2166</v>
      </c>
      <c r="I34" s="142">
        <v>2666.5</v>
      </c>
    </row>
    <row r="35" spans="1:9" ht="16.5" x14ac:dyDescent="0.3">
      <c r="A35" s="92"/>
      <c r="B35" s="144" t="s">
        <v>28</v>
      </c>
      <c r="C35" s="15" t="s">
        <v>181</v>
      </c>
      <c r="D35" s="93">
        <v>1500</v>
      </c>
      <c r="E35" s="46">
        <v>1000</v>
      </c>
      <c r="F35" s="93">
        <v>1500</v>
      </c>
      <c r="G35" s="46">
        <v>1500</v>
      </c>
      <c r="H35" s="93">
        <v>1500</v>
      </c>
      <c r="I35" s="142">
        <v>1400</v>
      </c>
    </row>
    <row r="36" spans="1:9" ht="16.5" x14ac:dyDescent="0.3">
      <c r="A36" s="92"/>
      <c r="B36" s="141" t="s">
        <v>29</v>
      </c>
      <c r="C36" s="15" t="s">
        <v>182</v>
      </c>
      <c r="D36" s="93">
        <v>2750</v>
      </c>
      <c r="E36" s="46">
        <v>1500</v>
      </c>
      <c r="F36" s="93">
        <v>1500</v>
      </c>
      <c r="G36" s="46">
        <v>2000</v>
      </c>
      <c r="H36" s="93">
        <v>1500</v>
      </c>
      <c r="I36" s="142">
        <v>1850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1750</v>
      </c>
      <c r="E37" s="49">
        <v>1500</v>
      </c>
      <c r="F37" s="135">
        <v>1500</v>
      </c>
      <c r="G37" s="49">
        <v>1750</v>
      </c>
      <c r="H37" s="135">
        <v>1416</v>
      </c>
      <c r="I37" s="95">
        <v>1583.2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37000</v>
      </c>
      <c r="E39" s="42">
        <v>36000</v>
      </c>
      <c r="F39" s="42">
        <v>40000</v>
      </c>
      <c r="G39" s="42">
        <v>30000</v>
      </c>
      <c r="H39" s="42">
        <v>30000</v>
      </c>
      <c r="I39" s="140">
        <v>34600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22000</v>
      </c>
      <c r="E40" s="49">
        <v>22000</v>
      </c>
      <c r="F40" s="49">
        <v>22000</v>
      </c>
      <c r="G40" s="49">
        <v>17000</v>
      </c>
      <c r="H40" s="49">
        <v>19333</v>
      </c>
      <c r="I40" s="95">
        <v>20466.599999999999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09-03-2020</vt:lpstr>
      <vt:lpstr>By Order</vt:lpstr>
      <vt:lpstr>All Stores</vt:lpstr>
      <vt:lpstr>'09-03-2020'!Print_Titles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2020-03-13T08:13:45Z</cp:lastPrinted>
  <dcterms:created xsi:type="dcterms:W3CDTF">2010-10-20T06:23:14Z</dcterms:created>
  <dcterms:modified xsi:type="dcterms:W3CDTF">2020-03-13T08:14:07Z</dcterms:modified>
</cp:coreProperties>
</file>