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1-04-2020" sheetId="9" r:id="rId4"/>
    <sheet name="By Order" sheetId="11" r:id="rId5"/>
    <sheet name="All Stores" sheetId="12" r:id="rId6"/>
  </sheets>
  <definedNames>
    <definedName name="_xlnm.Print_Titles" localSheetId="3">'21-04-2020'!$12:$14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5" i="11"/>
  <c r="G85" i="11"/>
  <c r="I84" i="11"/>
  <c r="G84" i="11"/>
  <c r="I86" i="11"/>
  <c r="G86" i="11"/>
  <c r="I87" i="11"/>
  <c r="G87" i="11"/>
  <c r="I89" i="11"/>
  <c r="G89" i="11"/>
  <c r="I83" i="11"/>
  <c r="G83" i="11"/>
  <c r="I79" i="11"/>
  <c r="G79" i="11"/>
  <c r="I77" i="11"/>
  <c r="G77" i="11"/>
  <c r="I80" i="11"/>
  <c r="G80" i="11"/>
  <c r="I78" i="11"/>
  <c r="G78" i="11"/>
  <c r="I76" i="11"/>
  <c r="G76" i="11"/>
  <c r="I70" i="11"/>
  <c r="G70" i="11"/>
  <c r="I68" i="11"/>
  <c r="G68" i="11"/>
  <c r="I73" i="11"/>
  <c r="G73" i="11"/>
  <c r="I72" i="11"/>
  <c r="G72" i="11"/>
  <c r="I69" i="11"/>
  <c r="G69" i="11"/>
  <c r="I71" i="11"/>
  <c r="G71" i="11"/>
  <c r="I60" i="11"/>
  <c r="G60" i="11"/>
  <c r="I57" i="11"/>
  <c r="G57" i="11"/>
  <c r="I63" i="11"/>
  <c r="G63" i="11"/>
  <c r="I62" i="11"/>
  <c r="G62" i="11"/>
  <c r="I65" i="11"/>
  <c r="G65" i="11"/>
  <c r="I59" i="11"/>
  <c r="G59" i="11"/>
  <c r="I64" i="11"/>
  <c r="G64" i="11"/>
  <c r="I61" i="11"/>
  <c r="G61" i="11"/>
  <c r="I58" i="11"/>
  <c r="G58" i="11"/>
  <c r="I53" i="11"/>
  <c r="G53" i="11"/>
  <c r="I54" i="11"/>
  <c r="G54" i="11"/>
  <c r="I51" i="11"/>
  <c r="G51" i="11"/>
  <c r="I52" i="11"/>
  <c r="G52" i="11"/>
  <c r="I50" i="11"/>
  <c r="G50" i="11"/>
  <c r="I49" i="11"/>
  <c r="G49" i="11"/>
  <c r="I44" i="11"/>
  <c r="G44" i="11"/>
  <c r="I43" i="11"/>
  <c r="G43" i="11"/>
  <c r="I42" i="11"/>
  <c r="G42" i="11"/>
  <c r="I41" i="11"/>
  <c r="G41" i="11"/>
  <c r="I45" i="11"/>
  <c r="G45" i="11"/>
  <c r="I46" i="11"/>
  <c r="G46" i="11"/>
  <c r="I38" i="11"/>
  <c r="G38" i="11"/>
  <c r="I37" i="11"/>
  <c r="G37" i="11"/>
  <c r="I35" i="11"/>
  <c r="G35" i="11"/>
  <c r="I36" i="11"/>
  <c r="G36" i="11"/>
  <c r="I34" i="11"/>
  <c r="G34" i="11"/>
  <c r="I24" i="11"/>
  <c r="G24" i="11"/>
  <c r="I18" i="11"/>
  <c r="G18" i="11"/>
  <c r="I21" i="11"/>
  <c r="G21" i="11"/>
  <c r="I20" i="11"/>
  <c r="G20" i="11"/>
  <c r="I22" i="11"/>
  <c r="G22" i="11"/>
  <c r="I29" i="11"/>
  <c r="G29" i="11"/>
  <c r="I25" i="11"/>
  <c r="G25" i="11"/>
  <c r="I27" i="11"/>
  <c r="G27" i="11"/>
  <c r="I30" i="11"/>
  <c r="G30" i="11"/>
  <c r="I26" i="11"/>
  <c r="G26" i="11"/>
  <c r="I17" i="11"/>
  <c r="G17" i="11"/>
  <c r="I16" i="11"/>
  <c r="G16" i="11"/>
  <c r="I28" i="11"/>
  <c r="G28" i="11"/>
  <c r="I19" i="11"/>
  <c r="G19" i="11"/>
  <c r="I23" i="11"/>
  <c r="G23" i="11"/>
  <c r="I31" i="11"/>
  <c r="G31" i="11"/>
  <c r="E40" i="8"/>
  <c r="D40" i="8" l="1"/>
  <c r="I64" i="5" l="1"/>
  <c r="H66" i="11" l="1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55" i="11"/>
  <c r="F55" i="11"/>
  <c r="H47" i="11"/>
  <c r="F47" i="11"/>
  <c r="I47" i="11" l="1"/>
  <c r="I90" i="11"/>
  <c r="G74" i="11"/>
  <c r="I55" i="11"/>
  <c r="G47" i="11"/>
  <c r="G81" i="11"/>
  <c r="G55" i="11"/>
  <c r="I39" i="11"/>
  <c r="G90" i="11"/>
  <c r="G66" i="11"/>
  <c r="F91" i="11"/>
  <c r="I32" i="11"/>
  <c r="I81" i="11"/>
  <c r="G91" i="11" l="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66" i="11"/>
  <c r="H91" i="11"/>
  <c r="I91" i="11" s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<sst xmlns="http://schemas.openxmlformats.org/spreadsheetml/2006/main" count="848" uniqueCount="226">
  <si>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</si>
  <si>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</si>
  <si>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</si>
  <si>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</si>
  <si>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</si>
  <si>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</si>
  <si>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</si>
  <si>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</si>
  <si>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</si>
  <si>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</si>
  <si>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</si>
  <si>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</si>
  <si>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</si>
  <si>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</si>
  <si>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</si>
  <si>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</si>
  <si>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</si>
  <si>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</si>
  <si>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</si>
  <si>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</si>
  <si>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</si>
  <si>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</si>
  <si>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</si>
  <si>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</si>
  <si>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</si>
  <si>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</si>
  <si>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</si>
  <si>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</si>
  <si>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</si>
  <si>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</si>
  <si>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</si>
  <si>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</si>
  <si>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</si>
  <si>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</si>
  <si>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</si>
  <si>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</si>
  <si>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</si>
  <si>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</si>
  <si>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</si>
  <si>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</si>
  <si>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</si>
  <si>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</si>
  <si>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</si>
  <si>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</si>
  <si>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</si>
  <si>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</si>
  <si>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</si>
  <si>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</si>
  <si>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</si>
  <si>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</si>
  <si>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</si>
  <si>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</si>
  <si>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</si>
  <si>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</si>
  <si>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</si>
  <si>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</si>
  <si>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</si>
  <si>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</si>
  <si>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</si>
  <si>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</si>
  <si>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</si>
  <si>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</si>
  <si>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</si>
  <si>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</si>
  <si>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</si>
  <si>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</si>
  <si>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</si>
  <si>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</si>
  <si>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</si>
  <si>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</si>
  <si>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</si>
  <si>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</si>
  <si>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</si>
  <si>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</si>
  <si>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</si>
  <si>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</si>
  <si>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</si>
  <si>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</si>
  <si>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</si>
  <si>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</si>
  <si>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</si>
  <si>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</si>
  <si>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</si>
  <si>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</si>
  <si>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</si>
  <si>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</si>
  <si>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</si>
  <si>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</si>
  <si>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</si>
  <si>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</si>
  <si>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</si>
  <si>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</si>
  <si>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</si>
  <si>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</si>
  <si>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</si>
  <si>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</si>
  <si>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</si>
  <si>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</si>
  <si>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</si>
  <si>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</si>
  <si>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</si>
  <si>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</si>
  <si>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</si>
  <si>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</si>
  <si>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</si>
  <si>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</si>
  <si>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</si>
  <si>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</si>
  <si>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</si>
  <si>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</si>
  <si>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</si>
  <si>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</si>
  <si>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</si>
  <si>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</si>
  <si>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</si>
  <si>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</si>
  <si>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</si>
  <si>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</si>
  <si>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</si>
  <si>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</si>
  <si>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</si>
  <si>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</si>
  <si>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</si>
  <si>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</si>
  <si>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</si>
  <si>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</si>
  <si>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</si>
  <si>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</si>
  <si>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</si>
  <si>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</si>
  <si>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</si>
  <si>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</si>
  <si>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</si>
  <si>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</si>
  <si>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</si>
  <si>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</si>
  <si>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</si>
  <si>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</si>
  <si>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</si>
  <si>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</si>
  <si>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</si>
  <si>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</si>
  <si>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</si>
  <si>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</si>
  <si>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</si>
  <si>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</si>
  <si>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</si>
  <si>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</si>
  <si>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</si>
  <si>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</si>
  <si>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</si>
  <si>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</si>
  <si>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</si>
  <si>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</si>
  <si>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</si>
  <si>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</si>
  <si>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</si>
  <si>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</si>
  <si>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</si>
  <si>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</si>
  <si>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</si>
  <si>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</si>
  <si>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</si>
  <si>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</si>
  <si>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</si>
  <si>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</si>
  <si>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</si>
  <si>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</si>
  <si>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</si>
  <si>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</si>
  <si>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</si>
  <si>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</si>
  <si>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</si>
  <si>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</si>
  <si>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</si>
  <si>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</si>
  <si>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</si>
  <si>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</si>
  <si>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</si>
  <si>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</si>
  <si>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</si>
  <si>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</si>
  <si>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</si>
  <si>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</si>
  <si>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</si>
  <si>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</si>
  <si>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</si>
  <si>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</si>
  <si>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</si>
  <si>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</si>
  <si>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</si>
  <si>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</si>
  <si>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</si>
  <si>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</si>
  <si>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</si>
  <si>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</si>
  <si>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</si>
  <si>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</si>
  <si>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</si>
  <si>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</si>
  <si>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</si>
  <si>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</si>
  <si>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</si>
  <si>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</si>
  <si>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</si>
  <si>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</si>
  <si>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</si>
  <si>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</si>
  <si>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</si>
  <si>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</si>
  <si>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</si>
  <si>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</si>
  <si>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</si>
  <si>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</si>
  <si>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</si>
  <si>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</si>
  <si>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</si>
  <si>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2019 (ل.ل.)</t>
  </si>
  <si>
    <t>معدل أسعار  السوبرماركات في 14-04-2020 (ل.ل.)</t>
  </si>
  <si>
    <t>معدل أسعار المحلات والملاحم في 14-04-2020 (ل.ل.)</t>
  </si>
  <si>
    <t>المعدل العام للأسعار في 14-04-2020  (ل.ل.)</t>
  </si>
  <si>
    <t xml:space="preserve"> التاريخ 21 نيسان 2020</t>
  </si>
  <si>
    <t>المعدل العام للأسعار في 21-04-2020  (ل.ل.)</t>
  </si>
  <si>
    <t>معدل أسعار  السوبرماركات في 21-04-2020 (ل.ل.)</t>
  </si>
  <si>
    <t>معدل أسعار المحلات والملاحم في 21-04-2020 (ل.ل.)</t>
  </si>
  <si>
    <t>المعدل العام للأسعار في21-04-2020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</si>
</sst>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2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3" t="s">
        <v>202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4" t="s">
        <v>3</v>
      </c>
      <c r="B12" s="170"/>
      <c r="C12" s="168" t="s">
        <v>0</v>
      </c>
      <c r="D12" s="166" t="s">
        <v>23</v>
      </c>
      <c r="E12" s="166" t="s">
        <v>217</v>
      </c>
      <c r="F12" s="166" t="s">
        <v>223</v>
      </c>
      <c r="G12" s="166" t="s">
        <v>197</v>
      </c>
      <c r="H12" s="166" t="s">
        <v>218</v>
      </c>
      <c r="I12" s="166" t="s">
        <v>187</v>
      </c>
    </row>
    <row r="13" spans="1:9" ht="38.25" customHeight="1" thickBot="1" x14ac:dyDescent="0.25">
      <c r="A13" s="165"/>
      <c r="B13" s="171"/>
      <c r="C13" s="169"/>
      <c r="D13" s="167"/>
      <c r="E13" s="167"/>
      <c r="F13" s="167"/>
      <c r="G13" s="167"/>
      <c r="H13" s="167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1621.14175</v>
      </c>
      <c r="F15" s="43">
        <v>2734.8</v>
      </c>
      <c r="G15" s="45">
        <f t="shared" ref="G15:G30" si="0">(F15-E15)/E15</f>
        <v>0.68695920637414964</v>
      </c>
      <c r="H15" s="43">
        <v>2048.8000000000002</v>
      </c>
      <c r="I15" s="45">
        <f>(F15-H15)/H15</f>
        <v>0.33483014447481452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1531.6799999999998</v>
      </c>
      <c r="F16" s="47">
        <v>2412.7777777777778</v>
      </c>
      <c r="G16" s="48">
        <f t="shared" si="0"/>
        <v>0.5752492542683707</v>
      </c>
      <c r="H16" s="47">
        <v>2522</v>
      </c>
      <c r="I16" s="44">
        <f t="shared" ref="I16:I30" si="1">(F16-H16)/H16</f>
        <v>-4.3307780421182461E-2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1794.7332499999998</v>
      </c>
      <c r="F17" s="47">
        <v>2233.3333333333335</v>
      </c>
      <c r="G17" s="48">
        <f t="shared" si="0"/>
        <v>0.24438176722548255</v>
      </c>
      <c r="H17" s="47">
        <v>2514.2857142857142</v>
      </c>
      <c r="I17" s="44">
        <f>(F17-H17)/H17</f>
        <v>-0.11174242424242416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1012.85</v>
      </c>
      <c r="F18" s="47">
        <v>1072.5</v>
      </c>
      <c r="G18" s="48">
        <f t="shared" si="0"/>
        <v>5.8893222096065533E-2</v>
      </c>
      <c r="H18" s="47">
        <v>1015</v>
      </c>
      <c r="I18" s="44">
        <f t="shared" si="1"/>
        <v>5.6650246305418719E-2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4569.2722222222219</v>
      </c>
      <c r="F19" s="47">
        <v>4710.8888888888887</v>
      </c>
      <c r="G19" s="48">
        <f>(F19-E19)/E19</f>
        <v>3.0993265399668589E-2</v>
      </c>
      <c r="H19" s="47">
        <v>6056</v>
      </c>
      <c r="I19" s="44">
        <f>(F19-H19)/H19</f>
        <v>-0.22211213855863793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1466.2417500000001</v>
      </c>
      <c r="F20" s="47">
        <v>1564.8</v>
      </c>
      <c r="G20" s="48">
        <f t="shared" si="0"/>
        <v>6.7218281023575965E-2</v>
      </c>
      <c r="H20" s="47">
        <v>1759.8</v>
      </c>
      <c r="I20" s="44">
        <f t="shared" si="1"/>
        <v>-0.11080804636890557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1238.9402500000001</v>
      </c>
      <c r="F21" s="47">
        <v>1695</v>
      </c>
      <c r="G21" s="48">
        <f t="shared" si="0"/>
        <v>0.36810471691431434</v>
      </c>
      <c r="H21" s="47">
        <v>1653.8</v>
      </c>
      <c r="I21" s="44">
        <f t="shared" si="1"/>
        <v>2.4912323134599134E-2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424.85</v>
      </c>
      <c r="F22" s="47">
        <v>451.3</v>
      </c>
      <c r="G22" s="48">
        <f t="shared" si="0"/>
        <v>6.2257267270801428E-2</v>
      </c>
      <c r="H22" s="47">
        <v>439.8</v>
      </c>
      <c r="I22" s="44">
        <f t="shared" si="1"/>
        <v>2.614824920418372E-2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515.65</v>
      </c>
      <c r="F23" s="47">
        <v>579.79999999999995</v>
      </c>
      <c r="G23" s="48">
        <f t="shared" si="0"/>
        <v>0.12440608940172594</v>
      </c>
      <c r="H23" s="47">
        <v>562.5</v>
      </c>
      <c r="I23" s="44">
        <f t="shared" si="1"/>
        <v>3.0755555555555474E-2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492.81674999999996</v>
      </c>
      <c r="F24" s="47">
        <v>562.29999999999995</v>
      </c>
      <c r="G24" s="48">
        <f t="shared" si="0"/>
        <v>0.14099206246540932</v>
      </c>
      <c r="H24" s="47">
        <v>550</v>
      </c>
      <c r="I24" s="44">
        <f t="shared" si="1"/>
        <v>2.236363636363628E-2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513.23325</v>
      </c>
      <c r="F25" s="47">
        <v>577.5</v>
      </c>
      <c r="G25" s="48">
        <f t="shared" si="0"/>
        <v>0.12521938124624624</v>
      </c>
      <c r="H25" s="47">
        <v>550</v>
      </c>
      <c r="I25" s="44">
        <f t="shared" si="1"/>
        <v>0.05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1568.65</v>
      </c>
      <c r="F26" s="47">
        <v>1403.8</v>
      </c>
      <c r="G26" s="48">
        <f t="shared" si="0"/>
        <v>-0.10509036432601289</v>
      </c>
      <c r="H26" s="47">
        <v>1618.8</v>
      </c>
      <c r="I26" s="44">
        <f t="shared" si="1"/>
        <v>-0.13281443044230296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522.40824999999995</v>
      </c>
      <c r="F27" s="47">
        <v>464.8</v>
      </c>
      <c r="G27" s="48">
        <f t="shared" si="0"/>
        <v>-0.11027438789490776</v>
      </c>
      <c r="H27" s="47">
        <v>602.875</v>
      </c>
      <c r="I27" s="44">
        <f t="shared" si="1"/>
        <v>-0.22902757619738751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1424.14375</v>
      </c>
      <c r="F28" s="47">
        <v>1829.8</v>
      </c>
      <c r="G28" s="48">
        <f t="shared" si="0"/>
        <v>0.28484220781785546</v>
      </c>
      <c r="H28" s="47">
        <v>1963.8</v>
      </c>
      <c r="I28" s="44">
        <f t="shared" si="1"/>
        <v>-6.8235054486200222E-2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1387.7920833333333</v>
      </c>
      <c r="F29" s="47">
        <v>2281.875</v>
      </c>
      <c r="G29" s="48">
        <f t="shared" si="0"/>
        <v>0.64424846301124006</v>
      </c>
      <c r="H29" s="47">
        <v>2562.4250000000002</v>
      </c>
      <c r="I29" s="44">
        <f t="shared" si="1"/>
        <v>-0.10948613130140401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1260.65825</v>
      </c>
      <c r="F30" s="50">
        <v>1589.8</v>
      </c>
      <c r="G30" s="51">
        <f t="shared" si="0"/>
        <v>0.26108721376312732</v>
      </c>
      <c r="H30" s="50">
        <v>1504</v>
      </c>
      <c r="I30" s="56">
        <f t="shared" si="1"/>
        <v>5.70478723404255E-2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43">
        <v>2784.8</v>
      </c>
      <c r="G32" s="45">
        <f>(F32-E32)/E32</f>
        <v>0.22748264348225472</v>
      </c>
      <c r="H32" s="43">
        <v>2359.8000000000002</v>
      </c>
      <c r="I32" s="44">
        <f>(F32-H32)/H32</f>
        <v>0.1801000084752945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47">
        <v>3175.5555555555557</v>
      </c>
      <c r="G33" s="48">
        <f>(F33-E33)/E33</f>
        <v>0.53258554098312305</v>
      </c>
      <c r="H33" s="47">
        <v>2566.4444444444443</v>
      </c>
      <c r="I33" s="44">
        <f>(F33-H33)/H33</f>
        <v>0.23733656593644481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47">
        <v>2132.8000000000002</v>
      </c>
      <c r="G34" s="48">
        <f>(F34-E34)/E34</f>
        <v>0.14346481150295148</v>
      </c>
      <c r="H34" s="47">
        <v>1992.8</v>
      </c>
      <c r="I34" s="44">
        <f>(F34-H34)/H34</f>
        <v>7.0252910477719907E-2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47">
        <v>2122</v>
      </c>
      <c r="G35" s="48">
        <f>(F35-E35)/E35</f>
        <v>0.34352505566199143</v>
      </c>
      <c r="H35" s="47">
        <v>1743.1111111111111</v>
      </c>
      <c r="I35" s="44">
        <f>(F35-H35)/H35</f>
        <v>0.21736359000509944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50">
        <v>2819</v>
      </c>
      <c r="G36" s="51">
        <f>(F36-E36)/E36</f>
        <v>1.8656722486903365</v>
      </c>
      <c r="H36" s="50">
        <v>2214</v>
      </c>
      <c r="I36" s="56">
        <f>(F36-H36)/H36</f>
        <v>0.2732610659439928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26194.125</v>
      </c>
      <c r="F38" s="43">
        <v>36608.666666666664</v>
      </c>
      <c r="G38" s="45">
        <f t="shared" ref="G38:G43" si="2">(F38-E38)/E38</f>
        <v>0.39759074474397083</v>
      </c>
      <c r="H38" s="43">
        <v>35486.444444444445</v>
      </c>
      <c r="I38" s="44">
        <f t="shared" ref="I38:I43" si="3">(F38-H38)/H38</f>
        <v>3.1623969089918436E-2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15404.18888888889</v>
      </c>
      <c r="F39" s="57">
        <v>22048.888888888891</v>
      </c>
      <c r="G39" s="48">
        <f t="shared" si="2"/>
        <v>0.43135669446333863</v>
      </c>
      <c r="H39" s="57">
        <v>22359.777777777777</v>
      </c>
      <c r="I39" s="44">
        <f>(F39-H39)/H39</f>
        <v>-1.3903934644550144E-2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10459.25</v>
      </c>
      <c r="F40" s="57">
        <v>18797.5</v>
      </c>
      <c r="G40" s="48">
        <f t="shared" si="2"/>
        <v>0.79721299328345718</v>
      </c>
      <c r="H40" s="57">
        <v>18916.25</v>
      </c>
      <c r="I40" s="44">
        <f t="shared" si="3"/>
        <v>-6.277671314346131E-3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5851.3064000000004</v>
      </c>
      <c r="F41" s="47">
        <v>6087.5</v>
      </c>
      <c r="G41" s="48">
        <f t="shared" si="2"/>
        <v>4.0365959984594142E-2</v>
      </c>
      <c r="H41" s="47">
        <v>6087.5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</v>
      </c>
      <c r="F42" s="47">
        <v>16815.25</v>
      </c>
      <c r="G42" s="48">
        <f t="shared" si="2"/>
        <v>0.68719397174506347</v>
      </c>
      <c r="H42" s="47">
        <v>16815.25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12758.166666666668</v>
      </c>
      <c r="F43" s="50">
        <v>15227.5</v>
      </c>
      <c r="G43" s="51">
        <f t="shared" si="2"/>
        <v>0.19354922990502804</v>
      </c>
      <c r="H43" s="50">
        <v>15227.5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6521.666666666667</v>
      </c>
      <c r="F45" s="43">
        <v>10276.799999999999</v>
      </c>
      <c r="G45" s="45">
        <f t="shared" ref="G45:G50" si="4">(F45-E45)/E45</f>
        <v>0.5757935088167645</v>
      </c>
      <c r="H45" s="43">
        <v>10327</v>
      </c>
      <c r="I45" s="44">
        <f t="shared" ref="I45:I50" si="5">(F45-H45)/H45</f>
        <v>-4.8610438655951127E-3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6700</v>
      </c>
      <c r="G46" s="48">
        <f t="shared" si="4"/>
        <v>0.11012923892632283</v>
      </c>
      <c r="H46" s="47">
        <v>6708.333333333333</v>
      </c>
      <c r="I46" s="87">
        <f t="shared" si="5"/>
        <v>-1.2422360248446754E-3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24432</v>
      </c>
      <c r="G47" s="48">
        <f t="shared" si="4"/>
        <v>0.28410857078499824</v>
      </c>
      <c r="H47" s="47">
        <v>24432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19042.767500000002</v>
      </c>
      <c r="F48" s="47">
        <v>25302.138571428568</v>
      </c>
      <c r="G48" s="48">
        <f t="shared" si="4"/>
        <v>0.3287007033735283</v>
      </c>
      <c r="H48" s="47">
        <v>25302.140285714278</v>
      </c>
      <c r="I48" s="87">
        <f t="shared" si="5"/>
        <v>-6.7752596860162264E-8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2246.9047619047615</v>
      </c>
      <c r="F49" s="47">
        <v>3002</v>
      </c>
      <c r="G49" s="48">
        <f t="shared" si="4"/>
        <v>0.33606018861926484</v>
      </c>
      <c r="H49" s="47">
        <v>2851</v>
      </c>
      <c r="I49" s="44">
        <f t="shared" si="5"/>
        <v>5.2963872325499824E-2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27694</v>
      </c>
      <c r="F50" s="50">
        <v>45318.111111111109</v>
      </c>
      <c r="G50" s="56">
        <f t="shared" si="4"/>
        <v>0.63638734423019827</v>
      </c>
      <c r="H50" s="50">
        <v>44592.555555555555</v>
      </c>
      <c r="I50" s="59">
        <f t="shared" si="5"/>
        <v>1.6270777633536224E-2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4496.666666666667</v>
      </c>
      <c r="G52" s="45">
        <f t="shared" ref="G52:G60" si="6">(F52-E52)/E52</f>
        <v>0.19911111111111118</v>
      </c>
      <c r="H52" s="66">
        <v>4496.666666666667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7055.4285714285716</v>
      </c>
      <c r="G53" s="48">
        <f t="shared" si="6"/>
        <v>0.95650279285346429</v>
      </c>
      <c r="H53" s="70">
        <v>7001.1428571428569</v>
      </c>
      <c r="I53" s="87">
        <f t="shared" si="7"/>
        <v>7.7538361083905232E-3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4859</v>
      </c>
      <c r="G54" s="48">
        <f t="shared" si="6"/>
        <v>0.68642082429501083</v>
      </c>
      <c r="H54" s="70">
        <v>4658.6000000000004</v>
      </c>
      <c r="I54" s="87">
        <f t="shared" si="7"/>
        <v>4.3017215472459458E-2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7999</v>
      </c>
      <c r="G55" s="48">
        <f t="shared" si="6"/>
        <v>0.72021505376344086</v>
      </c>
      <c r="H55" s="70">
        <v>7999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3675</v>
      </c>
      <c r="G56" s="55">
        <f t="shared" si="6"/>
        <v>0.81391905231984207</v>
      </c>
      <c r="H56" s="105">
        <v>3472.8571428571427</v>
      </c>
      <c r="I56" s="88">
        <f t="shared" si="7"/>
        <v>5.8206499382970033E-2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3991.0222222222219</v>
      </c>
      <c r="F57" s="50">
        <v>7477</v>
      </c>
      <c r="G57" s="51">
        <f t="shared" si="6"/>
        <v>0.87345486536448491</v>
      </c>
      <c r="H57" s="50">
        <v>7371</v>
      </c>
      <c r="I57" s="126">
        <f t="shared" si="7"/>
        <v>1.4380681047347714E-2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4845.8249999999998</v>
      </c>
      <c r="F58" s="68">
        <v>7236</v>
      </c>
      <c r="G58" s="44">
        <f t="shared" si="6"/>
        <v>0.49324418442680046</v>
      </c>
      <c r="H58" s="68">
        <v>6958.125</v>
      </c>
      <c r="I58" s="44">
        <f t="shared" si="7"/>
        <v>3.9935327405012128E-2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4771.5</v>
      </c>
      <c r="F59" s="70">
        <v>7005</v>
      </c>
      <c r="G59" s="48">
        <f t="shared" si="6"/>
        <v>0.46809179503300846</v>
      </c>
      <c r="H59" s="70">
        <v>7012.5</v>
      </c>
      <c r="I59" s="44">
        <f t="shared" si="7"/>
        <v>-1.0695187165775401E-3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20929.535714285717</v>
      </c>
      <c r="F60" s="73">
        <v>32614.166666666668</v>
      </c>
      <c r="G60" s="51">
        <f t="shared" si="6"/>
        <v>0.55828428838034183</v>
      </c>
      <c r="H60" s="73">
        <v>32449.166666666668</v>
      </c>
      <c r="I60" s="51">
        <f t="shared" si="7"/>
        <v>5.0848763450525181E-3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6257.1111111111113</v>
      </c>
      <c r="F62" s="54">
        <v>11777.777777777777</v>
      </c>
      <c r="G62" s="45">
        <f t="shared" ref="G62:G67" si="8">(F62-E62)/E62</f>
        <v>0.88230280214511481</v>
      </c>
      <c r="H62" s="54">
        <v>11507.222222222223</v>
      </c>
      <c r="I62" s="44">
        <f t="shared" ref="I62:I67" si="9">(F62-H62)/H62</f>
        <v>2.351180418094909E-2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49729.714285714283</v>
      </c>
      <c r="G63" s="48">
        <f t="shared" si="8"/>
        <v>6.9643532047086468E-2</v>
      </c>
      <c r="H63" s="46">
        <v>49729.714285714283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10743.65</v>
      </c>
      <c r="F64" s="46">
        <v>17345.375</v>
      </c>
      <c r="G64" s="48">
        <f t="shared" si="8"/>
        <v>0.61447692357811368</v>
      </c>
      <c r="H64" s="46">
        <v>16694.75</v>
      </c>
      <c r="I64" s="87">
        <f>(F64-H64)/H64</f>
        <v>3.8971832462301022E-2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7721.3</v>
      </c>
      <c r="F65" s="46">
        <v>13677.555555555555</v>
      </c>
      <c r="G65" s="48">
        <f t="shared" si="8"/>
        <v>0.77140579378544472</v>
      </c>
      <c r="H65" s="46">
        <v>12838.888888888889</v>
      </c>
      <c r="I65" s="87">
        <f t="shared" si="9"/>
        <v>6.5322371267849372E-2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3713.1488888888889</v>
      </c>
      <c r="F66" s="46">
        <v>6688.333333333333</v>
      </c>
      <c r="G66" s="48">
        <f t="shared" si="8"/>
        <v>0.80125643583732753</v>
      </c>
      <c r="H66" s="46">
        <v>6692.5</v>
      </c>
      <c r="I66" s="87">
        <f t="shared" si="9"/>
        <v>-6.2258747354007767E-4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3141.9333333333334</v>
      </c>
      <c r="F67" s="58">
        <v>5971.666666666667</v>
      </c>
      <c r="G67" s="51">
        <f t="shared" si="8"/>
        <v>0.90063442890789114</v>
      </c>
      <c r="H67" s="58">
        <v>5879.166666666667</v>
      </c>
      <c r="I67" s="88">
        <f t="shared" si="9"/>
        <v>1.5733522324592488E-2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3707.125</v>
      </c>
      <c r="F69" s="43">
        <v>5770.333333333333</v>
      </c>
      <c r="G69" s="45">
        <f>(F69-E69)/E69</f>
        <v>0.55655213496532574</v>
      </c>
      <c r="H69" s="43">
        <v>5798.1111111111113</v>
      </c>
      <c r="I69" s="44">
        <f>(F69-H69)/H69</f>
        <v>-4.7908322633808814E-3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4344.375</v>
      </c>
      <c r="G70" s="48">
        <f>(F70-E70)/E70</f>
        <v>0.58532135200474389</v>
      </c>
      <c r="H70" s="47">
        <v>4297.25</v>
      </c>
      <c r="I70" s="44">
        <f>(F70-H70)/H70</f>
        <v>1.0966315666996336E-2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1952.1428571428571</v>
      </c>
      <c r="G71" s="48">
        <f>(F71-E71)/E71</f>
        <v>0.48805553665010548</v>
      </c>
      <c r="H71" s="47">
        <v>1675</v>
      </c>
      <c r="I71" s="44">
        <f>(F71-H71)/H71</f>
        <v>0.16545842217484005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2262.875</v>
      </c>
      <c r="F72" s="47">
        <v>3706.3</v>
      </c>
      <c r="G72" s="48">
        <f>(F72-E72)/E72</f>
        <v>0.63787217588245049</v>
      </c>
      <c r="H72" s="47">
        <v>3706.3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1515.5555555555554</v>
      </c>
      <c r="F73" s="50">
        <v>3005</v>
      </c>
      <c r="G73" s="48">
        <f>(F73-E73)/E73</f>
        <v>0.98277126099706758</v>
      </c>
      <c r="H73" s="50">
        <v>2840.3333333333335</v>
      </c>
      <c r="I73" s="59">
        <f>(F73-H73)/H73</f>
        <v>5.7974416148339342E-2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1184.3333333333335</v>
      </c>
      <c r="F76" s="32">
        <v>2075.625</v>
      </c>
      <c r="G76" s="48">
        <f t="shared" si="10"/>
        <v>0.752568252181255</v>
      </c>
      <c r="H76" s="32">
        <v>1868.75</v>
      </c>
      <c r="I76" s="44">
        <f t="shared" si="11"/>
        <v>0.11070234113712375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885.625</v>
      </c>
      <c r="F77" s="47">
        <v>1285.7142857142858</v>
      </c>
      <c r="G77" s="48">
        <f t="shared" si="10"/>
        <v>0.4517592499243876</v>
      </c>
      <c r="H77" s="47">
        <v>1258.5714285714287</v>
      </c>
      <c r="I77" s="44">
        <f t="shared" si="11"/>
        <v>2.1566401816118019E-2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1515.8</v>
      </c>
      <c r="F78" s="47">
        <v>2145.8888888888887</v>
      </c>
      <c r="G78" s="48">
        <f t="shared" si="10"/>
        <v>0.41568075530339671</v>
      </c>
      <c r="H78" s="47">
        <v>2114.2222222222222</v>
      </c>
      <c r="I78" s="44">
        <f t="shared" si="11"/>
        <v>1.4977927265082965E-2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1940.3</v>
      </c>
      <c r="F79" s="61">
        <v>2727.5</v>
      </c>
      <c r="G79" s="48">
        <f t="shared" si="10"/>
        <v>0.40571045714580223</v>
      </c>
      <c r="H79" s="61">
        <v>2727.5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8814.1166666666668</v>
      </c>
      <c r="F80" s="61">
        <v>9999</v>
      </c>
      <c r="G80" s="48">
        <f t="shared" si="10"/>
        <v>0.13443018491170414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3949.1</v>
      </c>
      <c r="F81" s="50">
        <v>4547.2222222222226</v>
      </c>
      <c r="G81" s="51">
        <f t="shared" si="10"/>
        <v>0.1514578567831209</v>
      </c>
      <c r="H81" s="50">
        <v>4191.4444444444443</v>
      </c>
      <c r="I81" s="56">
        <f t="shared" si="11"/>
        <v>8.48819022877291E-2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203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4" t="s">
        <v>3</v>
      </c>
      <c r="B12" s="170"/>
      <c r="C12" s="172" t="s">
        <v>0</v>
      </c>
      <c r="D12" s="166" t="s">
        <v>23</v>
      </c>
      <c r="E12" s="166" t="s">
        <v>217</v>
      </c>
      <c r="F12" s="174" t="s">
        <v>224</v>
      </c>
      <c r="G12" s="166" t="s">
        <v>197</v>
      </c>
      <c r="H12" s="174" t="s">
        <v>219</v>
      </c>
      <c r="I12" s="166" t="s">
        <v>187</v>
      </c>
    </row>
    <row r="13" spans="1:9" ht="30.75" customHeight="1" thickBot="1" x14ac:dyDescent="0.25">
      <c r="A13" s="165"/>
      <c r="B13" s="171"/>
      <c r="C13" s="173"/>
      <c r="D13" s="167"/>
      <c r="E13" s="167"/>
      <c r="F13" s="175"/>
      <c r="G13" s="167"/>
      <c r="H13" s="175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1621.14175</v>
      </c>
      <c r="F15" s="83">
        <v>2650</v>
      </c>
      <c r="G15" s="44">
        <f>(F15-E15)/E15</f>
        <v>0.63465039377340071</v>
      </c>
      <c r="H15" s="83">
        <v>2391.6</v>
      </c>
      <c r="I15" s="127">
        <f>(F15-H15)/H15</f>
        <v>0.10804482354908852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1531.6799999999998</v>
      </c>
      <c r="F16" s="83">
        <v>2500</v>
      </c>
      <c r="G16" s="48">
        <f t="shared" ref="G16:G39" si="0">(F16-E16)/E16</f>
        <v>0.63219471430063734</v>
      </c>
      <c r="H16" s="83">
        <v>2541.6</v>
      </c>
      <c r="I16" s="48">
        <f>(F16-H16)/H16</f>
        <v>-1.6367642429965339E-2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1794.7332499999998</v>
      </c>
      <c r="F17" s="83">
        <v>2000</v>
      </c>
      <c r="G17" s="48">
        <f t="shared" si="0"/>
        <v>0.11437173184371563</v>
      </c>
      <c r="H17" s="83">
        <v>2166.6</v>
      </c>
      <c r="I17" s="48">
        <f t="shared" ref="I17:I29" si="1">(F17-H17)/H17</f>
        <v>-7.6894673682267115E-2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1012.85</v>
      </c>
      <c r="F18" s="83">
        <v>1055</v>
      </c>
      <c r="G18" s="48">
        <f t="shared" si="0"/>
        <v>4.1615244113146051E-2</v>
      </c>
      <c r="H18" s="83">
        <v>1075</v>
      </c>
      <c r="I18" s="48">
        <f t="shared" si="1"/>
        <v>-1.8604651162790697E-2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4569.2722222222219</v>
      </c>
      <c r="F19" s="83">
        <v>4500</v>
      </c>
      <c r="G19" s="48">
        <f t="shared" si="0"/>
        <v>-1.5160449816345591E-2</v>
      </c>
      <c r="H19" s="83">
        <v>5216.6000000000004</v>
      </c>
      <c r="I19" s="48">
        <f t="shared" si="1"/>
        <v>-0.13736916765709473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1466.2417500000001</v>
      </c>
      <c r="F20" s="83">
        <v>1660</v>
      </c>
      <c r="G20" s="48">
        <f t="shared" si="0"/>
        <v>0.13214618257869129</v>
      </c>
      <c r="H20" s="83">
        <v>2133.1999999999998</v>
      </c>
      <c r="I20" s="48">
        <f t="shared" si="1"/>
        <v>-0.22182636414775916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1238.9402500000001</v>
      </c>
      <c r="F21" s="83">
        <v>1395</v>
      </c>
      <c r="G21" s="48">
        <f t="shared" si="0"/>
        <v>0.12596228914186933</v>
      </c>
      <c r="H21" s="83">
        <v>1391.6</v>
      </c>
      <c r="I21" s="48">
        <f t="shared" si="1"/>
        <v>2.4432308134522069E-3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424.85</v>
      </c>
      <c r="F22" s="83">
        <v>520</v>
      </c>
      <c r="G22" s="48">
        <f t="shared" si="0"/>
        <v>0.22396139814052013</v>
      </c>
      <c r="H22" s="83">
        <v>485</v>
      </c>
      <c r="I22" s="48">
        <f t="shared" si="1"/>
        <v>7.2164948453608241E-2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515.65</v>
      </c>
      <c r="F23" s="83">
        <v>500</v>
      </c>
      <c r="G23" s="48">
        <f t="shared" si="0"/>
        <v>-3.0350043634247995E-2</v>
      </c>
      <c r="H23" s="83">
        <v>500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492.81674999999996</v>
      </c>
      <c r="F24" s="83">
        <v>500</v>
      </c>
      <c r="G24" s="48">
        <f t="shared" si="0"/>
        <v>1.4575904735380939E-2</v>
      </c>
      <c r="H24" s="83">
        <v>510</v>
      </c>
      <c r="I24" s="48">
        <f t="shared" si="1"/>
        <v>-1.9607843137254902E-2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513.23325</v>
      </c>
      <c r="F25" s="83">
        <v>500</v>
      </c>
      <c r="G25" s="48">
        <f t="shared" si="0"/>
        <v>-2.5784085501085515E-2</v>
      </c>
      <c r="H25" s="83">
        <v>485</v>
      </c>
      <c r="I25" s="48">
        <f t="shared" si="1"/>
        <v>3.0927835051546393E-2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1568.65</v>
      </c>
      <c r="F26" s="83">
        <v>1600</v>
      </c>
      <c r="G26" s="48">
        <f t="shared" si="0"/>
        <v>1.9985337710770348E-2</v>
      </c>
      <c r="H26" s="83">
        <v>1500</v>
      </c>
      <c r="I26" s="48">
        <f t="shared" si="1"/>
        <v>6.6666666666666666E-2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522.40824999999995</v>
      </c>
      <c r="F27" s="83">
        <v>550</v>
      </c>
      <c r="G27" s="48">
        <f t="shared" si="0"/>
        <v>5.2816451501292425E-2</v>
      </c>
      <c r="H27" s="83">
        <v>510</v>
      </c>
      <c r="I27" s="48">
        <f t="shared" si="1"/>
        <v>7.8431372549019607E-2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1424.14375</v>
      </c>
      <c r="F28" s="83">
        <v>1875</v>
      </c>
      <c r="G28" s="48">
        <f t="shared" si="0"/>
        <v>0.31658057692560887</v>
      </c>
      <c r="H28" s="83">
        <v>2041.5</v>
      </c>
      <c r="I28" s="48">
        <f t="shared" si="1"/>
        <v>-8.1557678177810428E-2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1387.7920833333333</v>
      </c>
      <c r="F29" s="83">
        <v>2050</v>
      </c>
      <c r="G29" s="48">
        <f t="shared" si="0"/>
        <v>0.47716651839958024</v>
      </c>
      <c r="H29" s="83">
        <v>2500</v>
      </c>
      <c r="I29" s="48">
        <f t="shared" si="1"/>
        <v>-0.18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1260.65825</v>
      </c>
      <c r="F30" s="95">
        <v>1570</v>
      </c>
      <c r="G30" s="51">
        <f t="shared" si="0"/>
        <v>0.24538113322940619</v>
      </c>
      <c r="H30" s="95">
        <v>1675</v>
      </c>
      <c r="I30" s="51">
        <f>(F30-H30)/H30</f>
        <v>-6.2686567164179099E-2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2268.7082500000001</v>
      </c>
      <c r="F32" s="83">
        <v>2850</v>
      </c>
      <c r="G32" s="44">
        <f t="shared" si="0"/>
        <v>0.25622146435091414</v>
      </c>
      <c r="H32" s="83">
        <v>3008.2</v>
      </c>
      <c r="I32" s="45">
        <f>(F32-H32)/H32</f>
        <v>-5.2589588458214154E-2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2072.0250000000001</v>
      </c>
      <c r="F33" s="83">
        <v>3110</v>
      </c>
      <c r="G33" s="48">
        <f t="shared" si="0"/>
        <v>0.50094714108179195</v>
      </c>
      <c r="H33" s="83">
        <v>2916.6</v>
      </c>
      <c r="I33" s="48">
        <f>(F33-H33)/H33</f>
        <v>6.6310087087704889E-2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1865.2082500000001</v>
      </c>
      <c r="F34" s="83">
        <v>2050</v>
      </c>
      <c r="G34" s="48">
        <f>(F34-E34)/E34</f>
        <v>9.9072985550004863E-2</v>
      </c>
      <c r="H34" s="83">
        <v>1825</v>
      </c>
      <c r="I34" s="48">
        <f>(F34-H34)/H34</f>
        <v>0.12328767123287671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1579.4271874999999</v>
      </c>
      <c r="F35" s="83">
        <v>2760</v>
      </c>
      <c r="G35" s="48">
        <f t="shared" si="0"/>
        <v>0.74746896966404164</v>
      </c>
      <c r="H35" s="83">
        <v>2333.25</v>
      </c>
      <c r="I35" s="48">
        <f>(F35-H35)/H35</f>
        <v>0.18289938926390228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983.71333333333337</v>
      </c>
      <c r="F36" s="83">
        <v>3350</v>
      </c>
      <c r="G36" s="55">
        <f t="shared" si="0"/>
        <v>2.4054636513347387</v>
      </c>
      <c r="H36" s="83">
        <v>2166.6</v>
      </c>
      <c r="I36" s="48">
        <f>(F36-H36)/H36</f>
        <v>0.54620142158220264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26194.125</v>
      </c>
      <c r="F38" s="84">
        <v>37200</v>
      </c>
      <c r="G38" s="45">
        <f t="shared" si="0"/>
        <v>0.42016578144908445</v>
      </c>
      <c r="H38" s="84">
        <v>36400</v>
      </c>
      <c r="I38" s="45">
        <f>(F38-H38)/H38</f>
        <v>2.197802197802198E-2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15404.18888888889</v>
      </c>
      <c r="F39" s="85">
        <v>23700</v>
      </c>
      <c r="G39" s="51">
        <f t="shared" si="0"/>
        <v>0.53854254650791222</v>
      </c>
      <c r="H39" s="85">
        <v>22400</v>
      </c>
      <c r="I39" s="51">
        <f>(F39-H39)/H39</f>
        <v>5.8035714285714288E-2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204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4" t="s">
        <v>3</v>
      </c>
      <c r="B12" s="170"/>
      <c r="C12" s="172" t="s">
        <v>0</v>
      </c>
      <c r="D12" s="166" t="s">
        <v>223</v>
      </c>
      <c r="E12" s="174" t="s">
        <v>224</v>
      </c>
      <c r="F12" s="181" t="s">
        <v>186</v>
      </c>
      <c r="G12" s="166" t="s">
        <v>217</v>
      </c>
      <c r="H12" s="183" t="s">
        <v>225</v>
      </c>
      <c r="I12" s="179" t="s">
        <v>196</v>
      </c>
    </row>
    <row r="13" spans="1:9" ht="39.75" customHeight="1" thickBot="1" x14ac:dyDescent="0.25">
      <c r="A13" s="165"/>
      <c r="B13" s="171"/>
      <c r="C13" s="173"/>
      <c r="D13" s="167"/>
      <c r="E13" s="175"/>
      <c r="F13" s="182"/>
      <c r="G13" s="167"/>
      <c r="H13" s="184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2734.8</v>
      </c>
      <c r="E15" s="83">
        <v>2650</v>
      </c>
      <c r="F15" s="67">
        <f t="shared" ref="F15:F30" si="0">D15-E15</f>
        <v>84.800000000000182</v>
      </c>
      <c r="G15" s="42">
        <v>1621.14175</v>
      </c>
      <c r="H15" s="66">
        <f>AVERAGE(D15:E15)</f>
        <v>2692.4</v>
      </c>
      <c r="I15" s="69">
        <f>(H15-G15)/G15</f>
        <v>0.66080480007377518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2412.7777777777778</v>
      </c>
      <c r="E16" s="83">
        <v>2500</v>
      </c>
      <c r="F16" s="71">
        <f t="shared" si="0"/>
        <v>-87.222222222222172</v>
      </c>
      <c r="G16" s="46">
        <v>1531.6799999999998</v>
      </c>
      <c r="H16" s="68">
        <f t="shared" ref="H16:H30" si="1">AVERAGE(D16:E16)</f>
        <v>2456.3888888888887</v>
      </c>
      <c r="I16" s="72">
        <f t="shared" ref="I16:I39" si="2">(H16-G16)/G16</f>
        <v>0.60372198428450397</v>
      </c>
    </row>
    <row r="17" spans="1:9" ht="16.5" x14ac:dyDescent="0.3">
      <c r="A17" s="37"/>
      <c r="B17" s="34" t="s">
        <v>6</v>
      </c>
      <c r="C17" s="15" t="s">
        <v>165</v>
      </c>
      <c r="D17" s="47">
        <v>2233.3333333333335</v>
      </c>
      <c r="E17" s="83">
        <v>2000</v>
      </c>
      <c r="F17" s="71">
        <f t="shared" si="0"/>
        <v>233.33333333333348</v>
      </c>
      <c r="G17" s="46">
        <v>1794.7332499999998</v>
      </c>
      <c r="H17" s="68">
        <f t="shared" si="1"/>
        <v>2116.666666666667</v>
      </c>
      <c r="I17" s="72">
        <f t="shared" si="2"/>
        <v>0.17937674953459923</v>
      </c>
    </row>
    <row r="18" spans="1:9" ht="16.5" x14ac:dyDescent="0.3">
      <c r="A18" s="37"/>
      <c r="B18" s="34" t="s">
        <v>7</v>
      </c>
      <c r="C18" s="15" t="s">
        <v>166</v>
      </c>
      <c r="D18" s="47">
        <v>1072.5</v>
      </c>
      <c r="E18" s="83">
        <v>1055</v>
      </c>
      <c r="F18" s="71">
        <f t="shared" si="0"/>
        <v>17.5</v>
      </c>
      <c r="G18" s="46">
        <v>1012.85</v>
      </c>
      <c r="H18" s="68">
        <f t="shared" si="1"/>
        <v>1063.75</v>
      </c>
      <c r="I18" s="72">
        <f t="shared" si="2"/>
        <v>5.0254233104605792E-2</v>
      </c>
    </row>
    <row r="19" spans="1:9" ht="16.5" x14ac:dyDescent="0.3">
      <c r="A19" s="37"/>
      <c r="B19" s="34" t="s">
        <v>8</v>
      </c>
      <c r="C19" s="15" t="s">
        <v>167</v>
      </c>
      <c r="D19" s="47">
        <v>4710.8888888888887</v>
      </c>
      <c r="E19" s="83">
        <v>4500</v>
      </c>
      <c r="F19" s="71">
        <f t="shared" si="0"/>
        <v>210.88888888888869</v>
      </c>
      <c r="G19" s="46">
        <v>4569.2722222222219</v>
      </c>
      <c r="H19" s="68">
        <f t="shared" si="1"/>
        <v>4605.4444444444443</v>
      </c>
      <c r="I19" s="72">
        <f t="shared" si="2"/>
        <v>7.9164077916614971E-3</v>
      </c>
    </row>
    <row r="20" spans="1:9" ht="16.5" x14ac:dyDescent="0.3">
      <c r="A20" s="37"/>
      <c r="B20" s="34" t="s">
        <v>9</v>
      </c>
      <c r="C20" s="15" t="s">
        <v>168</v>
      </c>
      <c r="D20" s="47">
        <v>1564.8</v>
      </c>
      <c r="E20" s="83">
        <v>1660</v>
      </c>
      <c r="F20" s="71">
        <f t="shared" si="0"/>
        <v>-95.200000000000045</v>
      </c>
      <c r="G20" s="46">
        <v>1466.2417500000001</v>
      </c>
      <c r="H20" s="68">
        <f t="shared" si="1"/>
        <v>1612.4</v>
      </c>
      <c r="I20" s="72">
        <f t="shared" si="2"/>
        <v>9.9682231801133711E-2</v>
      </c>
    </row>
    <row r="21" spans="1:9" ht="16.5" x14ac:dyDescent="0.3">
      <c r="A21" s="37"/>
      <c r="B21" s="34" t="s">
        <v>10</v>
      </c>
      <c r="C21" s="15" t="s">
        <v>169</v>
      </c>
      <c r="D21" s="47">
        <v>1695</v>
      </c>
      <c r="E21" s="83">
        <v>1395</v>
      </c>
      <c r="F21" s="71">
        <f t="shared" si="0"/>
        <v>300</v>
      </c>
      <c r="G21" s="46">
        <v>1238.9402500000001</v>
      </c>
      <c r="H21" s="68">
        <f t="shared" si="1"/>
        <v>1545</v>
      </c>
      <c r="I21" s="72">
        <f t="shared" si="2"/>
        <v>0.24703350302809185</v>
      </c>
    </row>
    <row r="22" spans="1:9" ht="16.5" x14ac:dyDescent="0.3">
      <c r="A22" s="37"/>
      <c r="B22" s="34" t="s">
        <v>11</v>
      </c>
      <c r="C22" s="15" t="s">
        <v>170</v>
      </c>
      <c r="D22" s="47">
        <v>451.3</v>
      </c>
      <c r="E22" s="83">
        <v>520</v>
      </c>
      <c r="F22" s="71">
        <f t="shared" si="0"/>
        <v>-68.699999999999989</v>
      </c>
      <c r="G22" s="46">
        <v>424.85</v>
      </c>
      <c r="H22" s="68">
        <f t="shared" si="1"/>
        <v>485.65</v>
      </c>
      <c r="I22" s="72">
        <f t="shared" si="2"/>
        <v>0.1431093327056607</v>
      </c>
    </row>
    <row r="23" spans="1:9" ht="16.5" x14ac:dyDescent="0.3">
      <c r="A23" s="37"/>
      <c r="B23" s="34" t="s">
        <v>12</v>
      </c>
      <c r="C23" s="15" t="s">
        <v>171</v>
      </c>
      <c r="D23" s="47">
        <v>579.79999999999995</v>
      </c>
      <c r="E23" s="83">
        <v>500</v>
      </c>
      <c r="F23" s="71">
        <f t="shared" si="0"/>
        <v>79.799999999999955</v>
      </c>
      <c r="G23" s="46">
        <v>515.65</v>
      </c>
      <c r="H23" s="68">
        <f t="shared" si="1"/>
        <v>539.9</v>
      </c>
      <c r="I23" s="72">
        <f t="shared" si="2"/>
        <v>4.7028022883738974E-2</v>
      </c>
    </row>
    <row r="24" spans="1:9" ht="16.5" x14ac:dyDescent="0.3">
      <c r="A24" s="37"/>
      <c r="B24" s="34" t="s">
        <v>13</v>
      </c>
      <c r="C24" s="15" t="s">
        <v>172</v>
      </c>
      <c r="D24" s="47">
        <v>562.29999999999995</v>
      </c>
      <c r="E24" s="83">
        <v>500</v>
      </c>
      <c r="F24" s="71">
        <f t="shared" si="0"/>
        <v>62.299999999999955</v>
      </c>
      <c r="G24" s="46">
        <v>492.81674999999996</v>
      </c>
      <c r="H24" s="68">
        <f t="shared" si="1"/>
        <v>531.15</v>
      </c>
      <c r="I24" s="72">
        <f t="shared" si="2"/>
        <v>7.7783983600395123E-2</v>
      </c>
    </row>
    <row r="25" spans="1:9" ht="16.5" x14ac:dyDescent="0.3">
      <c r="A25" s="37"/>
      <c r="B25" s="34" t="s">
        <v>14</v>
      </c>
      <c r="C25" s="15" t="s">
        <v>173</v>
      </c>
      <c r="D25" s="47">
        <v>577.5</v>
      </c>
      <c r="E25" s="83">
        <v>500</v>
      </c>
      <c r="F25" s="71">
        <f t="shared" si="0"/>
        <v>77.5</v>
      </c>
      <c r="G25" s="46">
        <v>513.23325</v>
      </c>
      <c r="H25" s="68">
        <f t="shared" si="1"/>
        <v>538.75</v>
      </c>
      <c r="I25" s="72">
        <f t="shared" si="2"/>
        <v>4.9717647872580359E-2</v>
      </c>
    </row>
    <row r="26" spans="1:9" ht="16.5" x14ac:dyDescent="0.3">
      <c r="A26" s="37"/>
      <c r="B26" s="34" t="s">
        <v>15</v>
      </c>
      <c r="C26" s="15" t="s">
        <v>174</v>
      </c>
      <c r="D26" s="47">
        <v>1403.8</v>
      </c>
      <c r="E26" s="83">
        <v>1600</v>
      </c>
      <c r="F26" s="71">
        <f t="shared" si="0"/>
        <v>-196.20000000000005</v>
      </c>
      <c r="G26" s="46">
        <v>1568.65</v>
      </c>
      <c r="H26" s="68">
        <f t="shared" si="1"/>
        <v>1501.9</v>
      </c>
      <c r="I26" s="72">
        <f t="shared" si="2"/>
        <v>-4.2552513307621199E-2</v>
      </c>
    </row>
    <row r="27" spans="1:9" ht="16.5" x14ac:dyDescent="0.3">
      <c r="A27" s="37"/>
      <c r="B27" s="34" t="s">
        <v>16</v>
      </c>
      <c r="C27" s="15" t="s">
        <v>175</v>
      </c>
      <c r="D27" s="47">
        <v>464.8</v>
      </c>
      <c r="E27" s="83">
        <v>550</v>
      </c>
      <c r="F27" s="71">
        <f t="shared" si="0"/>
        <v>-85.199999999999989</v>
      </c>
      <c r="G27" s="46">
        <v>522.40824999999995</v>
      </c>
      <c r="H27" s="68">
        <f t="shared" si="1"/>
        <v>507.4</v>
      </c>
      <c r="I27" s="72">
        <f t="shared" si="2"/>
        <v>-2.872896819680772E-2</v>
      </c>
    </row>
    <row r="28" spans="1:9" ht="16.5" x14ac:dyDescent="0.3">
      <c r="A28" s="37"/>
      <c r="B28" s="34" t="s">
        <v>17</v>
      </c>
      <c r="C28" s="15" t="s">
        <v>176</v>
      </c>
      <c r="D28" s="47">
        <v>1829.8</v>
      </c>
      <c r="E28" s="83">
        <v>1875</v>
      </c>
      <c r="F28" s="71">
        <f t="shared" si="0"/>
        <v>-45.200000000000045</v>
      </c>
      <c r="G28" s="46">
        <v>1424.14375</v>
      </c>
      <c r="H28" s="68">
        <f t="shared" si="1"/>
        <v>1852.4</v>
      </c>
      <c r="I28" s="72">
        <f t="shared" si="2"/>
        <v>0.30071139237173222</v>
      </c>
    </row>
    <row r="29" spans="1:9" ht="16.5" x14ac:dyDescent="0.3">
      <c r="A29" s="37"/>
      <c r="B29" s="34" t="s">
        <v>18</v>
      </c>
      <c r="C29" s="15" t="s">
        <v>177</v>
      </c>
      <c r="D29" s="47">
        <v>2281.875</v>
      </c>
      <c r="E29" s="83">
        <v>2050</v>
      </c>
      <c r="F29" s="71">
        <f t="shared" si="0"/>
        <v>231.875</v>
      </c>
      <c r="G29" s="46">
        <v>1387.7920833333333</v>
      </c>
      <c r="H29" s="68">
        <f t="shared" si="1"/>
        <v>2165.9375</v>
      </c>
      <c r="I29" s="72">
        <f t="shared" si="2"/>
        <v>0.56070749070541015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1589.8</v>
      </c>
      <c r="E30" s="95">
        <v>1570</v>
      </c>
      <c r="F30" s="74">
        <f t="shared" si="0"/>
        <v>19.799999999999955</v>
      </c>
      <c r="G30" s="49">
        <v>1260.65825</v>
      </c>
      <c r="H30" s="107">
        <f t="shared" si="1"/>
        <v>1579.9</v>
      </c>
      <c r="I30" s="75">
        <f t="shared" si="2"/>
        <v>0.25323417349626687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2784.8</v>
      </c>
      <c r="E32" s="83">
        <v>2850</v>
      </c>
      <c r="F32" s="67">
        <f>D32-E32</f>
        <v>-65.199999999999818</v>
      </c>
      <c r="G32" s="54">
        <v>2268.7082500000001</v>
      </c>
      <c r="H32" s="68">
        <f>AVERAGE(D32:E32)</f>
        <v>2817.4</v>
      </c>
      <c r="I32" s="78">
        <f t="shared" si="2"/>
        <v>0.24185205391658443</v>
      </c>
    </row>
    <row r="33" spans="1:9" ht="16.5" x14ac:dyDescent="0.3">
      <c r="A33" s="37"/>
      <c r="B33" s="34" t="s">
        <v>27</v>
      </c>
      <c r="C33" s="15" t="s">
        <v>180</v>
      </c>
      <c r="D33" s="47">
        <v>3175.5555555555557</v>
      </c>
      <c r="E33" s="83">
        <v>3110</v>
      </c>
      <c r="F33" s="79">
        <f>D33-E33</f>
        <v>65.555555555555657</v>
      </c>
      <c r="G33" s="46">
        <v>2072.0250000000001</v>
      </c>
      <c r="H33" s="68">
        <f>AVERAGE(D33:E33)</f>
        <v>3142.7777777777778</v>
      </c>
      <c r="I33" s="72">
        <f t="shared" si="2"/>
        <v>0.51676634103245744</v>
      </c>
    </row>
    <row r="34" spans="1:9" ht="16.5" x14ac:dyDescent="0.3">
      <c r="A34" s="37"/>
      <c r="B34" s="39" t="s">
        <v>28</v>
      </c>
      <c r="C34" s="15" t="s">
        <v>181</v>
      </c>
      <c r="D34" s="47">
        <v>2132.8000000000002</v>
      </c>
      <c r="E34" s="83">
        <v>2050</v>
      </c>
      <c r="F34" s="71">
        <f>D34-E34</f>
        <v>82.800000000000182</v>
      </c>
      <c r="G34" s="46">
        <v>1865.2082500000001</v>
      </c>
      <c r="H34" s="68">
        <f>AVERAGE(D34:E34)</f>
        <v>2091.4</v>
      </c>
      <c r="I34" s="72">
        <f t="shared" si="2"/>
        <v>0.12126889852647818</v>
      </c>
    </row>
    <row r="35" spans="1:9" ht="16.5" x14ac:dyDescent="0.3">
      <c r="A35" s="37"/>
      <c r="B35" s="34" t="s">
        <v>29</v>
      </c>
      <c r="C35" s="15" t="s">
        <v>182</v>
      </c>
      <c r="D35" s="47">
        <v>2122</v>
      </c>
      <c r="E35" s="83">
        <v>2760</v>
      </c>
      <c r="F35" s="79">
        <f>D35-E35</f>
        <v>-638</v>
      </c>
      <c r="G35" s="46">
        <v>1579.4271874999999</v>
      </c>
      <c r="H35" s="68">
        <f>AVERAGE(D35:E35)</f>
        <v>2441</v>
      </c>
      <c r="I35" s="72">
        <f t="shared" si="2"/>
        <v>0.54549701266301653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2819</v>
      </c>
      <c r="E36" s="83">
        <v>3350</v>
      </c>
      <c r="F36" s="71">
        <f>D36-E36</f>
        <v>-531</v>
      </c>
      <c r="G36" s="49">
        <v>983.71333333333337</v>
      </c>
      <c r="H36" s="68">
        <f>AVERAGE(D36:E36)</f>
        <v>3084.5</v>
      </c>
      <c r="I36" s="80">
        <f t="shared" si="2"/>
        <v>2.1355679500125375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36608.666666666664</v>
      </c>
      <c r="E38" s="84">
        <v>37200</v>
      </c>
      <c r="F38" s="67">
        <f>D38-E38</f>
        <v>-591.33333333333576</v>
      </c>
      <c r="G38" s="46">
        <v>26194.125</v>
      </c>
      <c r="H38" s="67">
        <f>AVERAGE(D38:E38)</f>
        <v>36904.333333333328</v>
      </c>
      <c r="I38" s="78">
        <f t="shared" si="2"/>
        <v>0.40887826309652753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22048.888888888891</v>
      </c>
      <c r="E39" s="85">
        <v>23700</v>
      </c>
      <c r="F39" s="74">
        <f>D39-E39</f>
        <v>-1651.1111111111095</v>
      </c>
      <c r="G39" s="46">
        <v>15404.18888888889</v>
      </c>
      <c r="H39" s="81">
        <f>AVERAGE(D39:E39)</f>
        <v>22874.444444444445</v>
      </c>
      <c r="I39" s="75">
        <f t="shared" si="2"/>
        <v>0.48494962048562545</v>
      </c>
    </row>
    <row r="40" spans="1:9" ht="15.75" customHeight="1" thickBot="1" x14ac:dyDescent="0.25">
      <c r="A40" s="176"/>
      <c r="B40" s="177"/>
      <c r="C40" s="178"/>
      <c r="D40" s="86">
        <f>SUM(D15:D39)</f>
        <v>97856.786111111098</v>
      </c>
      <c r="E40" s="86">
        <f>SUM(E15:E39)</f>
        <v>100445</v>
      </c>
      <c r="F40" s="86">
        <f>SUM(F15:F39)</f>
        <v>-2588.2138888888894</v>
      </c>
      <c r="G40" s="86">
        <f>SUM(G15:G39)</f>
        <v>71712.457465277781</v>
      </c>
      <c r="H40" s="86">
        <f>AVERAGE(D40:E40)</f>
        <v>99150.893055555556</v>
      </c>
      <c r="I40" s="75">
        <f>(H40-G40)/G40</f>
        <v>0.38261742185537428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4" t="s">
        <v>3</v>
      </c>
      <c r="B13" s="170"/>
      <c r="C13" s="172" t="s">
        <v>0</v>
      </c>
      <c r="D13" s="166" t="s">
        <v>23</v>
      </c>
      <c r="E13" s="166" t="s">
        <v>217</v>
      </c>
      <c r="F13" s="183" t="s">
        <v>222</v>
      </c>
      <c r="G13" s="166" t="s">
        <v>197</v>
      </c>
      <c r="H13" s="183" t="s">
        <v>220</v>
      </c>
      <c r="I13" s="166" t="s">
        <v>187</v>
      </c>
    </row>
    <row r="14" spans="1:9" ht="33.75" customHeight="1" thickBot="1" x14ac:dyDescent="0.25">
      <c r="A14" s="165"/>
      <c r="B14" s="171"/>
      <c r="C14" s="173"/>
      <c r="D14" s="186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1621.14175</v>
      </c>
      <c r="F16" s="42">
        <v>2692.4</v>
      </c>
      <c r="G16" s="21">
        <f>(F16-E16)/E16</f>
        <v>0.66080480007377518</v>
      </c>
      <c r="H16" s="42">
        <v>2220.1999999999998</v>
      </c>
      <c r="I16" s="21">
        <f>(F16-H16)/H16</f>
        <v>0.2126835420232413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1531.6799999999998</v>
      </c>
      <c r="F17" s="46">
        <v>2456.3888888888887</v>
      </c>
      <c r="G17" s="21">
        <f t="shared" ref="G17:G80" si="0">(F17-E17)/E17</f>
        <v>0.60372198428450397</v>
      </c>
      <c r="H17" s="46">
        <v>2531.8000000000002</v>
      </c>
      <c r="I17" s="21">
        <f>(F17-H17)/H17</f>
        <v>-2.978557196899893E-2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1794.7332499999998</v>
      </c>
      <c r="F18" s="46">
        <v>2116.666666666667</v>
      </c>
      <c r="G18" s="21">
        <f t="shared" si="0"/>
        <v>0.17937674953459923</v>
      </c>
      <c r="H18" s="46">
        <v>2340.4428571428571</v>
      </c>
      <c r="I18" s="21">
        <f t="shared" ref="I18:I31" si="1">(F18-H18)/H18</f>
        <v>-9.5612755420728113E-2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1012.85</v>
      </c>
      <c r="F19" s="46">
        <v>1063.75</v>
      </c>
      <c r="G19" s="21">
        <f t="shared" si="0"/>
        <v>5.0254233104605792E-2</v>
      </c>
      <c r="H19" s="46">
        <v>1045</v>
      </c>
      <c r="I19" s="21">
        <f t="shared" si="1"/>
        <v>1.7942583732057416E-2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4569.2722222222219</v>
      </c>
      <c r="F20" s="46">
        <v>4605.4444444444443</v>
      </c>
      <c r="G20" s="21">
        <f>(F20-E20)/E20</f>
        <v>7.9164077916614971E-3</v>
      </c>
      <c r="H20" s="46">
        <v>5636.3</v>
      </c>
      <c r="I20" s="21">
        <f t="shared" si="1"/>
        <v>-0.18289579255106289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1466.2417500000001</v>
      </c>
      <c r="F21" s="46">
        <v>1612.4</v>
      </c>
      <c r="G21" s="21">
        <f t="shared" si="0"/>
        <v>9.9682231801133711E-2</v>
      </c>
      <c r="H21" s="46">
        <v>1946.5</v>
      </c>
      <c r="I21" s="21">
        <f t="shared" si="1"/>
        <v>-0.1716414076547649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1238.9402500000001</v>
      </c>
      <c r="F22" s="46">
        <v>1545</v>
      </c>
      <c r="G22" s="21">
        <f t="shared" si="0"/>
        <v>0.24703350302809185</v>
      </c>
      <c r="H22" s="46">
        <v>1522.6999999999998</v>
      </c>
      <c r="I22" s="21">
        <f t="shared" si="1"/>
        <v>1.4645038418598664E-2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424.85</v>
      </c>
      <c r="F23" s="46">
        <v>485.65</v>
      </c>
      <c r="G23" s="21">
        <f t="shared" si="0"/>
        <v>0.1431093327056607</v>
      </c>
      <c r="H23" s="46">
        <v>462.4</v>
      </c>
      <c r="I23" s="21">
        <f t="shared" si="1"/>
        <v>5.0281141868512111E-2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515.65</v>
      </c>
      <c r="F24" s="46">
        <v>539.9</v>
      </c>
      <c r="G24" s="21">
        <f t="shared" si="0"/>
        <v>4.7028022883738974E-2</v>
      </c>
      <c r="H24" s="46">
        <v>531.25</v>
      </c>
      <c r="I24" s="21">
        <f t="shared" si="1"/>
        <v>1.6282352941176428E-2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531.15</v>
      </c>
      <c r="G25" s="21">
        <f t="shared" si="0"/>
        <v>7.7783983600395123E-2</v>
      </c>
      <c r="H25" s="46">
        <v>530</v>
      </c>
      <c r="I25" s="21">
        <f t="shared" si="1"/>
        <v>2.1698113207546739E-3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513.23325</v>
      </c>
      <c r="F26" s="46">
        <v>538.75</v>
      </c>
      <c r="G26" s="21">
        <f t="shared" si="0"/>
        <v>4.9717647872580359E-2</v>
      </c>
      <c r="H26" s="46">
        <v>517.5</v>
      </c>
      <c r="I26" s="21">
        <f t="shared" si="1"/>
        <v>4.1062801932367152E-2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1568.65</v>
      </c>
      <c r="F27" s="46">
        <v>1501.9</v>
      </c>
      <c r="G27" s="21">
        <f t="shared" si="0"/>
        <v>-4.2552513307621199E-2</v>
      </c>
      <c r="H27" s="46">
        <v>1559.4</v>
      </c>
      <c r="I27" s="21">
        <f t="shared" si="1"/>
        <v>-3.687315634218289E-2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522.40824999999995</v>
      </c>
      <c r="F28" s="46">
        <v>507.4</v>
      </c>
      <c r="G28" s="21">
        <f t="shared" si="0"/>
        <v>-2.872896819680772E-2</v>
      </c>
      <c r="H28" s="46">
        <v>556.4375</v>
      </c>
      <c r="I28" s="21">
        <f t="shared" si="1"/>
        <v>-8.8127597439065522E-2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1424.14375</v>
      </c>
      <c r="F29" s="46">
        <v>1852.4</v>
      </c>
      <c r="G29" s="21">
        <f t="shared" si="0"/>
        <v>0.30071139237173222</v>
      </c>
      <c r="H29" s="46">
        <v>2002.65</v>
      </c>
      <c r="I29" s="21">
        <f t="shared" si="1"/>
        <v>-7.5025591091803359E-2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1387.7920833333333</v>
      </c>
      <c r="F30" s="46">
        <v>2165.9375</v>
      </c>
      <c r="G30" s="21">
        <f t="shared" si="0"/>
        <v>0.56070749070541015</v>
      </c>
      <c r="H30" s="46">
        <v>2531.2125000000001</v>
      </c>
      <c r="I30" s="21">
        <f t="shared" si="1"/>
        <v>-0.14430831074040606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1260.65825</v>
      </c>
      <c r="F31" s="49">
        <v>1579.9</v>
      </c>
      <c r="G31" s="23">
        <f t="shared" si="0"/>
        <v>0.25323417349626687</v>
      </c>
      <c r="H31" s="49">
        <v>1589.5</v>
      </c>
      <c r="I31" s="23">
        <f t="shared" si="1"/>
        <v>-6.0396351053789927E-3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2268.7082500000001</v>
      </c>
      <c r="F33" s="54">
        <v>2817.4</v>
      </c>
      <c r="G33" s="21">
        <f t="shared" si="0"/>
        <v>0.24185205391658443</v>
      </c>
      <c r="H33" s="54">
        <v>2684</v>
      </c>
      <c r="I33" s="21">
        <f>(F33-H33)/H33</f>
        <v>4.9701937406855475E-2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2072.0250000000001</v>
      </c>
      <c r="F34" s="46">
        <v>3142.7777777777778</v>
      </c>
      <c r="G34" s="21">
        <f t="shared" si="0"/>
        <v>0.51676634103245744</v>
      </c>
      <c r="H34" s="46">
        <v>2741.5222222222219</v>
      </c>
      <c r="I34" s="21">
        <f>(F34-H34)/H34</f>
        <v>0.14636232101387323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1865.2082500000001</v>
      </c>
      <c r="F35" s="46">
        <v>2091.4</v>
      </c>
      <c r="G35" s="21">
        <f t="shared" si="0"/>
        <v>0.12126889852647818</v>
      </c>
      <c r="H35" s="46">
        <v>1908.9</v>
      </c>
      <c r="I35" s="21">
        <f>(F35-H35)/H35</f>
        <v>9.5604798575095601E-2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1579.4271874999999</v>
      </c>
      <c r="F36" s="46">
        <v>2441</v>
      </c>
      <c r="G36" s="21">
        <f t="shared" si="0"/>
        <v>0.54549701266301653</v>
      </c>
      <c r="H36" s="46">
        <v>2038.1805555555557</v>
      </c>
      <c r="I36" s="21">
        <f>(F36-H36)/H36</f>
        <v>0.1976367811705701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983.71333333333337</v>
      </c>
      <c r="F37" s="49">
        <v>3084.5</v>
      </c>
      <c r="G37" s="23">
        <f t="shared" si="0"/>
        <v>2.1355679500125375</v>
      </c>
      <c r="H37" s="49">
        <v>2190.3000000000002</v>
      </c>
      <c r="I37" s="23">
        <f>(F37-H37)/H37</f>
        <v>0.40825457699858453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26194.125</v>
      </c>
      <c r="F39" s="46">
        <v>36904.333333333328</v>
      </c>
      <c r="G39" s="21">
        <f t="shared" si="0"/>
        <v>0.40887826309652753</v>
      </c>
      <c r="H39" s="46">
        <v>35943.222222222219</v>
      </c>
      <c r="I39" s="21">
        <f t="shared" ref="I39:I44" si="2">(F39-H39)/H39</f>
        <v>2.6739703668439998E-2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15404.18888888889</v>
      </c>
      <c r="F40" s="46">
        <v>22874.444444444445</v>
      </c>
      <c r="G40" s="21">
        <f t="shared" si="0"/>
        <v>0.48494962048562545</v>
      </c>
      <c r="H40" s="46">
        <v>22379.888888888891</v>
      </c>
      <c r="I40" s="21">
        <f t="shared" si="2"/>
        <v>2.2098213177505561E-2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10459.25</v>
      </c>
      <c r="F41" s="57">
        <v>18797.5</v>
      </c>
      <c r="G41" s="21">
        <f t="shared" si="0"/>
        <v>0.79721299328345718</v>
      </c>
      <c r="H41" s="57">
        <v>18916.25</v>
      </c>
      <c r="I41" s="21">
        <f t="shared" si="2"/>
        <v>-6.277671314346131E-3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5851.3064000000004</v>
      </c>
      <c r="F42" s="47">
        <v>6087.5</v>
      </c>
      <c r="G42" s="21">
        <f t="shared" si="0"/>
        <v>4.0365959984594142E-2</v>
      </c>
      <c r="H42" s="47">
        <v>6087.5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</v>
      </c>
      <c r="F43" s="47">
        <v>16815.25</v>
      </c>
      <c r="G43" s="21">
        <f t="shared" si="0"/>
        <v>0.68719397174506347</v>
      </c>
      <c r="H43" s="47">
        <v>16815.25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12758.166666666668</v>
      </c>
      <c r="F44" s="50">
        <v>15227.5</v>
      </c>
      <c r="G44" s="31">
        <f t="shared" si="0"/>
        <v>0.19354922990502804</v>
      </c>
      <c r="H44" s="50">
        <v>15227.5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6521.666666666667</v>
      </c>
      <c r="F46" s="43">
        <v>10276.799999999999</v>
      </c>
      <c r="G46" s="21">
        <f t="shared" si="0"/>
        <v>0.5757935088167645</v>
      </c>
      <c r="H46" s="43">
        <v>10327</v>
      </c>
      <c r="I46" s="21">
        <f t="shared" ref="I46:I51" si="3">(F46-H46)/H46</f>
        <v>-4.8610438655951127E-3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6700</v>
      </c>
      <c r="G47" s="21">
        <f t="shared" si="0"/>
        <v>0.11012923892632283</v>
      </c>
      <c r="H47" s="47">
        <v>6708.333333333333</v>
      </c>
      <c r="I47" s="21">
        <f t="shared" si="3"/>
        <v>-1.2422360248446754E-3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24432</v>
      </c>
      <c r="G48" s="21">
        <f t="shared" si="0"/>
        <v>0.28410857078499824</v>
      </c>
      <c r="H48" s="47">
        <v>24432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19042.767500000002</v>
      </c>
      <c r="F49" s="47">
        <v>25302.138571428568</v>
      </c>
      <c r="G49" s="21">
        <f t="shared" si="0"/>
        <v>0.3287007033735283</v>
      </c>
      <c r="H49" s="47">
        <v>25302.140285714278</v>
      </c>
      <c r="I49" s="21">
        <f t="shared" si="3"/>
        <v>-6.7752596860162264E-8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2246.9047619047615</v>
      </c>
      <c r="F50" s="47">
        <v>3002</v>
      </c>
      <c r="G50" s="21">
        <f t="shared" si="0"/>
        <v>0.33606018861926484</v>
      </c>
      <c r="H50" s="47">
        <v>2851</v>
      </c>
      <c r="I50" s="21">
        <f t="shared" si="3"/>
        <v>5.2963872325499824E-2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27694</v>
      </c>
      <c r="F51" s="50">
        <v>45318.111111111109</v>
      </c>
      <c r="G51" s="31">
        <f t="shared" si="0"/>
        <v>0.63638734423019827</v>
      </c>
      <c r="H51" s="50">
        <v>44592.555555555555</v>
      </c>
      <c r="I51" s="31">
        <f t="shared" si="3"/>
        <v>1.6270777633536224E-2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4496.666666666667</v>
      </c>
      <c r="G53" s="22">
        <f t="shared" si="0"/>
        <v>0.19911111111111118</v>
      </c>
      <c r="H53" s="66">
        <v>4496.666666666667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3606.1428571428573</v>
      </c>
      <c r="F54" s="70">
        <v>7055.4285714285716</v>
      </c>
      <c r="G54" s="21">
        <f t="shared" si="0"/>
        <v>0.95650279285346429</v>
      </c>
      <c r="H54" s="70">
        <v>7001.1428571428569</v>
      </c>
      <c r="I54" s="21">
        <f t="shared" si="4"/>
        <v>7.7538361083905232E-3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2881.25</v>
      </c>
      <c r="F55" s="70">
        <v>4859</v>
      </c>
      <c r="G55" s="21">
        <f t="shared" si="0"/>
        <v>0.68642082429501083</v>
      </c>
      <c r="H55" s="70">
        <v>4658.6000000000004</v>
      </c>
      <c r="I55" s="21">
        <f t="shared" si="4"/>
        <v>4.3017215472459458E-2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4650</v>
      </c>
      <c r="F56" s="70">
        <v>7999</v>
      </c>
      <c r="G56" s="21">
        <f t="shared" si="0"/>
        <v>0.72021505376344086</v>
      </c>
      <c r="H56" s="70">
        <v>7999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3675</v>
      </c>
      <c r="G57" s="21">
        <f t="shared" si="0"/>
        <v>0.81391905231984207</v>
      </c>
      <c r="H57" s="105">
        <v>3472.8571428571427</v>
      </c>
      <c r="I57" s="21">
        <f t="shared" si="4"/>
        <v>5.8206499382970033E-2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3991.0222222222219</v>
      </c>
      <c r="F58" s="50">
        <v>7477</v>
      </c>
      <c r="G58" s="29">
        <f t="shared" si="0"/>
        <v>0.87345486536448491</v>
      </c>
      <c r="H58" s="50">
        <v>7371</v>
      </c>
      <c r="I58" s="29">
        <f t="shared" si="4"/>
        <v>1.4380681047347714E-2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4845.8249999999998</v>
      </c>
      <c r="F59" s="68">
        <v>7236</v>
      </c>
      <c r="G59" s="21">
        <f t="shared" si="0"/>
        <v>0.49324418442680046</v>
      </c>
      <c r="H59" s="68">
        <v>6958.125</v>
      </c>
      <c r="I59" s="21">
        <f t="shared" si="4"/>
        <v>3.9935327405012128E-2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4771.5</v>
      </c>
      <c r="F60" s="70">
        <v>7005</v>
      </c>
      <c r="G60" s="21">
        <f t="shared" si="0"/>
        <v>0.46809179503300846</v>
      </c>
      <c r="H60" s="70">
        <v>7012.5</v>
      </c>
      <c r="I60" s="21">
        <f t="shared" si="4"/>
        <v>-1.0695187165775401E-3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20929.535714285717</v>
      </c>
      <c r="F61" s="73">
        <v>32614.166666666668</v>
      </c>
      <c r="G61" s="29">
        <f t="shared" si="0"/>
        <v>0.55828428838034183</v>
      </c>
      <c r="H61" s="73">
        <v>32449.166666666668</v>
      </c>
      <c r="I61" s="29">
        <f t="shared" si="4"/>
        <v>5.0848763450525181E-3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6257.1111111111113</v>
      </c>
      <c r="F63" s="54">
        <v>11777.777777777777</v>
      </c>
      <c r="G63" s="21">
        <f t="shared" si="0"/>
        <v>0.88230280214511481</v>
      </c>
      <c r="H63" s="54">
        <v>11507.222222222223</v>
      </c>
      <c r="I63" s="21">
        <f t="shared" ref="I63:I74" si="5">(F63-H63)/H63</f>
        <v>2.351180418094909E-2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49729.714285714283</v>
      </c>
      <c r="G64" s="21">
        <f t="shared" si="0"/>
        <v>6.9643532047086468E-2</v>
      </c>
      <c r="H64" s="46">
        <v>49729.714285714283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10743.65</v>
      </c>
      <c r="F65" s="46">
        <v>17345.375</v>
      </c>
      <c r="G65" s="21">
        <f t="shared" si="0"/>
        <v>0.61447692357811368</v>
      </c>
      <c r="H65" s="46">
        <v>16694.75</v>
      </c>
      <c r="I65" s="21">
        <f t="shared" si="5"/>
        <v>3.8971832462301022E-2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7721.3</v>
      </c>
      <c r="F66" s="46">
        <v>13677.555555555555</v>
      </c>
      <c r="G66" s="21">
        <f t="shared" si="0"/>
        <v>0.77140579378544472</v>
      </c>
      <c r="H66" s="46">
        <v>12838.888888888889</v>
      </c>
      <c r="I66" s="21">
        <f t="shared" si="5"/>
        <v>6.5322371267849372E-2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3713.1488888888889</v>
      </c>
      <c r="F67" s="46">
        <v>6688.333333333333</v>
      </c>
      <c r="G67" s="21">
        <f t="shared" si="0"/>
        <v>0.80125643583732753</v>
      </c>
      <c r="H67" s="46">
        <v>6692.5</v>
      </c>
      <c r="I67" s="21">
        <f t="shared" si="5"/>
        <v>-6.2258747354007767E-4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3141.9333333333334</v>
      </c>
      <c r="F68" s="58">
        <v>5971.666666666667</v>
      </c>
      <c r="G68" s="31">
        <f t="shared" si="0"/>
        <v>0.90063442890789114</v>
      </c>
      <c r="H68" s="58">
        <v>5879.166666666667</v>
      </c>
      <c r="I68" s="31">
        <f t="shared" si="5"/>
        <v>1.5733522324592488E-2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3707.125</v>
      </c>
      <c r="F70" s="43">
        <v>5770.333333333333</v>
      </c>
      <c r="G70" s="21">
        <f t="shared" si="0"/>
        <v>0.55655213496532574</v>
      </c>
      <c r="H70" s="43">
        <v>5798.1111111111113</v>
      </c>
      <c r="I70" s="21">
        <f t="shared" si="5"/>
        <v>-4.7908322633808814E-3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4344.375</v>
      </c>
      <c r="G71" s="21">
        <f t="shared" si="0"/>
        <v>0.58532135200474389</v>
      </c>
      <c r="H71" s="47">
        <v>4297.25</v>
      </c>
      <c r="I71" s="21">
        <f t="shared" si="5"/>
        <v>1.0966315666996336E-2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1952.1428571428571</v>
      </c>
      <c r="G72" s="21">
        <f t="shared" si="0"/>
        <v>0.48805553665010548</v>
      </c>
      <c r="H72" s="47">
        <v>1675</v>
      </c>
      <c r="I72" s="21">
        <f t="shared" si="5"/>
        <v>0.16545842217484005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2262.875</v>
      </c>
      <c r="F73" s="47">
        <v>3706.3</v>
      </c>
      <c r="G73" s="21">
        <f t="shared" si="0"/>
        <v>0.63787217588245049</v>
      </c>
      <c r="H73" s="47">
        <v>3706.3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1515.5555555555554</v>
      </c>
      <c r="F74" s="50">
        <v>3005</v>
      </c>
      <c r="G74" s="21">
        <f t="shared" si="0"/>
        <v>0.98277126099706758</v>
      </c>
      <c r="H74" s="50">
        <v>2840.3333333333335</v>
      </c>
      <c r="I74" s="21">
        <f t="shared" si="5"/>
        <v>5.7974416148339342E-2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1184.3333333333335</v>
      </c>
      <c r="F77" s="32">
        <v>2075.625</v>
      </c>
      <c r="G77" s="21">
        <f t="shared" si="0"/>
        <v>0.752568252181255</v>
      </c>
      <c r="H77" s="32">
        <v>1868.75</v>
      </c>
      <c r="I77" s="21">
        <f t="shared" si="6"/>
        <v>0.11070234113712375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885.625</v>
      </c>
      <c r="F78" s="47">
        <v>1285.7142857142858</v>
      </c>
      <c r="G78" s="21">
        <f t="shared" si="0"/>
        <v>0.4517592499243876</v>
      </c>
      <c r="H78" s="47">
        <v>1258.5714285714287</v>
      </c>
      <c r="I78" s="21">
        <f t="shared" si="6"/>
        <v>2.1566401816118019E-2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1515.8</v>
      </c>
      <c r="F79" s="47">
        <v>2145.8888888888887</v>
      </c>
      <c r="G79" s="21">
        <f t="shared" si="0"/>
        <v>0.41568075530339671</v>
      </c>
      <c r="H79" s="47">
        <v>2114.2222222222222</v>
      </c>
      <c r="I79" s="21">
        <f t="shared" si="6"/>
        <v>1.4977927265082965E-2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1940.3</v>
      </c>
      <c r="F80" s="61">
        <v>2727.5</v>
      </c>
      <c r="G80" s="21">
        <f t="shared" si="0"/>
        <v>0.40571045714580223</v>
      </c>
      <c r="H80" s="61">
        <v>2727.5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8814.1166666666668</v>
      </c>
      <c r="F81" s="61">
        <v>9999</v>
      </c>
      <c r="G81" s="21">
        <f>(F81-E81)/E81</f>
        <v>0.13443018491170414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3949.1</v>
      </c>
      <c r="F82" s="50">
        <v>4547.2222222222226</v>
      </c>
      <c r="G82" s="23">
        <f>(F82-E82)/E82</f>
        <v>0.1514578567831209</v>
      </c>
      <c r="H82" s="50">
        <v>4191.4444444444443</v>
      </c>
      <c r="I82" s="23">
        <f t="shared" si="6"/>
        <v>8.48819022877291E-2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I90" sqref="I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4" t="s">
        <v>3</v>
      </c>
      <c r="B13" s="170"/>
      <c r="C13" s="189" t="s">
        <v>0</v>
      </c>
      <c r="D13" s="191" t="s">
        <v>23</v>
      </c>
      <c r="E13" s="166" t="s">
        <v>217</v>
      </c>
      <c r="F13" s="183" t="s">
        <v>222</v>
      </c>
      <c r="G13" s="166" t="s">
        <v>197</v>
      </c>
      <c r="H13" s="183" t="s">
        <v>220</v>
      </c>
      <c r="I13" s="166" t="s">
        <v>187</v>
      </c>
    </row>
    <row r="14" spans="1:9" ht="38.25" customHeight="1" thickBot="1" x14ac:dyDescent="0.25">
      <c r="A14" s="165"/>
      <c r="B14" s="171"/>
      <c r="C14" s="190"/>
      <c r="D14" s="192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4569.2722222222219</v>
      </c>
      <c r="F16" s="42">
        <v>4605.4444444444443</v>
      </c>
      <c r="G16" s="21">
        <f>(F16-E16)/E16</f>
        <v>7.9164077916614971E-3</v>
      </c>
      <c r="H16" s="42">
        <v>5636.3</v>
      </c>
      <c r="I16" s="21">
        <f>(F16-H16)/H16</f>
        <v>-0.18289579255106289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1466.2417500000001</v>
      </c>
      <c r="F17" s="46">
        <v>1612.4</v>
      </c>
      <c r="G17" s="21">
        <f>(F17-E17)/E17</f>
        <v>9.9682231801133711E-2</v>
      </c>
      <c r="H17" s="46">
        <v>1946.5</v>
      </c>
      <c r="I17" s="21">
        <f>(F17-H17)/H17</f>
        <v>-0.1716414076547649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1387.7920833333333</v>
      </c>
      <c r="F18" s="46">
        <v>2165.9375</v>
      </c>
      <c r="G18" s="21">
        <f>(F18-E18)/E18</f>
        <v>0.56070749070541015</v>
      </c>
      <c r="H18" s="46">
        <v>2531.2125000000001</v>
      </c>
      <c r="I18" s="21">
        <f>(F18-H18)/H18</f>
        <v>-0.14430831074040606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1794.7332499999998</v>
      </c>
      <c r="F19" s="46">
        <v>2116.666666666667</v>
      </c>
      <c r="G19" s="21">
        <f>(F19-E19)/E19</f>
        <v>0.17937674953459923</v>
      </c>
      <c r="H19" s="46">
        <v>2340.4428571428571</v>
      </c>
      <c r="I19" s="21">
        <f>(F19-H19)/H19</f>
        <v>-9.5612755420728113E-2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522.40824999999995</v>
      </c>
      <c r="F20" s="46">
        <v>507.4</v>
      </c>
      <c r="G20" s="21">
        <f>(F20-E20)/E20</f>
        <v>-2.872896819680772E-2</v>
      </c>
      <c r="H20" s="46">
        <v>556.4375</v>
      </c>
      <c r="I20" s="21">
        <f>(F20-H20)/H20</f>
        <v>-8.8127597439065522E-2</v>
      </c>
    </row>
    <row r="21" spans="1:9" ht="16.5" x14ac:dyDescent="0.3">
      <c r="A21" s="37"/>
      <c r="B21" s="34" t="s">
        <v>17</v>
      </c>
      <c r="C21" s="15" t="s">
        <v>97</v>
      </c>
      <c r="D21" s="11" t="s">
        <v>161</v>
      </c>
      <c r="E21" s="46">
        <v>1424.14375</v>
      </c>
      <c r="F21" s="46">
        <v>1852.4</v>
      </c>
      <c r="G21" s="21">
        <f>(F21-E21)/E21</f>
        <v>0.30071139237173222</v>
      </c>
      <c r="H21" s="46">
        <v>2002.65</v>
      </c>
      <c r="I21" s="21">
        <f>(F21-H21)/H21</f>
        <v>-7.5025591091803359E-2</v>
      </c>
    </row>
    <row r="22" spans="1:9" ht="16.5" x14ac:dyDescent="0.3">
      <c r="A22" s="37"/>
      <c r="B22" s="34" t="s">
        <v>15</v>
      </c>
      <c r="C22" s="15" t="s">
        <v>95</v>
      </c>
      <c r="D22" s="11" t="s">
        <v>82</v>
      </c>
      <c r="E22" s="46">
        <v>1568.65</v>
      </c>
      <c r="F22" s="46">
        <v>1501.9</v>
      </c>
      <c r="G22" s="21">
        <f>(F22-E22)/E22</f>
        <v>-4.2552513307621199E-2</v>
      </c>
      <c r="H22" s="46">
        <v>1559.4</v>
      </c>
      <c r="I22" s="21">
        <f>(F22-H22)/H22</f>
        <v>-3.687315634218289E-2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1531.6799999999998</v>
      </c>
      <c r="F23" s="46">
        <v>2456.3888888888887</v>
      </c>
      <c r="G23" s="21">
        <f>(F23-E23)/E23</f>
        <v>0.60372198428450397</v>
      </c>
      <c r="H23" s="46">
        <v>2531.8000000000002</v>
      </c>
      <c r="I23" s="21">
        <f>(F23-H23)/H23</f>
        <v>-2.978557196899893E-2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1260.65825</v>
      </c>
      <c r="F24" s="46">
        <v>1579.9</v>
      </c>
      <c r="G24" s="21">
        <f>(F24-E24)/E24</f>
        <v>0.25323417349626687</v>
      </c>
      <c r="H24" s="46">
        <v>1589.5</v>
      </c>
      <c r="I24" s="21">
        <f>(F24-H24)/H24</f>
        <v>-6.0396351053789927E-3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492.81674999999996</v>
      </c>
      <c r="F25" s="46">
        <v>531.15</v>
      </c>
      <c r="G25" s="21">
        <f>(F25-E25)/E25</f>
        <v>7.7783983600395123E-2</v>
      </c>
      <c r="H25" s="46">
        <v>530</v>
      </c>
      <c r="I25" s="21">
        <f>(F25-H25)/H25</f>
        <v>2.1698113207546739E-3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1238.9402500000001</v>
      </c>
      <c r="F26" s="46">
        <v>1545</v>
      </c>
      <c r="G26" s="21">
        <f>(F26-E26)/E26</f>
        <v>0.24703350302809185</v>
      </c>
      <c r="H26" s="46">
        <v>1522.6999999999998</v>
      </c>
      <c r="I26" s="21">
        <f>(F26-H26)/H26</f>
        <v>1.4645038418598664E-2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515.65</v>
      </c>
      <c r="F27" s="46">
        <v>539.9</v>
      </c>
      <c r="G27" s="21">
        <f>(F27-E27)/E27</f>
        <v>4.7028022883738974E-2</v>
      </c>
      <c r="H27" s="46">
        <v>531.25</v>
      </c>
      <c r="I27" s="21">
        <f>(F27-H27)/H27</f>
        <v>1.6282352941176428E-2</v>
      </c>
    </row>
    <row r="28" spans="1:9" ht="16.5" x14ac:dyDescent="0.3">
      <c r="A28" s="37"/>
      <c r="B28" s="34" t="s">
        <v>7</v>
      </c>
      <c r="C28" s="15" t="s">
        <v>87</v>
      </c>
      <c r="D28" s="13" t="s">
        <v>161</v>
      </c>
      <c r="E28" s="46">
        <v>1012.85</v>
      </c>
      <c r="F28" s="46">
        <v>1063.75</v>
      </c>
      <c r="G28" s="21">
        <f>(F28-E28)/E28</f>
        <v>5.0254233104605792E-2</v>
      </c>
      <c r="H28" s="46">
        <v>1045</v>
      </c>
      <c r="I28" s="21">
        <f>(F28-H28)/H28</f>
        <v>1.7942583732057416E-2</v>
      </c>
    </row>
    <row r="29" spans="1:9" ht="16.5" x14ac:dyDescent="0.3">
      <c r="A29" s="162"/>
      <c r="B29" s="34" t="s">
        <v>14</v>
      </c>
      <c r="C29" s="15" t="s">
        <v>94</v>
      </c>
      <c r="D29" s="13" t="s">
        <v>81</v>
      </c>
      <c r="E29" s="46">
        <v>513.23325</v>
      </c>
      <c r="F29" s="46">
        <v>538.75</v>
      </c>
      <c r="G29" s="21">
        <f>(F29-E29)/E29</f>
        <v>4.9717647872580359E-2</v>
      </c>
      <c r="H29" s="46">
        <v>517.5</v>
      </c>
      <c r="I29" s="21">
        <f>(F29-H29)/H29</f>
        <v>4.1062801932367152E-2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424.85</v>
      </c>
      <c r="F30" s="46">
        <v>485.65</v>
      </c>
      <c r="G30" s="21">
        <f>(F30-E30)/E30</f>
        <v>0.1431093327056607</v>
      </c>
      <c r="H30" s="46">
        <v>462.4</v>
      </c>
      <c r="I30" s="21">
        <f>(F30-H30)/H30</f>
        <v>5.0281141868512111E-2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1621.14175</v>
      </c>
      <c r="F31" s="49">
        <v>2692.4</v>
      </c>
      <c r="G31" s="23">
        <f>(F31-E31)/E31</f>
        <v>0.66080480007377518</v>
      </c>
      <c r="H31" s="49">
        <v>2220.1999999999998</v>
      </c>
      <c r="I31" s="23">
        <f>(F31-H31)/H31</f>
        <v>0.2126835420232413</v>
      </c>
    </row>
    <row r="32" spans="1:9" ht="15.75" customHeight="1" thickBot="1" x14ac:dyDescent="0.25">
      <c r="A32" s="176" t="s">
        <v>188</v>
      </c>
      <c r="B32" s="177"/>
      <c r="C32" s="177"/>
      <c r="D32" s="178"/>
      <c r="E32" s="106">
        <f>SUM(E16:E31)</f>
        <v>21345.061555555552</v>
      </c>
      <c r="F32" s="107">
        <f>SUM(F16:F31)</f>
        <v>25795.037500000006</v>
      </c>
      <c r="G32" s="108">
        <f t="shared" ref="G32" si="0">(F32-E32)/E32</f>
        <v>0.20847800943849903</v>
      </c>
      <c r="H32" s="107">
        <f>SUM(H16:H31)</f>
        <v>27523.29285714286</v>
      </c>
      <c r="I32" s="111">
        <f t="shared" ref="I32" si="1">(F32-H32)/H32</f>
        <v>-6.2792463318731742E-2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2268.7082500000001</v>
      </c>
      <c r="F34" s="54">
        <v>2817.4</v>
      </c>
      <c r="G34" s="21">
        <f>(F34-E34)/E34</f>
        <v>0.24185205391658443</v>
      </c>
      <c r="H34" s="54">
        <v>2684</v>
      </c>
      <c r="I34" s="21">
        <f>(F34-H34)/H34</f>
        <v>4.9701937406855475E-2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1865.2082500000001</v>
      </c>
      <c r="F35" s="46">
        <v>2091.4</v>
      </c>
      <c r="G35" s="21">
        <f>(F35-E35)/E35</f>
        <v>0.12126889852647818</v>
      </c>
      <c r="H35" s="46">
        <v>1908.9</v>
      </c>
      <c r="I35" s="21">
        <f>(F35-H35)/H35</f>
        <v>9.5604798575095601E-2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2072.0250000000001</v>
      </c>
      <c r="F36" s="46">
        <v>3142.7777777777778</v>
      </c>
      <c r="G36" s="21">
        <f>(F36-E36)/E36</f>
        <v>0.51676634103245744</v>
      </c>
      <c r="H36" s="46">
        <v>2741.5222222222219</v>
      </c>
      <c r="I36" s="21">
        <f>(F36-H36)/H36</f>
        <v>0.14636232101387323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1579.4271874999999</v>
      </c>
      <c r="F37" s="46">
        <v>2441</v>
      </c>
      <c r="G37" s="21">
        <f>(F37-E37)/E37</f>
        <v>0.54549701266301653</v>
      </c>
      <c r="H37" s="46">
        <v>2038.1805555555557</v>
      </c>
      <c r="I37" s="21">
        <f>(F37-H37)/H37</f>
        <v>0.1976367811705701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983.71333333333337</v>
      </c>
      <c r="F38" s="49">
        <v>3084.5</v>
      </c>
      <c r="G38" s="23">
        <f>(F38-E38)/E38</f>
        <v>2.1355679500125375</v>
      </c>
      <c r="H38" s="49">
        <v>2190.3000000000002</v>
      </c>
      <c r="I38" s="23">
        <f>(F38-H38)/H38</f>
        <v>0.40825457699858453</v>
      </c>
    </row>
    <row r="39" spans="1:9" ht="15.75" customHeight="1" thickBot="1" x14ac:dyDescent="0.25">
      <c r="A39" s="176" t="s">
        <v>189</v>
      </c>
      <c r="B39" s="177"/>
      <c r="C39" s="177"/>
      <c r="D39" s="178"/>
      <c r="E39" s="86">
        <f>SUM(E34:E38)</f>
        <v>8769.0820208333334</v>
      </c>
      <c r="F39" s="109">
        <f>SUM(F34:F38)</f>
        <v>13577.077777777778</v>
      </c>
      <c r="G39" s="110">
        <f t="shared" ref="G39" si="2">(F39-E39)/E39</f>
        <v>0.54828951827816719</v>
      </c>
      <c r="H39" s="109">
        <f>SUM(H34:H38)</f>
        <v>11562.902777777777</v>
      </c>
      <c r="I39" s="111">
        <f t="shared" ref="I39" si="3">(F39-H39)/H39</f>
        <v>0.17419285093972711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10459.25</v>
      </c>
      <c r="F41" s="46">
        <v>18797.5</v>
      </c>
      <c r="G41" s="21">
        <f>(F41-E41)/E41</f>
        <v>0.79721299328345718</v>
      </c>
      <c r="H41" s="46">
        <v>18916.25</v>
      </c>
      <c r="I41" s="21">
        <f>(F41-H41)/H41</f>
        <v>-6.277671314346131E-3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5851.3064000000004</v>
      </c>
      <c r="F42" s="46">
        <v>6087.5</v>
      </c>
      <c r="G42" s="21">
        <f>(F42-E42)/E42</f>
        <v>4.0365959984594142E-2</v>
      </c>
      <c r="H42" s="46">
        <v>6087.5</v>
      </c>
      <c r="I42" s="21">
        <f>(F42-H42)/H42</f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9966.4</v>
      </c>
      <c r="F43" s="57">
        <v>16815.25</v>
      </c>
      <c r="G43" s="21">
        <f>(F43-E43)/E43</f>
        <v>0.68719397174506347</v>
      </c>
      <c r="H43" s="57">
        <v>16815.25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12758.166666666668</v>
      </c>
      <c r="F44" s="47">
        <v>15227.5</v>
      </c>
      <c r="G44" s="21">
        <f>(F44-E44)/E44</f>
        <v>0.19354922990502804</v>
      </c>
      <c r="H44" s="47">
        <v>15227.5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15404.18888888889</v>
      </c>
      <c r="F45" s="47">
        <v>22874.444444444445</v>
      </c>
      <c r="G45" s="21">
        <f>(F45-E45)/E45</f>
        <v>0.48494962048562545</v>
      </c>
      <c r="H45" s="47">
        <v>22379.888888888891</v>
      </c>
      <c r="I45" s="21">
        <f>(F45-H45)/H45</f>
        <v>2.2098213177505561E-2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26194.125</v>
      </c>
      <c r="F46" s="50">
        <v>36904.333333333328</v>
      </c>
      <c r="G46" s="31">
        <f>(F46-E46)/E46</f>
        <v>0.40887826309652753</v>
      </c>
      <c r="H46" s="50">
        <v>35943.222222222219</v>
      </c>
      <c r="I46" s="31">
        <f>(F46-H46)/H46</f>
        <v>2.6739703668439998E-2</v>
      </c>
    </row>
    <row r="47" spans="1:9" ht="15.75" customHeight="1" thickBot="1" x14ac:dyDescent="0.25">
      <c r="A47" s="176" t="s">
        <v>190</v>
      </c>
      <c r="B47" s="177"/>
      <c r="C47" s="177"/>
      <c r="D47" s="178"/>
      <c r="E47" s="86">
        <f>SUM(E41:E46)</f>
        <v>80633.43695555556</v>
      </c>
      <c r="F47" s="86">
        <f>SUM(F41:F46)</f>
        <v>116706.52777777777</v>
      </c>
      <c r="G47" s="110">
        <f t="shared" ref="G47" si="4">(F47-E47)/E47</f>
        <v>0.44737136582811637</v>
      </c>
      <c r="H47" s="109">
        <f>SUM(H41:H46)</f>
        <v>115369.61111111111</v>
      </c>
      <c r="I47" s="111">
        <f t="shared" ref="I47" si="5">(F47-H47)/H47</f>
        <v>1.1588117995640015E-2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6521.666666666667</v>
      </c>
      <c r="F49" s="43">
        <v>10276.799999999999</v>
      </c>
      <c r="G49" s="21">
        <f>(F49-E49)/E49</f>
        <v>0.5757935088167645</v>
      </c>
      <c r="H49" s="43">
        <v>10327</v>
      </c>
      <c r="I49" s="21">
        <f>(F49-H49)/H49</f>
        <v>-4.8610438655951127E-3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6700</v>
      </c>
      <c r="G50" s="21">
        <f>(F50-E50)/E50</f>
        <v>0.11012923892632283</v>
      </c>
      <c r="H50" s="47">
        <v>6708.333333333333</v>
      </c>
      <c r="I50" s="21">
        <f>(F50-H50)/H50</f>
        <v>-1.2422360248446754E-3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19042.767500000002</v>
      </c>
      <c r="F51" s="47">
        <v>25302.138571428568</v>
      </c>
      <c r="G51" s="21">
        <f>(F51-E51)/E51</f>
        <v>0.3287007033735283</v>
      </c>
      <c r="H51" s="47">
        <v>25302.140285714278</v>
      </c>
      <c r="I51" s="21">
        <f>(F51-H51)/H51</f>
        <v>-6.7752596860162264E-8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19026.428571428572</v>
      </c>
      <c r="F52" s="47">
        <v>24432</v>
      </c>
      <c r="G52" s="21">
        <f>(F52-E52)/E52</f>
        <v>0.28410857078499824</v>
      </c>
      <c r="H52" s="47">
        <v>24432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27694</v>
      </c>
      <c r="F53" s="47">
        <v>45318.111111111109</v>
      </c>
      <c r="G53" s="21">
        <f>(F53-E53)/E53</f>
        <v>0.63638734423019827</v>
      </c>
      <c r="H53" s="47">
        <v>44592.555555555555</v>
      </c>
      <c r="I53" s="21">
        <f>(F53-H53)/H53</f>
        <v>1.6270777633536224E-2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2246.9047619047615</v>
      </c>
      <c r="F54" s="50">
        <v>3002</v>
      </c>
      <c r="G54" s="31">
        <f>(F54-E54)/E54</f>
        <v>0.33606018861926484</v>
      </c>
      <c r="H54" s="50">
        <v>2851</v>
      </c>
      <c r="I54" s="31">
        <f>(F54-H54)/H54</f>
        <v>5.2963872325499824E-2</v>
      </c>
    </row>
    <row r="55" spans="1:9" ht="15.75" customHeight="1" thickBot="1" x14ac:dyDescent="0.25">
      <c r="A55" s="176" t="s">
        <v>191</v>
      </c>
      <c r="B55" s="177"/>
      <c r="C55" s="177"/>
      <c r="D55" s="178"/>
      <c r="E55" s="86">
        <f>SUM(E49:E54)</f>
        <v>80567.10083333333</v>
      </c>
      <c r="F55" s="86">
        <f>SUM(F49:F54)</f>
        <v>115031.04968253967</v>
      </c>
      <c r="G55" s="110">
        <f t="shared" ref="G55" si="6">(F55-E55)/E55</f>
        <v>0.42776702267716998</v>
      </c>
      <c r="H55" s="86">
        <f>SUM(H49:H54)</f>
        <v>114213.02917460317</v>
      </c>
      <c r="I55" s="111">
        <f t="shared" ref="I55" si="7">(F55-H55)/H55</f>
        <v>7.1622345878415324E-3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55</v>
      </c>
      <c r="C57" s="19" t="s">
        <v>122</v>
      </c>
      <c r="D57" s="20" t="s">
        <v>120</v>
      </c>
      <c r="E57" s="43">
        <v>4771.5</v>
      </c>
      <c r="F57" s="66">
        <v>7005</v>
      </c>
      <c r="G57" s="22">
        <f>(F57-E57)/E57</f>
        <v>0.46809179503300846</v>
      </c>
      <c r="H57" s="66">
        <v>7012.5</v>
      </c>
      <c r="I57" s="22">
        <f>(F57-H57)/H57</f>
        <v>-1.0695187165775401E-3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4496.666666666667</v>
      </c>
      <c r="G58" s="21">
        <f>(F58-E58)/E58</f>
        <v>0.19911111111111118</v>
      </c>
      <c r="H58" s="70">
        <v>4496.666666666667</v>
      </c>
      <c r="I58" s="21">
        <f>(F58-H58)/H58</f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4650</v>
      </c>
      <c r="F59" s="70">
        <v>7999</v>
      </c>
      <c r="G59" s="21">
        <f>(F59-E59)/E59</f>
        <v>0.72021505376344086</v>
      </c>
      <c r="H59" s="70">
        <v>7999</v>
      </c>
      <c r="I59" s="21">
        <f>(F59-H59)/H59</f>
        <v>0</v>
      </c>
    </row>
    <row r="60" spans="1:9" ht="16.5" x14ac:dyDescent="0.3">
      <c r="A60" s="118"/>
      <c r="B60" s="99" t="s">
        <v>56</v>
      </c>
      <c r="C60" s="15" t="s">
        <v>123</v>
      </c>
      <c r="D60" s="11" t="s">
        <v>120</v>
      </c>
      <c r="E60" s="47">
        <v>20929.535714285717</v>
      </c>
      <c r="F60" s="70">
        <v>32614.166666666668</v>
      </c>
      <c r="G60" s="21">
        <f>(F60-E60)/E60</f>
        <v>0.55828428838034183</v>
      </c>
      <c r="H60" s="70">
        <v>32449.166666666668</v>
      </c>
      <c r="I60" s="21">
        <f>(F60-H60)/H60</f>
        <v>5.0848763450525181E-3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47">
        <v>3606.1428571428573</v>
      </c>
      <c r="F61" s="105">
        <v>7055.4285714285716</v>
      </c>
      <c r="G61" s="21">
        <f>(F61-E61)/E61</f>
        <v>0.95650279285346429</v>
      </c>
      <c r="H61" s="105">
        <v>7001.1428571428569</v>
      </c>
      <c r="I61" s="21">
        <f>(F61-H61)/H61</f>
        <v>7.7538361083905232E-3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3991.0222222222219</v>
      </c>
      <c r="F62" s="50">
        <v>7477</v>
      </c>
      <c r="G62" s="29">
        <f>(F62-E62)/E62</f>
        <v>0.87345486536448491</v>
      </c>
      <c r="H62" s="50">
        <v>7371</v>
      </c>
      <c r="I62" s="29">
        <f>(F62-H62)/H62</f>
        <v>1.4380681047347714E-2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4845.8249999999998</v>
      </c>
      <c r="F63" s="68">
        <v>7236</v>
      </c>
      <c r="G63" s="21">
        <f>(F63-E63)/E63</f>
        <v>0.49324418442680046</v>
      </c>
      <c r="H63" s="68">
        <v>6958.125</v>
      </c>
      <c r="I63" s="21">
        <f>(F63-H63)/H63</f>
        <v>3.9935327405012128E-2</v>
      </c>
    </row>
    <row r="64" spans="1:9" ht="16.5" x14ac:dyDescent="0.3">
      <c r="A64" s="118"/>
      <c r="B64" s="99" t="s">
        <v>40</v>
      </c>
      <c r="C64" s="15" t="s">
        <v>117</v>
      </c>
      <c r="D64" s="13" t="s">
        <v>114</v>
      </c>
      <c r="E64" s="47">
        <v>2881.25</v>
      </c>
      <c r="F64" s="70">
        <v>4859</v>
      </c>
      <c r="G64" s="21">
        <f>(F64-E64)/E64</f>
        <v>0.68642082429501083</v>
      </c>
      <c r="H64" s="70">
        <v>4658.6000000000004</v>
      </c>
      <c r="I64" s="21">
        <f>(F64-H64)/H64</f>
        <v>4.3017215472459458E-2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2026</v>
      </c>
      <c r="F65" s="73">
        <v>3675</v>
      </c>
      <c r="G65" s="29">
        <f>(F65-E65)/E65</f>
        <v>0.81391905231984207</v>
      </c>
      <c r="H65" s="73">
        <v>3472.8571428571427</v>
      </c>
      <c r="I65" s="29">
        <f>(F65-H65)/H65</f>
        <v>5.8206499382970033E-2</v>
      </c>
    </row>
    <row r="66" spans="1:9" ht="15.75" customHeight="1" thickBot="1" x14ac:dyDescent="0.25">
      <c r="A66" s="176" t="s">
        <v>192</v>
      </c>
      <c r="B66" s="187"/>
      <c r="C66" s="187"/>
      <c r="D66" s="188"/>
      <c r="E66" s="106">
        <f>SUM(E57:E65)</f>
        <v>51451.275793650791</v>
      </c>
      <c r="F66" s="106">
        <f>SUM(F57:F65)</f>
        <v>82417.261904761908</v>
      </c>
      <c r="G66" s="108">
        <f t="shared" ref="G66" si="8">(F66-E66)/E66</f>
        <v>0.60185069531225099</v>
      </c>
      <c r="H66" s="106">
        <f>SUM(H57:H65)</f>
        <v>81419.058333333334</v>
      </c>
      <c r="I66" s="111">
        <f t="shared" ref="I66" si="9">(F66-H66)/H66</f>
        <v>1.2260072664337176E-2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3713.1488888888889</v>
      </c>
      <c r="F68" s="54">
        <v>6688.333333333333</v>
      </c>
      <c r="G68" s="21">
        <f>(F68-E68)/E68</f>
        <v>0.80125643583732753</v>
      </c>
      <c r="H68" s="54">
        <v>6692.5</v>
      </c>
      <c r="I68" s="21">
        <f>(F68-H68)/H68</f>
        <v>-6.2258747354007767E-4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49729.714285714283</v>
      </c>
      <c r="G69" s="21">
        <f>(F69-E69)/E69</f>
        <v>6.9643532047086468E-2</v>
      </c>
      <c r="H69" s="46">
        <v>49729.714285714283</v>
      </c>
      <c r="I69" s="21">
        <f>(F69-H69)/H69</f>
        <v>0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3141.9333333333334</v>
      </c>
      <c r="F70" s="46">
        <v>5971.666666666667</v>
      </c>
      <c r="G70" s="21">
        <f>(F70-E70)/E70</f>
        <v>0.90063442890789114</v>
      </c>
      <c r="H70" s="46">
        <v>5879.166666666667</v>
      </c>
      <c r="I70" s="21">
        <f>(F70-H70)/H70</f>
        <v>1.5733522324592488E-2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6257.1111111111113</v>
      </c>
      <c r="F71" s="46">
        <v>11777.777777777777</v>
      </c>
      <c r="G71" s="21">
        <f>(F71-E71)/E71</f>
        <v>0.88230280214511481</v>
      </c>
      <c r="H71" s="46">
        <v>11507.222222222223</v>
      </c>
      <c r="I71" s="21">
        <f>(F71-H71)/H71</f>
        <v>2.351180418094909E-2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10743.65</v>
      </c>
      <c r="F72" s="46">
        <v>17345.375</v>
      </c>
      <c r="G72" s="21">
        <f>(F72-E72)/E72</f>
        <v>0.61447692357811368</v>
      </c>
      <c r="H72" s="46">
        <v>16694.75</v>
      </c>
      <c r="I72" s="21">
        <f>(F72-H72)/H72</f>
        <v>3.8971832462301022E-2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7721.3</v>
      </c>
      <c r="F73" s="58">
        <v>13677.555555555555</v>
      </c>
      <c r="G73" s="31">
        <f>(F73-E73)/E73</f>
        <v>0.77140579378544472</v>
      </c>
      <c r="H73" s="58">
        <v>12838.888888888889</v>
      </c>
      <c r="I73" s="31">
        <f>(F73-H73)/H73</f>
        <v>6.5322371267849372E-2</v>
      </c>
    </row>
    <row r="74" spans="1:9" ht="15.75" customHeight="1" thickBot="1" x14ac:dyDescent="0.25">
      <c r="A74" s="176" t="s">
        <v>214</v>
      </c>
      <c r="B74" s="177"/>
      <c r="C74" s="177"/>
      <c r="D74" s="178"/>
      <c r="E74" s="86">
        <f>SUM(E68:E73)</f>
        <v>78069.000476190471</v>
      </c>
      <c r="F74" s="86">
        <f>SUM(F68:F73)</f>
        <v>105190.4226190476</v>
      </c>
      <c r="G74" s="110">
        <f t="shared" ref="G74" si="10">(F74-E74)/E74</f>
        <v>0.34740321993911832</v>
      </c>
      <c r="H74" s="86">
        <f>SUM(H68:H73)</f>
        <v>103342.24206349206</v>
      </c>
      <c r="I74" s="111">
        <f t="shared" ref="I74" si="11">(F74-H74)/H74</f>
        <v>1.7884076430430555E-2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3707.125</v>
      </c>
      <c r="F76" s="43">
        <v>5770.333333333333</v>
      </c>
      <c r="G76" s="21">
        <f>(F76-E76)/E76</f>
        <v>0.55655213496532574</v>
      </c>
      <c r="H76" s="43">
        <v>5798.1111111111113</v>
      </c>
      <c r="I76" s="21">
        <f>(F76-H76)/H76</f>
        <v>-4.7908322633808814E-3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2262.875</v>
      </c>
      <c r="F77" s="47">
        <v>3706.3</v>
      </c>
      <c r="G77" s="21">
        <f>(F77-E77)/E77</f>
        <v>0.63787217588245049</v>
      </c>
      <c r="H77" s="47">
        <v>3706.3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2740.375</v>
      </c>
      <c r="F78" s="47">
        <v>4344.375</v>
      </c>
      <c r="G78" s="21">
        <f>(F78-E78)/E78</f>
        <v>0.58532135200474389</v>
      </c>
      <c r="H78" s="47">
        <v>4297.25</v>
      </c>
      <c r="I78" s="21">
        <f>(F78-H78)/H78</f>
        <v>1.0966315666996336E-2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1515.5555555555554</v>
      </c>
      <c r="F79" s="47">
        <v>3005</v>
      </c>
      <c r="G79" s="21">
        <f>(F79-E79)/E79</f>
        <v>0.98277126099706758</v>
      </c>
      <c r="H79" s="47">
        <v>2840.3333333333335</v>
      </c>
      <c r="I79" s="21">
        <f>(F79-H79)/H79</f>
        <v>5.7974416148339342E-2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1311.875</v>
      </c>
      <c r="F80" s="50">
        <v>1952.1428571428571</v>
      </c>
      <c r="G80" s="21">
        <f>(F80-E80)/E80</f>
        <v>0.48805553665010548</v>
      </c>
      <c r="H80" s="50">
        <v>1675</v>
      </c>
      <c r="I80" s="21">
        <f>(F80-H80)/H80</f>
        <v>0.16545842217484005</v>
      </c>
    </row>
    <row r="81" spans="1:11" ht="15.75" customHeight="1" thickBot="1" x14ac:dyDescent="0.25">
      <c r="A81" s="176" t="s">
        <v>193</v>
      </c>
      <c r="B81" s="177"/>
      <c r="C81" s="177"/>
      <c r="D81" s="178"/>
      <c r="E81" s="86">
        <f>SUM(E76:E80)</f>
        <v>11537.805555555555</v>
      </c>
      <c r="F81" s="86">
        <f>SUM(F76:F80)</f>
        <v>18778.15119047619</v>
      </c>
      <c r="G81" s="110">
        <f t="shared" ref="G81" si="12">(F81-E81)/E81</f>
        <v>0.62753229806636368</v>
      </c>
      <c r="H81" s="86">
        <f>SUM(H76:H80)</f>
        <v>18316.994444444445</v>
      </c>
      <c r="I81" s="111">
        <f t="shared" ref="I81" si="13">(F81-H81)/H81</f>
        <v>2.5176441879176018E-2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>(F83-E83)/E83</f>
        <v>0.28752860411899306</v>
      </c>
      <c r="H83" s="43">
        <v>1875.5</v>
      </c>
      <c r="I83" s="22">
        <f>(F83-H83)/H83</f>
        <v>0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1940.3</v>
      </c>
      <c r="F84" s="47">
        <v>2727.5</v>
      </c>
      <c r="G84" s="21">
        <f>(F84-E84)/E84</f>
        <v>0.40571045714580223</v>
      </c>
      <c r="H84" s="47">
        <v>2727.5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8814.1166666666668</v>
      </c>
      <c r="F85" s="47">
        <v>9999</v>
      </c>
      <c r="G85" s="21">
        <f>(F85-E85)/E85</f>
        <v>0.13443018491170414</v>
      </c>
      <c r="H85" s="47">
        <v>9999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1515.8</v>
      </c>
      <c r="F86" s="47">
        <v>2145.8888888888887</v>
      </c>
      <c r="G86" s="21">
        <f>(F86-E86)/E86</f>
        <v>0.41568075530339671</v>
      </c>
      <c r="H86" s="47">
        <v>2114.2222222222222</v>
      </c>
      <c r="I86" s="21">
        <f>(F86-H86)/H86</f>
        <v>1.4977927265082965E-2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885.625</v>
      </c>
      <c r="F87" s="61">
        <v>1285.7142857142858</v>
      </c>
      <c r="G87" s="21">
        <f>(F87-E87)/E87</f>
        <v>0.4517592499243876</v>
      </c>
      <c r="H87" s="61">
        <v>1258.5714285714287</v>
      </c>
      <c r="I87" s="21">
        <f>(F87-H87)/H87</f>
        <v>2.1566401816118019E-2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3949.1</v>
      </c>
      <c r="F88" s="61">
        <v>4547.2222222222226</v>
      </c>
      <c r="G88" s="21">
        <f>(F88-E88)/E88</f>
        <v>0.1514578567831209</v>
      </c>
      <c r="H88" s="61">
        <v>4191.4444444444443</v>
      </c>
      <c r="I88" s="21">
        <f>(F88-H88)/H88</f>
        <v>8.48819022877291E-2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1184.3333333333335</v>
      </c>
      <c r="F89" s="193">
        <v>2075.625</v>
      </c>
      <c r="G89" s="23">
        <f>(F89-E89)/E89</f>
        <v>0.752568252181255</v>
      </c>
      <c r="H89" s="193">
        <v>1868.75</v>
      </c>
      <c r="I89" s="23">
        <f>(F89-H89)/H89</f>
        <v>0.11070234113712375</v>
      </c>
    </row>
    <row r="90" spans="1:11" ht="15.75" customHeight="1" thickBot="1" x14ac:dyDescent="0.25">
      <c r="A90" s="176" t="s">
        <v>194</v>
      </c>
      <c r="B90" s="177"/>
      <c r="C90" s="177"/>
      <c r="D90" s="178"/>
      <c r="E90" s="86">
        <f>SUM(E83:E89)</f>
        <v>19745.941666666666</v>
      </c>
      <c r="F90" s="86">
        <f>SUM(F83:F89)</f>
        <v>24656.450396825399</v>
      </c>
      <c r="G90" s="120">
        <f t="shared" ref="G90:G91" si="14">(F90-E90)/E90</f>
        <v>0.24868445440858442</v>
      </c>
      <c r="H90" s="86">
        <f>SUM(H83:H89)</f>
        <v>24034.988095238095</v>
      </c>
      <c r="I90" s="111">
        <f t="shared" ref="I90:I91" si="15">(F90-H90)/H90</f>
        <v>2.5856567896966443E-2</v>
      </c>
    </row>
    <row r="91" spans="1:11" ht="15.75" customHeight="1" thickBot="1" x14ac:dyDescent="0.25">
      <c r="A91" s="176" t="s">
        <v>195</v>
      </c>
      <c r="B91" s="177"/>
      <c r="C91" s="177"/>
      <c r="D91" s="178"/>
      <c r="E91" s="106">
        <f>SUM(E90+E81+E74+E66+E55+E47+E39+E32)</f>
        <v>352118.70485734125</v>
      </c>
      <c r="F91" s="106">
        <f>SUM(F32,F39,F47,F55,F66,F74,F81,F90)</f>
        <v>502151.97884920635</v>
      </c>
      <c r="G91" s="108">
        <f t="shared" si="14"/>
        <v>0.4260872027592234</v>
      </c>
      <c r="H91" s="106">
        <f>SUM(H32,H39,H47,H55,H66,H74,H81,H90)</f>
        <v>495782.11885714286</v>
      </c>
      <c r="I91" s="121">
        <f t="shared" si="15"/>
        <v>1.2848103531339602E-2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0" t="s">
        <v>3</v>
      </c>
      <c r="B13" s="170"/>
      <c r="C13" s="172" t="s">
        <v>0</v>
      </c>
      <c r="D13" s="166" t="s">
        <v>207</v>
      </c>
      <c r="E13" s="166" t="s">
        <v>208</v>
      </c>
      <c r="F13" s="166" t="s">
        <v>209</v>
      </c>
      <c r="G13" s="166" t="s">
        <v>210</v>
      </c>
      <c r="H13" s="166" t="s">
        <v>211</v>
      </c>
      <c r="I13" s="166" t="s">
        <v>212</v>
      </c>
    </row>
    <row r="14" spans="1:9" ht="24.75" customHeight="1" thickBot="1" x14ac:dyDescent="0.25">
      <c r="A14" s="171"/>
      <c r="B14" s="171"/>
      <c r="C14" s="173"/>
      <c r="D14" s="186"/>
      <c r="E14" s="186"/>
      <c r="F14" s="186"/>
      <c r="G14" s="167"/>
      <c r="H14" s="186"/>
      <c r="I14" s="186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2500</v>
      </c>
      <c r="E16" s="42">
        <v>3000</v>
      </c>
      <c r="F16" s="134">
        <v>2500</v>
      </c>
      <c r="G16" s="42">
        <v>2500</v>
      </c>
      <c r="H16" s="134">
        <v>2750</v>
      </c>
      <c r="I16" s="140">
        <v>2650</v>
      </c>
    </row>
    <row r="17" spans="1:9" ht="16.5" x14ac:dyDescent="0.3">
      <c r="A17" s="92"/>
      <c r="B17" s="153" t="s">
        <v>5</v>
      </c>
      <c r="C17" s="159" t="s">
        <v>164</v>
      </c>
      <c r="D17" s="93">
        <v>3000</v>
      </c>
      <c r="E17" s="46">
        <v>2500</v>
      </c>
      <c r="F17" s="93">
        <v>3000</v>
      </c>
      <c r="G17" s="46">
        <v>2000</v>
      </c>
      <c r="H17" s="93">
        <v>2000</v>
      </c>
      <c r="I17" s="142">
        <v>2500</v>
      </c>
    </row>
    <row r="18" spans="1:9" ht="16.5" x14ac:dyDescent="0.3">
      <c r="A18" s="92"/>
      <c r="B18" s="153" t="s">
        <v>6</v>
      </c>
      <c r="C18" s="159" t="s">
        <v>165</v>
      </c>
      <c r="D18" s="93">
        <v>2000</v>
      </c>
      <c r="E18" s="46">
        <v>2250</v>
      </c>
      <c r="F18" s="93">
        <v>2000</v>
      </c>
      <c r="G18" s="46">
        <v>1750</v>
      </c>
      <c r="H18" s="93">
        <v>2000</v>
      </c>
      <c r="I18" s="142">
        <v>2000</v>
      </c>
    </row>
    <row r="19" spans="1:9" ht="16.5" x14ac:dyDescent="0.3">
      <c r="A19" s="92"/>
      <c r="B19" s="153" t="s">
        <v>7</v>
      </c>
      <c r="C19" s="159" t="s">
        <v>166</v>
      </c>
      <c r="D19" s="93">
        <v>1500</v>
      </c>
      <c r="E19" s="46">
        <v>500</v>
      </c>
      <c r="F19" s="93">
        <v>1500</v>
      </c>
      <c r="G19" s="46">
        <v>875</v>
      </c>
      <c r="H19" s="93">
        <v>900</v>
      </c>
      <c r="I19" s="142">
        <v>1055</v>
      </c>
    </row>
    <row r="20" spans="1:9" ht="16.5" x14ac:dyDescent="0.3">
      <c r="A20" s="92"/>
      <c r="B20" s="153" t="s">
        <v>8</v>
      </c>
      <c r="C20" s="159" t="s">
        <v>167</v>
      </c>
      <c r="D20" s="93">
        <v>5000</v>
      </c>
      <c r="E20" s="46">
        <v>5000</v>
      </c>
      <c r="F20" s="93">
        <v>4750</v>
      </c>
      <c r="G20" s="46">
        <v>3750</v>
      </c>
      <c r="H20" s="93">
        <v>4000</v>
      </c>
      <c r="I20" s="142">
        <v>4500</v>
      </c>
    </row>
    <row r="21" spans="1:9" ht="16.5" x14ac:dyDescent="0.3">
      <c r="A21" s="92"/>
      <c r="B21" s="153" t="s">
        <v>9</v>
      </c>
      <c r="C21" s="159" t="s">
        <v>168</v>
      </c>
      <c r="D21" s="93">
        <v>1500</v>
      </c>
      <c r="E21" s="46">
        <v>1500</v>
      </c>
      <c r="F21" s="93">
        <v>2500</v>
      </c>
      <c r="G21" s="46">
        <v>1500</v>
      </c>
      <c r="H21" s="93">
        <v>1300</v>
      </c>
      <c r="I21" s="142">
        <v>1660</v>
      </c>
    </row>
    <row r="22" spans="1:9" ht="16.5" x14ac:dyDescent="0.3">
      <c r="A22" s="92"/>
      <c r="B22" s="153" t="s">
        <v>10</v>
      </c>
      <c r="C22" s="159" t="s">
        <v>169</v>
      </c>
      <c r="D22" s="93">
        <v>1500</v>
      </c>
      <c r="E22" s="46">
        <v>1500</v>
      </c>
      <c r="F22" s="93">
        <v>1500</v>
      </c>
      <c r="G22" s="46">
        <v>1375</v>
      </c>
      <c r="H22" s="93">
        <v>1100</v>
      </c>
      <c r="I22" s="142">
        <v>1395</v>
      </c>
    </row>
    <row r="23" spans="1:9" ht="16.5" x14ac:dyDescent="0.3">
      <c r="A23" s="92"/>
      <c r="B23" s="153" t="s">
        <v>11</v>
      </c>
      <c r="C23" s="159" t="s">
        <v>170</v>
      </c>
      <c r="D23" s="93">
        <v>500</v>
      </c>
      <c r="E23" s="46">
        <v>650</v>
      </c>
      <c r="F23" s="93">
        <v>500</v>
      </c>
      <c r="G23" s="46">
        <v>500</v>
      </c>
      <c r="H23" s="93">
        <v>450</v>
      </c>
      <c r="I23" s="142">
        <v>520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500</v>
      </c>
      <c r="H24" s="93">
        <v>500</v>
      </c>
      <c r="I24" s="142">
        <v>500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500</v>
      </c>
      <c r="H25" s="93">
        <v>500</v>
      </c>
      <c r="I25" s="142">
        <v>500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500</v>
      </c>
      <c r="G26" s="46">
        <v>500</v>
      </c>
      <c r="H26" s="93">
        <v>500</v>
      </c>
      <c r="I26" s="142">
        <v>500</v>
      </c>
    </row>
    <row r="27" spans="1:9" ht="16.5" x14ac:dyDescent="0.3">
      <c r="A27" s="92"/>
      <c r="B27" s="153" t="s">
        <v>15</v>
      </c>
      <c r="C27" s="159" t="s">
        <v>174</v>
      </c>
      <c r="D27" s="93">
        <v>1500</v>
      </c>
      <c r="E27" s="46">
        <v>2000</v>
      </c>
      <c r="F27" s="93">
        <v>1500</v>
      </c>
      <c r="G27" s="46">
        <v>1500</v>
      </c>
      <c r="H27" s="93">
        <v>1500</v>
      </c>
      <c r="I27" s="142">
        <v>1600</v>
      </c>
    </row>
    <row r="28" spans="1:9" ht="16.5" x14ac:dyDescent="0.3">
      <c r="A28" s="92"/>
      <c r="B28" s="153" t="s">
        <v>16</v>
      </c>
      <c r="C28" s="159" t="s">
        <v>175</v>
      </c>
      <c r="D28" s="93">
        <v>500</v>
      </c>
      <c r="E28" s="46">
        <v>500</v>
      </c>
      <c r="F28" s="93">
        <v>500</v>
      </c>
      <c r="G28" s="46">
        <v>500</v>
      </c>
      <c r="H28" s="93">
        <v>750</v>
      </c>
      <c r="I28" s="142">
        <v>550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2500</v>
      </c>
      <c r="F29" s="93">
        <v>2000</v>
      </c>
      <c r="G29" s="46">
        <v>1500</v>
      </c>
      <c r="H29" s="93">
        <v>1500</v>
      </c>
      <c r="I29" s="142">
        <v>1875</v>
      </c>
    </row>
    <row r="30" spans="1:9" ht="16.5" x14ac:dyDescent="0.3">
      <c r="A30" s="92"/>
      <c r="B30" s="153" t="s">
        <v>18</v>
      </c>
      <c r="C30" s="159" t="s">
        <v>177</v>
      </c>
      <c r="D30" s="93"/>
      <c r="E30" s="46">
        <v>1200</v>
      </c>
      <c r="F30" s="93">
        <v>2750</v>
      </c>
      <c r="G30" s="46">
        <v>2250</v>
      </c>
      <c r="H30" s="93">
        <v>2000</v>
      </c>
      <c r="I30" s="142">
        <v>2050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1500</v>
      </c>
      <c r="E31" s="49">
        <v>1750</v>
      </c>
      <c r="F31" s="135">
        <v>1500</v>
      </c>
      <c r="G31" s="49">
        <v>1750</v>
      </c>
      <c r="H31" s="135">
        <v>1350</v>
      </c>
      <c r="I31" s="95">
        <v>1570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3000</v>
      </c>
      <c r="E33" s="42">
        <v>2500</v>
      </c>
      <c r="F33" s="134">
        <v>3000</v>
      </c>
      <c r="G33" s="42">
        <v>3250</v>
      </c>
      <c r="H33" s="134">
        <v>2500</v>
      </c>
      <c r="I33" s="140">
        <v>2850</v>
      </c>
    </row>
    <row r="34" spans="1:9" ht="16.5" x14ac:dyDescent="0.3">
      <c r="A34" s="92"/>
      <c r="B34" s="141" t="s">
        <v>27</v>
      </c>
      <c r="C34" s="15" t="s">
        <v>180</v>
      </c>
      <c r="D34" s="93">
        <v>4000</v>
      </c>
      <c r="E34" s="46">
        <v>2500</v>
      </c>
      <c r="F34" s="93">
        <v>2500</v>
      </c>
      <c r="G34" s="46">
        <v>3250</v>
      </c>
      <c r="H34" s="93">
        <v>3300</v>
      </c>
      <c r="I34" s="142">
        <v>3110</v>
      </c>
    </row>
    <row r="35" spans="1:9" ht="16.5" x14ac:dyDescent="0.3">
      <c r="A35" s="92"/>
      <c r="B35" s="144" t="s">
        <v>28</v>
      </c>
      <c r="C35" s="15" t="s">
        <v>181</v>
      </c>
      <c r="D35" s="93">
        <v>2500</v>
      </c>
      <c r="E35" s="46">
        <v>2000</v>
      </c>
      <c r="F35" s="93">
        <v>2000</v>
      </c>
      <c r="G35" s="46">
        <v>2000</v>
      </c>
      <c r="H35" s="93">
        <v>1750</v>
      </c>
      <c r="I35" s="142">
        <v>2050</v>
      </c>
    </row>
    <row r="36" spans="1:9" ht="16.5" x14ac:dyDescent="0.3">
      <c r="A36" s="92"/>
      <c r="B36" s="141" t="s">
        <v>29</v>
      </c>
      <c r="C36" s="15" t="s">
        <v>182</v>
      </c>
      <c r="D36" s="93">
        <v>3500</v>
      </c>
      <c r="E36" s="46">
        <v>3000</v>
      </c>
      <c r="F36" s="93">
        <v>2000</v>
      </c>
      <c r="G36" s="46">
        <v>3000</v>
      </c>
      <c r="H36" s="93">
        <v>2300</v>
      </c>
      <c r="I36" s="142">
        <v>2760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3500</v>
      </c>
      <c r="E37" s="49">
        <v>3000</v>
      </c>
      <c r="F37" s="135">
        <v>3750</v>
      </c>
      <c r="G37" s="49">
        <v>3750</v>
      </c>
      <c r="H37" s="135">
        <v>2750</v>
      </c>
      <c r="I37" s="95">
        <v>3350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46000</v>
      </c>
      <c r="F39" s="42">
        <v>40000</v>
      </c>
      <c r="G39" s="42">
        <v>30500</v>
      </c>
      <c r="H39" s="42">
        <v>37500</v>
      </c>
      <c r="I39" s="140">
        <v>37200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22500</v>
      </c>
      <c r="E40" s="49">
        <v>26000</v>
      </c>
      <c r="F40" s="49">
        <v>26000</v>
      </c>
      <c r="G40" s="49">
        <v>20000</v>
      </c>
      <c r="H40" s="49">
        <v>24000</v>
      </c>
      <c r="I40" s="95">
        <v>23700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21-04-2020</vt:lpstr>
      <vt:lpstr>By Order</vt:lpstr>
      <vt:lpstr>All Stores</vt:lpstr>
      <vt:lpstr>'21-04-2020'!Print_Titles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2020-04-24T09:21:38Z</cp:lastPrinted>
  <dcterms:created xsi:type="dcterms:W3CDTF">2010-10-20T06:23:14Z</dcterms:created>
  <dcterms:modified xsi:type="dcterms:W3CDTF">2020-04-24T09:22:44Z</dcterms:modified>
</cp:coreProperties>
</file>