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1" activeTab="4"/>
  </bookViews>
  <sheets>
    <sheet name="Supermarkets" sheetId="5" r:id="rId1"/>
    <sheet name="stores" sheetId="7" r:id="rId2"/>
    <sheet name="Comp" sheetId="8" r:id="rId3"/>
    <sheet name="11-05-2020" sheetId="9" r:id="rId4"/>
    <sheet name="By Order" sheetId="11" r:id="rId5"/>
    <sheet name="All Stores" sheetId="12" r:id="rId6"/>
  </sheets>
  <definedNames>
    <definedName name="_xlnm.Print_Titles" localSheetId="3">'11-05-2020'!$12:$14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E32" i="11" l="1"/>
  <c r="I83" i="11"/>
  <c r="G83" i="11"/>
  <c r="I85" i="11"/>
  <c r="G85" i="11"/>
  <c r="I86" i="11"/>
  <c r="G86" i="11"/>
  <c r="I87" i="11"/>
  <c r="G87" i="11"/>
  <c r="I88" i="11"/>
  <c r="G88" i="11"/>
  <c r="I84" i="11"/>
  <c r="G84" i="11"/>
  <c r="I89" i="11"/>
  <c r="G89" i="11"/>
  <c r="I80" i="11"/>
  <c r="G80" i="11"/>
  <c r="I79" i="11"/>
  <c r="G79" i="11"/>
  <c r="I76" i="11"/>
  <c r="G76" i="11"/>
  <c r="I77" i="11"/>
  <c r="G77" i="11"/>
  <c r="I78" i="11"/>
  <c r="G78" i="11"/>
  <c r="I68" i="11"/>
  <c r="G68" i="11"/>
  <c r="I73" i="11"/>
  <c r="G73" i="11"/>
  <c r="I71" i="11"/>
  <c r="G71" i="11"/>
  <c r="I72" i="11"/>
  <c r="G72" i="11"/>
  <c r="I70" i="11"/>
  <c r="G70" i="11"/>
  <c r="I69" i="11"/>
  <c r="G69" i="11"/>
  <c r="I57" i="11"/>
  <c r="G57" i="11"/>
  <c r="I59" i="11"/>
  <c r="G59" i="11"/>
  <c r="I61" i="11"/>
  <c r="G61" i="11"/>
  <c r="I58" i="11"/>
  <c r="G58" i="11"/>
  <c r="I65" i="11"/>
  <c r="G65" i="11"/>
  <c r="I62" i="11"/>
  <c r="G62" i="11"/>
  <c r="I60" i="11"/>
  <c r="G60" i="11"/>
  <c r="I64" i="11"/>
  <c r="G64" i="11"/>
  <c r="I63" i="11"/>
  <c r="G63" i="11"/>
  <c r="I52" i="11"/>
  <c r="G52" i="11"/>
  <c r="I50" i="11"/>
  <c r="G50" i="11"/>
  <c r="I54" i="11"/>
  <c r="G54" i="11"/>
  <c r="I53" i="11"/>
  <c r="G53" i="11"/>
  <c r="I51" i="11"/>
  <c r="G51" i="11"/>
  <c r="I49" i="11"/>
  <c r="G49" i="11"/>
  <c r="I35" i="11"/>
  <c r="G35" i="11"/>
  <c r="I34" i="11"/>
  <c r="G34" i="11"/>
  <c r="I37" i="11"/>
  <c r="G37" i="11"/>
  <c r="I36" i="11"/>
  <c r="G36" i="11"/>
  <c r="I38" i="11"/>
  <c r="G38" i="11"/>
  <c r="I27" i="11"/>
  <c r="G27" i="11"/>
  <c r="I23" i="11"/>
  <c r="G23" i="11"/>
  <c r="I30" i="11"/>
  <c r="G30" i="11"/>
  <c r="I19" i="11"/>
  <c r="G19" i="11"/>
  <c r="I28" i="11"/>
  <c r="G28" i="11"/>
  <c r="I26" i="11"/>
  <c r="G26" i="11"/>
  <c r="I31" i="11"/>
  <c r="G31" i="11"/>
  <c r="I29" i="11"/>
  <c r="G29" i="11"/>
  <c r="I20" i="11"/>
  <c r="G20" i="11"/>
  <c r="I22" i="11"/>
  <c r="G22" i="11"/>
  <c r="I18" i="11"/>
  <c r="G18" i="11"/>
  <c r="I17" i="11"/>
  <c r="G17" i="11"/>
  <c r="I21" i="11"/>
  <c r="G21" i="11"/>
  <c r="I24" i="11"/>
  <c r="G24" i="11"/>
  <c r="I25" i="11"/>
  <c r="G25" i="11"/>
  <c r="I16" i="11"/>
  <c r="G16" i="11"/>
  <c r="D40" i="8" l="1"/>
  <c r="F32" i="11" l="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<sst xmlns="http://schemas.openxmlformats.org/spreadsheetml/2006/main" count="848" uniqueCount="225">
  <si>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</si>
  <si>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</si>
  <si>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</si>
  <si>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</si>
  <si>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</si>
  <si>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</si>
  <si>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</si>
  <si>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</si>
  <si>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</si>
  <si>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</si>
  <si>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</si>
  <si>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</si>
  <si>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</si>
  <si>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</si>
  <si>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</si>
  <si>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</si>
  <si>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</si>
  <si>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</si>
  <si>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</si>
  <si>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</si>
  <si>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</si>
  <si>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</si>
  <si>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</si>
  <si>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</si>
  <si>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</si>
  <si>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</si>
  <si>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</si>
  <si>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</si>
  <si>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</si>
  <si>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</si>
  <si>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</si>
  <si>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</si>
  <si>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</si>
  <si>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</si>
  <si>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</si>
  <si>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</si>
  <si>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</si>
  <si>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</si>
  <si>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</si>
  <si>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</si>
  <si>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</si>
  <si>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</si>
  <si>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</si>
  <si>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</si>
  <si>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</si>
  <si>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</si>
  <si>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</si>
  <si>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</si>
  <si>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</si>
  <si>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</si>
  <si>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</si>
  <si>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</si>
  <si>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</si>
  <si>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</si>
  <si>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</si>
  <si>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</si>
  <si>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</si>
  <si>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</si>
  <si>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</si>
  <si>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</si>
  <si>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</si>
  <si>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</si>
  <si>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</si>
  <si>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</si>
  <si>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</si>
  <si>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</si>
  <si>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</si>
  <si>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</si>
  <si>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</si>
  <si>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</si>
  <si>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</si>
  <si>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</si>
  <si>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</si>
  <si>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</si>
  <si>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</si>
  <si>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</si>
  <si>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</si>
  <si>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</si>
  <si>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</si>
  <si>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</si>
  <si>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</si>
  <si>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</si>
  <si>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</si>
  <si>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</si>
  <si>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</si>
  <si>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</si>
  <si>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</si>
  <si>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</si>
  <si>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</si>
  <si>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</si>
  <si>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</si>
  <si>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</si>
  <si>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</si>
  <si>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</si>
  <si>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</si>
  <si>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</si>
  <si>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</si>
  <si>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</si>
  <si>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</si>
  <si>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</si>
  <si>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</si>
  <si>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</si>
  <si>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</si>
  <si>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</si>
  <si>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</si>
  <si>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</si>
  <si>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</si>
  <si>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</si>
  <si>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</si>
  <si>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</si>
  <si>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</si>
  <si>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</si>
  <si>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</si>
  <si>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</si>
  <si>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</si>
  <si>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</si>
  <si>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</si>
  <si>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</si>
  <si>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</si>
  <si>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</si>
  <si>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</si>
  <si>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</si>
  <si>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</si>
  <si>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</si>
  <si>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</si>
  <si>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</si>
  <si>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</si>
  <si>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</si>
  <si>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</si>
  <si>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</si>
  <si>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</si>
  <si>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</si>
  <si>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</si>
  <si>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</si>
  <si>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</si>
  <si>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</si>
  <si>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</si>
  <si>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</si>
  <si>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</si>
  <si>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</si>
  <si>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</si>
  <si>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</si>
  <si>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</si>
  <si>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</si>
  <si>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</si>
  <si>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</si>
  <si>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</si>
  <si>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</si>
  <si>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</si>
  <si>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</si>
  <si>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</si>
  <si>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</si>
  <si>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</si>
  <si>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</si>
  <si>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</si>
  <si>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</si>
  <si>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</si>
  <si>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</si>
  <si>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</si>
  <si>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</si>
  <si>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</si>
  <si>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</si>
  <si>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</si>
  <si>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</si>
  <si>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</si>
  <si>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</si>
  <si>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</si>
  <si>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</si>
  <si>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</si>
  <si>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</si>
  <si>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</si>
  <si>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</si>
  <si>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</si>
  <si>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</si>
  <si>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</si>
  <si>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</si>
  <si>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</si>
  <si>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</si>
  <si>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</si>
  <si>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</si>
  <si>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</si>
  <si>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</si>
  <si>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</si>
  <si>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</si>
  <si>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</si>
  <si>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</si>
  <si>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</si>
  <si>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</si>
  <si>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</si>
  <si>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</si>
  <si>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</si>
  <si>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</si>
  <si>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</si>
  <si>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</si>
  <si>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</si>
  <si>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</si>
  <si>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</si>
  <si>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</si>
  <si>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</si>
  <si>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</si>
  <si>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</si>
  <si>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</si>
  <si>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</si>
  <si>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</si>
  <si>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</si>
  <si>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</si>
  <si>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</si>
  <si>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</si>
  <si>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</si>
  <si>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</si>
  <si>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</si>
  <si>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</si>
  <si>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</si>
  <si>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</si>
  <si>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</si>
  <si>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</si>
  <si>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</si>
  <si>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04-05-2020 (ل.ل.)</t>
  </si>
  <si>
    <t>معدل الأسعار في أيار 2019 (ل.ل.)</t>
  </si>
  <si>
    <t>المعدل العام للأسعار في 04-05-2020  (ل.ل.)</t>
  </si>
  <si>
    <t>معدل أسعار المحلات والملاحم في 04-05-2020 (ل.ل.)</t>
  </si>
  <si>
    <t xml:space="preserve"> التاريخ 11 أيار 2020</t>
  </si>
  <si>
    <t>معدل أسعار  السوبرماركات في 11-05-2020 (ل.ل.)</t>
  </si>
  <si>
    <t>معدل أسعار المحلات والملاحم في 11-05-2020 (ل.ل.)</t>
  </si>
  <si>
    <t>المعدل العام للأسعار في 11-05-2020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</si>
</sst>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218</v>
      </c>
      <c r="F12" s="164" t="s">
        <v>222</v>
      </c>
      <c r="G12" s="164" t="s">
        <v>197</v>
      </c>
      <c r="H12" s="164" t="s">
        <v>217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1485.425</v>
      </c>
      <c r="F15" s="43">
        <v>3334</v>
      </c>
      <c r="G15" s="45">
        <f t="shared" ref="G15:G30" si="0">(F15-E15)/E15</f>
        <v>1.2444754868135384</v>
      </c>
      <c r="H15" s="43">
        <v>3733.8</v>
      </c>
      <c r="I15" s="45">
        <f>(F15-H15)/H15</f>
        <v>-0.10707590122663242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1440.2375</v>
      </c>
      <c r="F16" s="47">
        <v>2373.4444444444443</v>
      </c>
      <c r="G16" s="48">
        <f t="shared" si="0"/>
        <v>0.64795351075391694</v>
      </c>
      <c r="H16" s="47">
        <v>2304.2222222222222</v>
      </c>
      <c r="I16" s="44">
        <f t="shared" ref="I16:I30" si="1">(F16-H16)/H16</f>
        <v>3.0041469765647581E-2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1634.375</v>
      </c>
      <c r="F17" s="47">
        <v>2085.1111111111113</v>
      </c>
      <c r="G17" s="48">
        <f t="shared" si="0"/>
        <v>0.27578500106224785</v>
      </c>
      <c r="H17" s="47">
        <v>2268.8000000000002</v>
      </c>
      <c r="I17" s="44">
        <f>(F17-H17)/H17</f>
        <v>-8.0963015201379079E-2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1010.3124999999999</v>
      </c>
      <c r="F18" s="47">
        <v>897.3</v>
      </c>
      <c r="G18" s="48">
        <f t="shared" si="0"/>
        <v>-0.11185895453139494</v>
      </c>
      <c r="H18" s="47">
        <v>949.8</v>
      </c>
      <c r="I18" s="44">
        <f t="shared" si="1"/>
        <v>-5.5274794693619712E-2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2370.3125</v>
      </c>
      <c r="F19" s="47">
        <v>4274.75</v>
      </c>
      <c r="G19" s="48">
        <f>(F19-E19)/E19</f>
        <v>0.80345418589321027</v>
      </c>
      <c r="H19" s="47">
        <v>4392.5</v>
      </c>
      <c r="I19" s="44">
        <f>(F19-H19)/H19</f>
        <v>-2.6807057484348321E-2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1342.4</v>
      </c>
      <c r="F20" s="47">
        <v>1217.5</v>
      </c>
      <c r="G20" s="48">
        <f t="shared" si="0"/>
        <v>-9.3042312276519726E-2</v>
      </c>
      <c r="H20" s="47">
        <v>1489</v>
      </c>
      <c r="I20" s="44">
        <f t="shared" si="1"/>
        <v>-0.18233713901947615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1312.3249999999998</v>
      </c>
      <c r="F21" s="47">
        <v>1779</v>
      </c>
      <c r="G21" s="48">
        <f t="shared" si="0"/>
        <v>0.35560931933781664</v>
      </c>
      <c r="H21" s="47">
        <v>1928</v>
      </c>
      <c r="I21" s="44">
        <f t="shared" si="1"/>
        <v>-7.7282157676348551E-2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455.30837499999996</v>
      </c>
      <c r="F22" s="47">
        <v>374.5</v>
      </c>
      <c r="G22" s="48">
        <f t="shared" si="0"/>
        <v>-0.17748053722930082</v>
      </c>
      <c r="H22" s="47">
        <v>389.5</v>
      </c>
      <c r="I22" s="44">
        <f t="shared" si="1"/>
        <v>-3.8510911424903725E-2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477.45203125</v>
      </c>
      <c r="F23" s="47">
        <v>410</v>
      </c>
      <c r="G23" s="48">
        <f t="shared" si="0"/>
        <v>-0.14127499064860247</v>
      </c>
      <c r="H23" s="47">
        <v>429.5</v>
      </c>
      <c r="I23" s="44">
        <f t="shared" si="1"/>
        <v>-4.5401629802095458E-2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509.275125</v>
      </c>
      <c r="F24" s="47">
        <v>529.79999999999995</v>
      </c>
      <c r="G24" s="48">
        <f t="shared" si="0"/>
        <v>4.0302135314384244E-2</v>
      </c>
      <c r="H24" s="47">
        <v>524.29999999999995</v>
      </c>
      <c r="I24" s="44">
        <f t="shared" si="1"/>
        <v>1.0490177379362961E-2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548.44237499999997</v>
      </c>
      <c r="F25" s="47">
        <v>479.8</v>
      </c>
      <c r="G25" s="48">
        <f t="shared" si="0"/>
        <v>-0.12515877351745469</v>
      </c>
      <c r="H25" s="47">
        <v>499.3</v>
      </c>
      <c r="I25" s="44">
        <f t="shared" si="1"/>
        <v>-3.9054676547166031E-2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1404.4749999999999</v>
      </c>
      <c r="F26" s="47">
        <v>1330</v>
      </c>
      <c r="G26" s="48">
        <f t="shared" si="0"/>
        <v>-5.3026931771658389E-2</v>
      </c>
      <c r="H26" s="47">
        <v>1494.8</v>
      </c>
      <c r="I26" s="44">
        <f t="shared" si="1"/>
        <v>-0.11024886272411022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529.86675000000002</v>
      </c>
      <c r="F27" s="47">
        <v>527.29999999999995</v>
      </c>
      <c r="G27" s="48">
        <f t="shared" si="0"/>
        <v>-4.8441424188252419E-3</v>
      </c>
      <c r="H27" s="47">
        <v>541.79999999999995</v>
      </c>
      <c r="I27" s="44">
        <f t="shared" si="1"/>
        <v>-2.6762643041712813E-2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1206.8125</v>
      </c>
      <c r="F28" s="47">
        <v>1524</v>
      </c>
      <c r="G28" s="48">
        <f t="shared" si="0"/>
        <v>0.26283080428815581</v>
      </c>
      <c r="H28" s="47">
        <v>1495</v>
      </c>
      <c r="I28" s="44">
        <f t="shared" si="1"/>
        <v>1.9397993311036789E-2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1354.3104166666667</v>
      </c>
      <c r="F29" s="47">
        <v>2791.6666666666665</v>
      </c>
      <c r="G29" s="48">
        <f t="shared" si="0"/>
        <v>1.0613196445300421</v>
      </c>
      <c r="H29" s="47">
        <v>2797</v>
      </c>
      <c r="I29" s="44">
        <f t="shared" si="1"/>
        <v>-1.9068049100226974E-3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1154.0875000000001</v>
      </c>
      <c r="F30" s="50">
        <v>1708.8</v>
      </c>
      <c r="G30" s="51">
        <f t="shared" si="0"/>
        <v>0.48065029731281189</v>
      </c>
      <c r="H30" s="50">
        <v>1678.8</v>
      </c>
      <c r="I30" s="56">
        <f t="shared" si="1"/>
        <v>1.7869907076483203E-2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43">
        <v>4698</v>
      </c>
      <c r="G32" s="45">
        <f>(F32-E32)/E32</f>
        <v>1.1273801707156927</v>
      </c>
      <c r="H32" s="43">
        <v>2868.8</v>
      </c>
      <c r="I32" s="44">
        <f>(F32-H32)/H32</f>
        <v>0.63761851645287215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47">
        <v>4247.7777777777774</v>
      </c>
      <c r="G33" s="48">
        <f>(F33-E33)/E33</f>
        <v>1.0833830041887007</v>
      </c>
      <c r="H33" s="47">
        <v>3380</v>
      </c>
      <c r="I33" s="44">
        <f>(F33-H33)/H33</f>
        <v>0.25673898750821816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47">
        <v>2723.8</v>
      </c>
      <c r="G34" s="48">
        <f>(F34-E34)/E34</f>
        <v>0.43176569147625549</v>
      </c>
      <c r="H34" s="47">
        <v>2364.8000000000002</v>
      </c>
      <c r="I34" s="44">
        <f>(F34-H34)/H34</f>
        <v>0.15180987821380243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47">
        <v>2337.5</v>
      </c>
      <c r="G35" s="48">
        <f>(F35-E35)/E35</f>
        <v>0.49622514626010389</v>
      </c>
      <c r="H35" s="47">
        <v>2262.5</v>
      </c>
      <c r="I35" s="44">
        <f>(F35-H35)/H35</f>
        <v>3.3149171270718231E-2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50">
        <v>3230</v>
      </c>
      <c r="G36" s="51">
        <f>(F36-E36)/E36</f>
        <v>1.8925694770785138</v>
      </c>
      <c r="H36" s="50">
        <v>3144</v>
      </c>
      <c r="I36" s="56">
        <f>(F36-H36)/H36</f>
        <v>2.7353689567430027E-2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26389.941583333333</v>
      </c>
      <c r="F38" s="43">
        <v>50598.666666666664</v>
      </c>
      <c r="G38" s="45">
        <f t="shared" ref="G38:G43" si="2">(F38-E38)/E38</f>
        <v>0.91734667190860486</v>
      </c>
      <c r="H38" s="43">
        <v>49820.888888888891</v>
      </c>
      <c r="I38" s="44">
        <f t="shared" ref="I38:I43" si="3">(F38-H38)/H38</f>
        <v>1.5611479343782535E-2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15146.530555555557</v>
      </c>
      <c r="F39" s="57">
        <v>31657.555555555555</v>
      </c>
      <c r="G39" s="48">
        <f t="shared" si="2"/>
        <v>1.090086270214796</v>
      </c>
      <c r="H39" s="57">
        <v>31268.666666666668</v>
      </c>
      <c r="I39" s="44">
        <f>(F39-H39)/H39</f>
        <v>1.2437015400578434E-2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10476.46875</v>
      </c>
      <c r="F40" s="57">
        <v>26921</v>
      </c>
      <c r="G40" s="48">
        <f t="shared" si="2"/>
        <v>1.569663561493466</v>
      </c>
      <c r="H40" s="57">
        <v>26108.5</v>
      </c>
      <c r="I40" s="44">
        <f t="shared" si="3"/>
        <v>3.1120133289924738E-2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6049.9</v>
      </c>
      <c r="F41" s="47">
        <v>6390</v>
      </c>
      <c r="G41" s="48">
        <f t="shared" si="2"/>
        <v>5.6215805219921054E-2</v>
      </c>
      <c r="H41" s="47">
        <v>6390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</v>
      </c>
      <c r="F42" s="47">
        <v>20700</v>
      </c>
      <c r="G42" s="48">
        <f t="shared" si="2"/>
        <v>1.0770620108368454</v>
      </c>
      <c r="H42" s="47">
        <v>20700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12878.75</v>
      </c>
      <c r="F43" s="50">
        <v>15721.666000000001</v>
      </c>
      <c r="G43" s="51">
        <f t="shared" si="2"/>
        <v>0.22074471513151517</v>
      </c>
      <c r="H43" s="50">
        <v>22367</v>
      </c>
      <c r="I43" s="59">
        <f t="shared" si="3"/>
        <v>-0.29710439486743861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5311.5277777777774</v>
      </c>
      <c r="F45" s="43">
        <v>10345.799999999999</v>
      </c>
      <c r="G45" s="45">
        <f t="shared" ref="G45:G50" si="4">(F45-E45)/E45</f>
        <v>0.94780116622649901</v>
      </c>
      <c r="H45" s="43">
        <v>10355.799999999999</v>
      </c>
      <c r="I45" s="44">
        <f t="shared" ref="I45:I50" si="5">(F45-H45)/H45</f>
        <v>-9.6564244191660721E-4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7261.1111111111113</v>
      </c>
      <c r="G46" s="48">
        <f t="shared" si="4"/>
        <v>0.20310026142346929</v>
      </c>
      <c r="H46" s="47">
        <v>7232.7777777777774</v>
      </c>
      <c r="I46" s="87">
        <f t="shared" si="5"/>
        <v>3.9173515631001684E-3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27010</v>
      </c>
      <c r="G47" s="48">
        <f t="shared" si="4"/>
        <v>0.41960430979464647</v>
      </c>
      <c r="H47" s="47">
        <v>25120.833333333332</v>
      </c>
      <c r="I47" s="87">
        <f t="shared" si="5"/>
        <v>7.5203184607729359E-2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19135.580000000002</v>
      </c>
      <c r="F48" s="47">
        <v>33451.572</v>
      </c>
      <c r="G48" s="48">
        <f t="shared" si="4"/>
        <v>0.7481347312179718</v>
      </c>
      <c r="H48" s="47">
        <v>27721.546666666665</v>
      </c>
      <c r="I48" s="87">
        <f t="shared" si="5"/>
        <v>0.20669933760309678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2241.6666666666665</v>
      </c>
      <c r="F49" s="47">
        <v>2936.25</v>
      </c>
      <c r="G49" s="48">
        <f t="shared" si="4"/>
        <v>0.30985130111524173</v>
      </c>
      <c r="H49" s="47">
        <v>2936.25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27836</v>
      </c>
      <c r="F50" s="50">
        <v>61180.888888888891</v>
      </c>
      <c r="G50" s="56">
        <f t="shared" si="4"/>
        <v>1.1979051907202505</v>
      </c>
      <c r="H50" s="50">
        <v>59554.125</v>
      </c>
      <c r="I50" s="59">
        <f t="shared" si="5"/>
        <v>2.7315721436405798E-2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5580</v>
      </c>
      <c r="G52" s="45">
        <f t="shared" ref="G52:G60" si="6">(F52-E52)/E52</f>
        <v>0.48799999999999999</v>
      </c>
      <c r="H52" s="66">
        <v>5080</v>
      </c>
      <c r="I52" s="124">
        <f t="shared" ref="I52:I60" si="7">(F52-H52)/H52</f>
        <v>9.8425196850393706E-2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10774.166666666666</v>
      </c>
      <c r="G53" s="48">
        <f t="shared" si="6"/>
        <v>1.9877259702359729</v>
      </c>
      <c r="H53" s="70">
        <v>9342.5</v>
      </c>
      <c r="I53" s="87">
        <f t="shared" si="7"/>
        <v>0.15324235126215319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6268.75</v>
      </c>
      <c r="G54" s="48">
        <f t="shared" si="6"/>
        <v>1.175704989154013</v>
      </c>
      <c r="H54" s="70">
        <v>6187.5</v>
      </c>
      <c r="I54" s="87">
        <f t="shared" si="7"/>
        <v>1.3131313131313131E-2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7579.333333333333</v>
      </c>
      <c r="I55" s="87">
        <f t="shared" si="7"/>
        <v>5.536986542352014E-2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2026</v>
      </c>
      <c r="F56" s="104">
        <v>4527.5</v>
      </c>
      <c r="G56" s="55">
        <f t="shared" si="6"/>
        <v>1.2346989141164857</v>
      </c>
      <c r="H56" s="104">
        <v>3772.5</v>
      </c>
      <c r="I56" s="88">
        <f t="shared" si="7"/>
        <v>0.2001325381047051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3967.302083333333</v>
      </c>
      <c r="F57" s="50">
        <v>8831.8571428571431</v>
      </c>
      <c r="G57" s="51">
        <f t="shared" si="6"/>
        <v>1.2261620006098966</v>
      </c>
      <c r="H57" s="50">
        <v>9652.875</v>
      </c>
      <c r="I57" s="125">
        <f t="shared" si="7"/>
        <v>-8.5054230697368075E-2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4587.78125</v>
      </c>
      <c r="F58" s="68">
        <v>9541.4285714285706</v>
      </c>
      <c r="G58" s="44">
        <f t="shared" si="6"/>
        <v>1.0797479329313207</v>
      </c>
      <c r="H58" s="68">
        <v>9198.3333333333339</v>
      </c>
      <c r="I58" s="44">
        <f t="shared" si="7"/>
        <v>3.7299717857789821E-2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4797</v>
      </c>
      <c r="F59" s="70">
        <v>8794.2857142857138</v>
      </c>
      <c r="G59" s="48">
        <f t="shared" si="6"/>
        <v>0.83328866255695511</v>
      </c>
      <c r="H59" s="70">
        <v>9129.1666666666661</v>
      </c>
      <c r="I59" s="44">
        <f t="shared" si="7"/>
        <v>-3.6682532437895279E-2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21232.5</v>
      </c>
      <c r="F60" s="73">
        <v>39259</v>
      </c>
      <c r="G60" s="51">
        <f t="shared" si="6"/>
        <v>0.84900506299305312</v>
      </c>
      <c r="H60" s="73">
        <v>46171.25</v>
      </c>
      <c r="I60" s="51">
        <f t="shared" si="7"/>
        <v>-0.14970896391152502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6326.9722222222226</v>
      </c>
      <c r="F62" s="54">
        <v>16255</v>
      </c>
      <c r="G62" s="45">
        <f t="shared" ref="G62:G67" si="8">(F62-E62)/E62</f>
        <v>1.56915937498628</v>
      </c>
      <c r="H62" s="54">
        <v>16255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53532.166666666664</v>
      </c>
      <c r="G63" s="48">
        <f t="shared" si="8"/>
        <v>0.15143102376350584</v>
      </c>
      <c r="H63" s="46">
        <v>52609.714285714283</v>
      </c>
      <c r="I63" s="44">
        <f t="shared" si="9"/>
        <v>1.7533879312529657E-2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10795.3125</v>
      </c>
      <c r="F64" s="46">
        <v>26641</v>
      </c>
      <c r="G64" s="48">
        <f t="shared" si="8"/>
        <v>1.4678303661890288</v>
      </c>
      <c r="H64" s="46">
        <v>25802.875</v>
      </c>
      <c r="I64" s="87">
        <f t="shared" si="9"/>
        <v>3.2481845530779034E-2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7671.625</v>
      </c>
      <c r="F65" s="46">
        <v>15220.375</v>
      </c>
      <c r="G65" s="48">
        <f t="shared" si="8"/>
        <v>0.98398318478809899</v>
      </c>
      <c r="H65" s="46">
        <v>14802</v>
      </c>
      <c r="I65" s="87">
        <f t="shared" si="9"/>
        <v>2.8264761518713686E-2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3661.7222222222222</v>
      </c>
      <c r="F66" s="46">
        <v>9407.1666666666661</v>
      </c>
      <c r="G66" s="48">
        <f t="shared" si="8"/>
        <v>1.5690552411585317</v>
      </c>
      <c r="H66" s="46">
        <v>7078</v>
      </c>
      <c r="I66" s="87">
        <f t="shared" si="9"/>
        <v>0.32907130074408958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2940</v>
      </c>
      <c r="F67" s="58">
        <v>5996.666666666667</v>
      </c>
      <c r="G67" s="51">
        <f t="shared" si="8"/>
        <v>1.0396825396825398</v>
      </c>
      <c r="H67" s="58">
        <v>6225</v>
      </c>
      <c r="I67" s="88">
        <f t="shared" si="9"/>
        <v>-3.6680053547523378E-2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3795.25</v>
      </c>
      <c r="F69" s="43">
        <v>6657.5714285714284</v>
      </c>
      <c r="G69" s="45">
        <f>(F69-E69)/E69</f>
        <v>0.75418521271890615</v>
      </c>
      <c r="H69" s="43">
        <v>6623.2857142857147</v>
      </c>
      <c r="I69" s="44">
        <f>(F69-H69)/H69</f>
        <v>5.1765416388067286E-3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4496.6000000000004</v>
      </c>
      <c r="G70" s="48">
        <f>(F70-E70)/E70</f>
        <v>0.6408703188432241</v>
      </c>
      <c r="H70" s="47">
        <v>4737.8571428571431</v>
      </c>
      <c r="I70" s="44">
        <f>(F70-H70)/H70</f>
        <v>-5.0921151816674178E-2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1316.0491071428571</v>
      </c>
      <c r="F71" s="47">
        <v>1679.1666666666667</v>
      </c>
      <c r="G71" s="48">
        <f>(F71-E71)/E71</f>
        <v>0.27591490131560359</v>
      </c>
      <c r="H71" s="47">
        <v>2012.5</v>
      </c>
      <c r="I71" s="44">
        <f>(F71-H71)/H71</f>
        <v>-0.16563146997929604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2500.625</v>
      </c>
      <c r="F72" s="47">
        <v>3886.625</v>
      </c>
      <c r="G72" s="48">
        <f>(F72-E72)/E72</f>
        <v>0.5542614346413397</v>
      </c>
      <c r="H72" s="47">
        <v>3607.5555555555557</v>
      </c>
      <c r="I72" s="44">
        <f>(F72-H72)/H72</f>
        <v>7.7356936060120701E-2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1610.5555555555557</v>
      </c>
      <c r="F73" s="50">
        <v>3671.25</v>
      </c>
      <c r="G73" s="48">
        <f>(F73-E73)/E73</f>
        <v>1.2794929285960674</v>
      </c>
      <c r="H73" s="50">
        <v>3348.125</v>
      </c>
      <c r="I73" s="59">
        <f>(F73-H73)/H73</f>
        <v>9.6509240246406572E-2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2602.5833333333335</v>
      </c>
      <c r="G75" s="44">
        <f t="shared" ref="G75:G81" si="10">(F75-E75)/E75</f>
        <v>0.78667048054919908</v>
      </c>
      <c r="H75" s="43">
        <v>1871.75</v>
      </c>
      <c r="I75" s="45">
        <f t="shared" ref="I75:I81" si="11">(F75-H75)/H75</f>
        <v>0.39045456569164338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1183.3333333333335</v>
      </c>
      <c r="F76" s="32">
        <v>2572.1875</v>
      </c>
      <c r="G76" s="48">
        <f t="shared" si="10"/>
        <v>1.1736795774647883</v>
      </c>
      <c r="H76" s="32">
        <v>2584.6875</v>
      </c>
      <c r="I76" s="44">
        <f t="shared" si="11"/>
        <v>-4.8361745859025508E-3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907.875</v>
      </c>
      <c r="F77" s="47">
        <v>1635.5</v>
      </c>
      <c r="G77" s="48">
        <f t="shared" si="10"/>
        <v>0.8014594520170728</v>
      </c>
      <c r="H77" s="47">
        <v>1543</v>
      </c>
      <c r="I77" s="44">
        <f t="shared" si="11"/>
        <v>5.9948152948801035E-2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1501.8</v>
      </c>
      <c r="F78" s="47">
        <v>2399.2222222222222</v>
      </c>
      <c r="G78" s="48">
        <f t="shared" si="10"/>
        <v>0.59756440419644574</v>
      </c>
      <c r="H78" s="47">
        <v>2279.7777777777778</v>
      </c>
      <c r="I78" s="44">
        <f t="shared" si="11"/>
        <v>5.2393020762257485E-2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2940</v>
      </c>
      <c r="G79" s="48">
        <f t="shared" si="10"/>
        <v>0.51444908051305827</v>
      </c>
      <c r="H79" s="61">
        <v>2848.5</v>
      </c>
      <c r="I79" s="44">
        <f t="shared" si="11"/>
        <v>3.2122169562927856E-2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8388.5208333333339</v>
      </c>
      <c r="F80" s="61">
        <v>9999</v>
      </c>
      <c r="G80" s="48">
        <f t="shared" si="10"/>
        <v>0.19198607223661293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3939.3</v>
      </c>
      <c r="F81" s="50">
        <v>5371.1111111111113</v>
      </c>
      <c r="G81" s="51">
        <f t="shared" si="10"/>
        <v>0.36346841091338844</v>
      </c>
      <c r="H81" s="50">
        <v>5437.5555555555557</v>
      </c>
      <c r="I81" s="56">
        <f t="shared" si="11"/>
        <v>-1.2219543095345111E-2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218</v>
      </c>
      <c r="F12" s="172" t="s">
        <v>223</v>
      </c>
      <c r="G12" s="164" t="s">
        <v>197</v>
      </c>
      <c r="H12" s="172" t="s">
        <v>220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1485.425</v>
      </c>
      <c r="F15" s="83">
        <v>2566.6</v>
      </c>
      <c r="G15" s="44">
        <f>(F15-E15)/E15</f>
        <v>0.7278556642038474</v>
      </c>
      <c r="H15" s="83">
        <v>3483.2</v>
      </c>
      <c r="I15" s="126">
        <f>(F15-H15)/H15</f>
        <v>-0.26314882866329808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1440.2375</v>
      </c>
      <c r="F16" s="83">
        <v>2183.1999999999998</v>
      </c>
      <c r="G16" s="48">
        <f t="shared" ref="G16:G39" si="0">(F16-E16)/E16</f>
        <v>0.51586109929785873</v>
      </c>
      <c r="H16" s="83">
        <v>2300</v>
      </c>
      <c r="I16" s="48">
        <f>(F16-H16)/H16</f>
        <v>-5.0782608695652251E-2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1634.375</v>
      </c>
      <c r="F17" s="83">
        <v>2116.6</v>
      </c>
      <c r="G17" s="48">
        <f t="shared" si="0"/>
        <v>0.29505162523900569</v>
      </c>
      <c r="H17" s="83">
        <v>2016.6</v>
      </c>
      <c r="I17" s="48">
        <f t="shared" ref="I17:I29" si="1">(F17-H17)/H17</f>
        <v>4.9588416145988301E-2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1010.3124999999999</v>
      </c>
      <c r="F18" s="83">
        <v>1066.5999999999999</v>
      </c>
      <c r="G18" s="48">
        <f t="shared" si="0"/>
        <v>5.5712960098979303E-2</v>
      </c>
      <c r="H18" s="83">
        <v>1100</v>
      </c>
      <c r="I18" s="48">
        <f t="shared" si="1"/>
        <v>-3.0363636363636447E-2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2370.3125</v>
      </c>
      <c r="F19" s="83">
        <v>3400</v>
      </c>
      <c r="G19" s="48">
        <f t="shared" si="0"/>
        <v>0.43441001977587346</v>
      </c>
      <c r="H19" s="83">
        <v>4066.6</v>
      </c>
      <c r="I19" s="48">
        <f t="shared" si="1"/>
        <v>-0.16392072001180347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1342.4</v>
      </c>
      <c r="F20" s="83">
        <v>1733.2</v>
      </c>
      <c r="G20" s="48">
        <f t="shared" si="0"/>
        <v>0.2911203814064362</v>
      </c>
      <c r="H20" s="83">
        <v>1716.6</v>
      </c>
      <c r="I20" s="48">
        <f t="shared" si="1"/>
        <v>9.6702784574159012E-3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1312.3249999999998</v>
      </c>
      <c r="F21" s="83">
        <v>1550</v>
      </c>
      <c r="G21" s="48">
        <f t="shared" si="0"/>
        <v>0.1811098622673501</v>
      </c>
      <c r="H21" s="83">
        <v>1541.6</v>
      </c>
      <c r="I21" s="48">
        <f t="shared" si="1"/>
        <v>5.448884276076863E-3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455.30837499999996</v>
      </c>
      <c r="F22" s="83">
        <v>530</v>
      </c>
      <c r="G22" s="48">
        <f t="shared" si="0"/>
        <v>0.16404623569685062</v>
      </c>
      <c r="H22" s="83">
        <v>558.33400000000006</v>
      </c>
      <c r="I22" s="48">
        <f t="shared" si="1"/>
        <v>-5.0747402092654319E-2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477.45203125</v>
      </c>
      <c r="F23" s="83">
        <v>562.5</v>
      </c>
      <c r="G23" s="48">
        <f t="shared" si="0"/>
        <v>0.17812882380527101</v>
      </c>
      <c r="H23" s="83">
        <v>531.25</v>
      </c>
      <c r="I23" s="48">
        <f t="shared" si="1"/>
        <v>5.8823529411764705E-2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509.275125</v>
      </c>
      <c r="F24" s="83">
        <v>550</v>
      </c>
      <c r="G24" s="48">
        <f t="shared" si="0"/>
        <v>7.9966354139130585E-2</v>
      </c>
      <c r="H24" s="83">
        <v>508.334</v>
      </c>
      <c r="I24" s="48">
        <f t="shared" si="1"/>
        <v>8.1965794143220791E-2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548.44237499999997</v>
      </c>
      <c r="F25" s="83">
        <v>550</v>
      </c>
      <c r="G25" s="48">
        <f t="shared" si="0"/>
        <v>2.840088714880994E-3</v>
      </c>
      <c r="H25" s="83">
        <v>533.33400000000006</v>
      </c>
      <c r="I25" s="48">
        <f t="shared" si="1"/>
        <v>3.1248710939111211E-2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1404.4749999999999</v>
      </c>
      <c r="F26" s="83">
        <v>1600</v>
      </c>
      <c r="G26" s="48">
        <f t="shared" si="0"/>
        <v>0.13921572117695233</v>
      </c>
      <c r="H26" s="83">
        <v>1400</v>
      </c>
      <c r="I26" s="48">
        <f t="shared" si="1"/>
        <v>0.14285714285714285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529.86675000000002</v>
      </c>
      <c r="F27" s="83">
        <v>500</v>
      </c>
      <c r="G27" s="48">
        <f t="shared" si="0"/>
        <v>-5.6366529886995219E-2</v>
      </c>
      <c r="H27" s="83">
        <v>558.33400000000006</v>
      </c>
      <c r="I27" s="48">
        <f t="shared" si="1"/>
        <v>-0.10447868121948521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1206.8125</v>
      </c>
      <c r="F28" s="83">
        <v>1854</v>
      </c>
      <c r="G28" s="48">
        <f t="shared" si="0"/>
        <v>0.53627841938992182</v>
      </c>
      <c r="H28" s="83">
        <v>1833.3333333333333</v>
      </c>
      <c r="I28" s="48">
        <f t="shared" si="1"/>
        <v>1.1272727272727314E-2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1354.3104166666667</v>
      </c>
      <c r="F29" s="83">
        <v>2500</v>
      </c>
      <c r="G29" s="48">
        <f t="shared" si="0"/>
        <v>0.84595789062391835</v>
      </c>
      <c r="H29" s="83">
        <v>2650</v>
      </c>
      <c r="I29" s="48">
        <f t="shared" si="1"/>
        <v>-5.6603773584905662E-2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1154.0875000000001</v>
      </c>
      <c r="F30" s="94">
        <v>1641.6</v>
      </c>
      <c r="G30" s="51">
        <f t="shared" si="0"/>
        <v>0.42242247663197097</v>
      </c>
      <c r="H30" s="94">
        <v>1650</v>
      </c>
      <c r="I30" s="51">
        <f>(F30-H30)/H30</f>
        <v>-5.0909090909091459E-3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83">
        <v>3416.6</v>
      </c>
      <c r="G32" s="44">
        <f t="shared" si="0"/>
        <v>0.54712794620417959</v>
      </c>
      <c r="H32" s="83">
        <v>3700</v>
      </c>
      <c r="I32" s="45">
        <f>(F32-H32)/H32</f>
        <v>-7.6594594594594625E-2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83">
        <v>3250</v>
      </c>
      <c r="G33" s="48">
        <f t="shared" si="0"/>
        <v>0.59400870710226261</v>
      </c>
      <c r="H33" s="83">
        <v>3433.2</v>
      </c>
      <c r="I33" s="48">
        <f>(F33-H33)/H33</f>
        <v>-5.3361295584294484E-2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83">
        <v>2616.6</v>
      </c>
      <c r="G34" s="48">
        <f>(F34-E34)/E34</f>
        <v>0.37541600275966286</v>
      </c>
      <c r="H34" s="83">
        <v>2125</v>
      </c>
      <c r="I34" s="48">
        <f>(F34-H34)/H34</f>
        <v>0.23134117647058819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83">
        <v>2450</v>
      </c>
      <c r="G35" s="48">
        <f t="shared" si="0"/>
        <v>0.56823598217636562</v>
      </c>
      <c r="H35" s="83">
        <v>2250</v>
      </c>
      <c r="I35" s="48">
        <f>(F35-H35)/H35</f>
        <v>8.8888888888888892E-2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83">
        <v>3683.2</v>
      </c>
      <c r="G36" s="55">
        <f t="shared" si="0"/>
        <v>2.2984247362153503</v>
      </c>
      <c r="H36" s="83">
        <v>3333.2</v>
      </c>
      <c r="I36" s="48">
        <f>(F36-H36)/H36</f>
        <v>0.10500420016800673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26389.941583333333</v>
      </c>
      <c r="F38" s="84">
        <v>46400</v>
      </c>
      <c r="G38" s="45">
        <f t="shared" si="0"/>
        <v>0.75824565027851731</v>
      </c>
      <c r="H38" s="84">
        <v>46400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15146.530555555557</v>
      </c>
      <c r="F39" s="85">
        <v>32931.199999999997</v>
      </c>
      <c r="G39" s="51">
        <f t="shared" si="0"/>
        <v>1.1741744671634553</v>
      </c>
      <c r="H39" s="85">
        <v>31798</v>
      </c>
      <c r="I39" s="51">
        <f>(F39-H39)/H39</f>
        <v>3.563746147556441E-2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222</v>
      </c>
      <c r="E12" s="172" t="s">
        <v>223</v>
      </c>
      <c r="F12" s="179" t="s">
        <v>186</v>
      </c>
      <c r="G12" s="164" t="s">
        <v>218</v>
      </c>
      <c r="H12" s="181" t="s">
        <v>224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3334</v>
      </c>
      <c r="E15" s="83">
        <v>2566.6</v>
      </c>
      <c r="F15" s="67">
        <f t="shared" ref="F15:F30" si="0">D15-E15</f>
        <v>767.40000000000009</v>
      </c>
      <c r="G15" s="42">
        <v>1485.425</v>
      </c>
      <c r="H15" s="66">
        <f>AVERAGE(D15:E15)</f>
        <v>2950.3</v>
      </c>
      <c r="I15" s="69">
        <f>(H15-G15)/G15</f>
        <v>0.98616557550869299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2373.4444444444443</v>
      </c>
      <c r="E16" s="83">
        <v>2183.1999999999998</v>
      </c>
      <c r="F16" s="71">
        <f t="shared" si="0"/>
        <v>190.24444444444453</v>
      </c>
      <c r="G16" s="46">
        <v>1440.2375</v>
      </c>
      <c r="H16" s="68">
        <f t="shared" ref="H16:H30" si="1">AVERAGE(D16:E16)</f>
        <v>2278.3222222222221</v>
      </c>
      <c r="I16" s="72">
        <f t="shared" ref="I16:I39" si="2">(H16-G16)/G16</f>
        <v>0.58190730502588783</v>
      </c>
    </row>
    <row r="17" spans="1:9" ht="16.5" x14ac:dyDescent="0.3">
      <c r="A17" s="37"/>
      <c r="B17" s="34" t="s">
        <v>6</v>
      </c>
      <c r="C17" s="15" t="s">
        <v>165</v>
      </c>
      <c r="D17" s="47">
        <v>2085.1111111111113</v>
      </c>
      <c r="E17" s="83">
        <v>2116.6</v>
      </c>
      <c r="F17" s="71">
        <f t="shared" si="0"/>
        <v>-31.488888888888596</v>
      </c>
      <c r="G17" s="46">
        <v>1634.375</v>
      </c>
      <c r="H17" s="68">
        <f t="shared" si="1"/>
        <v>2100.8555555555558</v>
      </c>
      <c r="I17" s="72">
        <f t="shared" si="2"/>
        <v>0.28541831315062688</v>
      </c>
    </row>
    <row r="18" spans="1:9" ht="16.5" x14ac:dyDescent="0.3">
      <c r="A18" s="37"/>
      <c r="B18" s="34" t="s">
        <v>7</v>
      </c>
      <c r="C18" s="15" t="s">
        <v>166</v>
      </c>
      <c r="D18" s="47">
        <v>897.3</v>
      </c>
      <c r="E18" s="83">
        <v>1066.5999999999999</v>
      </c>
      <c r="F18" s="71">
        <f t="shared" si="0"/>
        <v>-169.29999999999995</v>
      </c>
      <c r="G18" s="46">
        <v>1010.3124999999999</v>
      </c>
      <c r="H18" s="68">
        <f t="shared" si="1"/>
        <v>981.94999999999993</v>
      </c>
      <c r="I18" s="72">
        <f t="shared" si="2"/>
        <v>-2.8072997216207814E-2</v>
      </c>
    </row>
    <row r="19" spans="1:9" ht="16.5" x14ac:dyDescent="0.3">
      <c r="A19" s="37"/>
      <c r="B19" s="34" t="s">
        <v>8</v>
      </c>
      <c r="C19" s="15" t="s">
        <v>167</v>
      </c>
      <c r="D19" s="47">
        <v>4274.75</v>
      </c>
      <c r="E19" s="83">
        <v>3400</v>
      </c>
      <c r="F19" s="71">
        <f t="shared" si="0"/>
        <v>874.75</v>
      </c>
      <c r="G19" s="46">
        <v>2370.3125</v>
      </c>
      <c r="H19" s="68">
        <f t="shared" si="1"/>
        <v>3837.375</v>
      </c>
      <c r="I19" s="72">
        <f t="shared" si="2"/>
        <v>0.61893210283454181</v>
      </c>
    </row>
    <row r="20" spans="1:9" ht="16.5" x14ac:dyDescent="0.3">
      <c r="A20" s="37"/>
      <c r="B20" s="34" t="s">
        <v>9</v>
      </c>
      <c r="C20" s="15" t="s">
        <v>168</v>
      </c>
      <c r="D20" s="47">
        <v>1217.5</v>
      </c>
      <c r="E20" s="83">
        <v>1733.2</v>
      </c>
      <c r="F20" s="71">
        <f t="shared" si="0"/>
        <v>-515.70000000000005</v>
      </c>
      <c r="G20" s="46">
        <v>1342.4</v>
      </c>
      <c r="H20" s="68">
        <f t="shared" si="1"/>
        <v>1475.35</v>
      </c>
      <c r="I20" s="72">
        <f t="shared" si="2"/>
        <v>9.9039034564958148E-2</v>
      </c>
    </row>
    <row r="21" spans="1:9" ht="16.5" x14ac:dyDescent="0.3">
      <c r="A21" s="37"/>
      <c r="B21" s="34" t="s">
        <v>10</v>
      </c>
      <c r="C21" s="15" t="s">
        <v>169</v>
      </c>
      <c r="D21" s="47">
        <v>1779</v>
      </c>
      <c r="E21" s="83">
        <v>1550</v>
      </c>
      <c r="F21" s="71">
        <f t="shared" si="0"/>
        <v>229</v>
      </c>
      <c r="G21" s="46">
        <v>1312.3249999999998</v>
      </c>
      <c r="H21" s="68">
        <f t="shared" si="1"/>
        <v>1664.5</v>
      </c>
      <c r="I21" s="72">
        <f t="shared" si="2"/>
        <v>0.26835959080258337</v>
      </c>
    </row>
    <row r="22" spans="1:9" ht="16.5" x14ac:dyDescent="0.3">
      <c r="A22" s="37"/>
      <c r="B22" s="34" t="s">
        <v>11</v>
      </c>
      <c r="C22" s="15" t="s">
        <v>170</v>
      </c>
      <c r="D22" s="47">
        <v>374.5</v>
      </c>
      <c r="E22" s="83">
        <v>530</v>
      </c>
      <c r="F22" s="71">
        <f t="shared" si="0"/>
        <v>-155.5</v>
      </c>
      <c r="G22" s="46">
        <v>455.30837499999996</v>
      </c>
      <c r="H22" s="68">
        <f t="shared" si="1"/>
        <v>452.25</v>
      </c>
      <c r="I22" s="72">
        <f t="shared" si="2"/>
        <v>-6.7171507662251015E-3</v>
      </c>
    </row>
    <row r="23" spans="1:9" ht="16.5" x14ac:dyDescent="0.3">
      <c r="A23" s="37"/>
      <c r="B23" s="34" t="s">
        <v>12</v>
      </c>
      <c r="C23" s="15" t="s">
        <v>171</v>
      </c>
      <c r="D23" s="47">
        <v>410</v>
      </c>
      <c r="E23" s="83">
        <v>562.5</v>
      </c>
      <c r="F23" s="71">
        <f t="shared" si="0"/>
        <v>-152.5</v>
      </c>
      <c r="G23" s="46">
        <v>477.45203125</v>
      </c>
      <c r="H23" s="68">
        <f t="shared" si="1"/>
        <v>486.25</v>
      </c>
      <c r="I23" s="72">
        <f t="shared" si="2"/>
        <v>1.8426916578334267E-2</v>
      </c>
    </row>
    <row r="24" spans="1:9" ht="16.5" x14ac:dyDescent="0.3">
      <c r="A24" s="37"/>
      <c r="B24" s="34" t="s">
        <v>13</v>
      </c>
      <c r="C24" s="15" t="s">
        <v>172</v>
      </c>
      <c r="D24" s="47">
        <v>529.79999999999995</v>
      </c>
      <c r="E24" s="83">
        <v>550</v>
      </c>
      <c r="F24" s="71">
        <f t="shared" si="0"/>
        <v>-20.200000000000045</v>
      </c>
      <c r="G24" s="46">
        <v>509.275125</v>
      </c>
      <c r="H24" s="68">
        <f t="shared" si="1"/>
        <v>539.9</v>
      </c>
      <c r="I24" s="72">
        <f t="shared" si="2"/>
        <v>6.0134244726757415E-2</v>
      </c>
    </row>
    <row r="25" spans="1:9" ht="16.5" x14ac:dyDescent="0.3">
      <c r="A25" s="37"/>
      <c r="B25" s="34" t="s">
        <v>14</v>
      </c>
      <c r="C25" s="15" t="s">
        <v>173</v>
      </c>
      <c r="D25" s="47">
        <v>479.8</v>
      </c>
      <c r="E25" s="83">
        <v>550</v>
      </c>
      <c r="F25" s="71">
        <f t="shared" si="0"/>
        <v>-70.199999999999989</v>
      </c>
      <c r="G25" s="46">
        <v>548.44237499999997</v>
      </c>
      <c r="H25" s="68">
        <f t="shared" si="1"/>
        <v>514.9</v>
      </c>
      <c r="I25" s="72">
        <f t="shared" si="2"/>
        <v>-6.1159342401286905E-2</v>
      </c>
    </row>
    <row r="26" spans="1:9" ht="16.5" x14ac:dyDescent="0.3">
      <c r="A26" s="37"/>
      <c r="B26" s="34" t="s">
        <v>15</v>
      </c>
      <c r="C26" s="15" t="s">
        <v>174</v>
      </c>
      <c r="D26" s="47">
        <v>1330</v>
      </c>
      <c r="E26" s="83">
        <v>1600</v>
      </c>
      <c r="F26" s="71">
        <f t="shared" si="0"/>
        <v>-270</v>
      </c>
      <c r="G26" s="46">
        <v>1404.4749999999999</v>
      </c>
      <c r="H26" s="68">
        <f t="shared" si="1"/>
        <v>1465</v>
      </c>
      <c r="I26" s="72">
        <f t="shared" si="2"/>
        <v>4.3094394702646963E-2</v>
      </c>
    </row>
    <row r="27" spans="1:9" ht="16.5" x14ac:dyDescent="0.3">
      <c r="A27" s="37"/>
      <c r="B27" s="34" t="s">
        <v>16</v>
      </c>
      <c r="C27" s="15" t="s">
        <v>175</v>
      </c>
      <c r="D27" s="47">
        <v>527.29999999999995</v>
      </c>
      <c r="E27" s="83">
        <v>500</v>
      </c>
      <c r="F27" s="71">
        <f t="shared" si="0"/>
        <v>27.299999999999955</v>
      </c>
      <c r="G27" s="46">
        <v>529.86675000000002</v>
      </c>
      <c r="H27" s="68">
        <f t="shared" si="1"/>
        <v>513.65</v>
      </c>
      <c r="I27" s="72">
        <f t="shared" si="2"/>
        <v>-3.060533615291023E-2</v>
      </c>
    </row>
    <row r="28" spans="1:9" ht="16.5" x14ac:dyDescent="0.3">
      <c r="A28" s="37"/>
      <c r="B28" s="34" t="s">
        <v>17</v>
      </c>
      <c r="C28" s="15" t="s">
        <v>176</v>
      </c>
      <c r="D28" s="47">
        <v>1524</v>
      </c>
      <c r="E28" s="83">
        <v>1854</v>
      </c>
      <c r="F28" s="71">
        <f t="shared" si="0"/>
        <v>-330</v>
      </c>
      <c r="G28" s="46">
        <v>1206.8125</v>
      </c>
      <c r="H28" s="68">
        <f t="shared" si="1"/>
        <v>1689</v>
      </c>
      <c r="I28" s="72">
        <f t="shared" si="2"/>
        <v>0.39955461183903879</v>
      </c>
    </row>
    <row r="29" spans="1:9" ht="16.5" x14ac:dyDescent="0.3">
      <c r="A29" s="37"/>
      <c r="B29" s="34" t="s">
        <v>18</v>
      </c>
      <c r="C29" s="15" t="s">
        <v>177</v>
      </c>
      <c r="D29" s="47">
        <v>2791.6666666666665</v>
      </c>
      <c r="E29" s="83">
        <v>2500</v>
      </c>
      <c r="F29" s="71">
        <f t="shared" si="0"/>
        <v>291.66666666666652</v>
      </c>
      <c r="G29" s="46">
        <v>1354.3104166666667</v>
      </c>
      <c r="H29" s="68">
        <f t="shared" si="1"/>
        <v>2645.833333333333</v>
      </c>
      <c r="I29" s="72">
        <f t="shared" si="2"/>
        <v>0.95363876757698007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1708.8</v>
      </c>
      <c r="E30" s="94">
        <v>1641.6</v>
      </c>
      <c r="F30" s="74">
        <f t="shared" si="0"/>
        <v>67.200000000000045</v>
      </c>
      <c r="G30" s="49">
        <v>1154.0875000000001</v>
      </c>
      <c r="H30" s="106">
        <f t="shared" si="1"/>
        <v>1675.1999999999998</v>
      </c>
      <c r="I30" s="75">
        <f t="shared" si="2"/>
        <v>0.45153638697239135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4698</v>
      </c>
      <c r="E32" s="83">
        <v>3416.6</v>
      </c>
      <c r="F32" s="67">
        <f>D32-E32</f>
        <v>1281.4000000000001</v>
      </c>
      <c r="G32" s="54">
        <v>2208.35</v>
      </c>
      <c r="H32" s="68">
        <f>AVERAGE(D32:E32)</f>
        <v>4057.3</v>
      </c>
      <c r="I32" s="78">
        <f t="shared" si="2"/>
        <v>0.83725405845993628</v>
      </c>
    </row>
    <row r="33" spans="1:9" ht="16.5" x14ac:dyDescent="0.3">
      <c r="A33" s="37"/>
      <c r="B33" s="34" t="s">
        <v>27</v>
      </c>
      <c r="C33" s="15" t="s">
        <v>180</v>
      </c>
      <c r="D33" s="47">
        <v>4247.7777777777774</v>
      </c>
      <c r="E33" s="83">
        <v>3250</v>
      </c>
      <c r="F33" s="79">
        <f>D33-E33</f>
        <v>997.77777777777737</v>
      </c>
      <c r="G33" s="46">
        <v>2038.8847222222221</v>
      </c>
      <c r="H33" s="68">
        <f>AVERAGE(D33:E33)</f>
        <v>3748.8888888888887</v>
      </c>
      <c r="I33" s="72">
        <f t="shared" si="2"/>
        <v>0.83869585564548155</v>
      </c>
    </row>
    <row r="34" spans="1:9" ht="16.5" x14ac:dyDescent="0.3">
      <c r="A34" s="37"/>
      <c r="B34" s="39" t="s">
        <v>28</v>
      </c>
      <c r="C34" s="15" t="s">
        <v>181</v>
      </c>
      <c r="D34" s="47">
        <v>2723.8</v>
      </c>
      <c r="E34" s="83">
        <v>2616.6</v>
      </c>
      <c r="F34" s="71">
        <f>D34-E34</f>
        <v>107.20000000000027</v>
      </c>
      <c r="G34" s="46">
        <v>1902.40625</v>
      </c>
      <c r="H34" s="68">
        <f>AVERAGE(D34:E34)</f>
        <v>2670.2</v>
      </c>
      <c r="I34" s="72">
        <f t="shared" si="2"/>
        <v>0.40359084711795906</v>
      </c>
    </row>
    <row r="35" spans="1:9" ht="16.5" x14ac:dyDescent="0.3">
      <c r="A35" s="37"/>
      <c r="B35" s="34" t="s">
        <v>29</v>
      </c>
      <c r="C35" s="15" t="s">
        <v>182</v>
      </c>
      <c r="D35" s="47">
        <v>2337.5</v>
      </c>
      <c r="E35" s="83">
        <v>2450</v>
      </c>
      <c r="F35" s="79">
        <f>D35-E35</f>
        <v>-112.5</v>
      </c>
      <c r="G35" s="46">
        <v>1562.264880952381</v>
      </c>
      <c r="H35" s="68">
        <f>AVERAGE(D35:E35)</f>
        <v>2393.75</v>
      </c>
      <c r="I35" s="72">
        <f t="shared" si="2"/>
        <v>0.53223056421823478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3230</v>
      </c>
      <c r="E36" s="83">
        <v>3683.2</v>
      </c>
      <c r="F36" s="71">
        <f>D36-E36</f>
        <v>-453.19999999999982</v>
      </c>
      <c r="G36" s="49">
        <v>1116.65425</v>
      </c>
      <c r="H36" s="68">
        <f>AVERAGE(D36:E36)</f>
        <v>3456.6</v>
      </c>
      <c r="I36" s="80">
        <f t="shared" si="2"/>
        <v>2.0954971066469321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50598.666666666664</v>
      </c>
      <c r="E38" s="84">
        <v>46400</v>
      </c>
      <c r="F38" s="67">
        <f>D38-E38</f>
        <v>4198.6666666666642</v>
      </c>
      <c r="G38" s="46">
        <v>26389.941583333333</v>
      </c>
      <c r="H38" s="67">
        <f>AVERAGE(D38:E38)</f>
        <v>48499.333333333328</v>
      </c>
      <c r="I38" s="78">
        <f t="shared" si="2"/>
        <v>0.83779616109356092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31657.555555555555</v>
      </c>
      <c r="E39" s="85">
        <v>32931.199999999997</v>
      </c>
      <c r="F39" s="74">
        <f>D39-E39</f>
        <v>-1273.6444444444423</v>
      </c>
      <c r="G39" s="46">
        <v>15146.530555555557</v>
      </c>
      <c r="H39" s="81">
        <f>AVERAGE(D39:E39)</f>
        <v>32294.377777777776</v>
      </c>
      <c r="I39" s="75">
        <f t="shared" si="2"/>
        <v>1.1321303686891255</v>
      </c>
    </row>
    <row r="40" spans="1:9" ht="15.75" customHeight="1" thickBot="1" x14ac:dyDescent="0.25">
      <c r="A40" s="174"/>
      <c r="B40" s="175"/>
      <c r="C40" s="176"/>
      <c r="D40" s="86">
        <f>SUM(D15:D39)</f>
        <v>125130.27222222224</v>
      </c>
      <c r="E40" s="86">
        <f>SUM(E15:E39)</f>
        <v>119651.9</v>
      </c>
      <c r="F40" s="86">
        <f>SUM(F15:F39)</f>
        <v>5478.3722222222223</v>
      </c>
      <c r="G40" s="86">
        <f>SUM(G15:G39)</f>
        <v>68600.449814980166</v>
      </c>
      <c r="H40" s="86">
        <f>AVERAGE(D40:E40)</f>
        <v>122391.08611111112</v>
      </c>
      <c r="I40" s="75">
        <f>(H40-G40)/G40</f>
        <v>0.78411492112963932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218</v>
      </c>
      <c r="F13" s="181" t="s">
        <v>224</v>
      </c>
      <c r="G13" s="164" t="s">
        <v>197</v>
      </c>
      <c r="H13" s="181" t="s">
        <v>219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1485.425</v>
      </c>
      <c r="F16" s="42">
        <v>2950.3</v>
      </c>
      <c r="G16" s="21">
        <f>(F16-E16)/E16</f>
        <v>0.98616557550869299</v>
      </c>
      <c r="H16" s="42">
        <v>3608.5</v>
      </c>
      <c r="I16" s="21">
        <f>(F16-H16)/H16</f>
        <v>-0.18240266038520156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1440.2375</v>
      </c>
      <c r="F17" s="46">
        <v>2278.3222222222221</v>
      </c>
      <c r="G17" s="21">
        <f t="shared" ref="G17:G80" si="0">(F17-E17)/E17</f>
        <v>0.58190730502588783</v>
      </c>
      <c r="H17" s="46">
        <v>2302.1111111111113</v>
      </c>
      <c r="I17" s="21">
        <f>(F17-H17)/H17</f>
        <v>-1.0333510304551527E-2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1634.375</v>
      </c>
      <c r="F18" s="46">
        <v>2100.8555555555558</v>
      </c>
      <c r="G18" s="21">
        <f t="shared" si="0"/>
        <v>0.28541831315062688</v>
      </c>
      <c r="H18" s="46">
        <v>2142.6999999999998</v>
      </c>
      <c r="I18" s="21">
        <f t="shared" ref="I18:I31" si="1">(F18-H18)/H18</f>
        <v>-1.9528839522305493E-2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1010.3124999999999</v>
      </c>
      <c r="F19" s="46">
        <v>981.94999999999993</v>
      </c>
      <c r="G19" s="21">
        <f t="shared" si="0"/>
        <v>-2.8072997216207814E-2</v>
      </c>
      <c r="H19" s="46">
        <v>1024.9000000000001</v>
      </c>
      <c r="I19" s="21">
        <f t="shared" si="1"/>
        <v>-4.1906527466094405E-2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2370.3125</v>
      </c>
      <c r="F20" s="46">
        <v>3837.375</v>
      </c>
      <c r="G20" s="21">
        <f>(F20-E20)/E20</f>
        <v>0.61893210283454181</v>
      </c>
      <c r="H20" s="46">
        <v>4229.55</v>
      </c>
      <c r="I20" s="21">
        <f t="shared" si="1"/>
        <v>-9.2722630067028453E-2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1342.4</v>
      </c>
      <c r="F21" s="46">
        <v>1475.35</v>
      </c>
      <c r="G21" s="21">
        <f t="shared" si="0"/>
        <v>9.9039034564958148E-2</v>
      </c>
      <c r="H21" s="46">
        <v>1602.8</v>
      </c>
      <c r="I21" s="21">
        <f t="shared" si="1"/>
        <v>-7.9517095083603731E-2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1312.3249999999998</v>
      </c>
      <c r="F22" s="46">
        <v>1664.5</v>
      </c>
      <c r="G22" s="21">
        <f t="shared" si="0"/>
        <v>0.26835959080258337</v>
      </c>
      <c r="H22" s="46">
        <v>1734.8</v>
      </c>
      <c r="I22" s="21">
        <f t="shared" si="1"/>
        <v>-4.0523403274152617E-2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455.30837499999996</v>
      </c>
      <c r="F23" s="46">
        <v>452.25</v>
      </c>
      <c r="G23" s="21">
        <f t="shared" si="0"/>
        <v>-6.7171507662251015E-3</v>
      </c>
      <c r="H23" s="46">
        <v>473.91700000000003</v>
      </c>
      <c r="I23" s="21">
        <f t="shared" si="1"/>
        <v>-4.5718976107630718E-2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477.45203125</v>
      </c>
      <c r="F24" s="46">
        <v>486.25</v>
      </c>
      <c r="G24" s="21">
        <f t="shared" si="0"/>
        <v>1.8426916578334267E-2</v>
      </c>
      <c r="H24" s="46">
        <v>480.375</v>
      </c>
      <c r="I24" s="21">
        <f t="shared" si="1"/>
        <v>1.2230028623471247E-2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509.275125</v>
      </c>
      <c r="F25" s="46">
        <v>539.9</v>
      </c>
      <c r="G25" s="21">
        <f t="shared" si="0"/>
        <v>6.0134244726757415E-2</v>
      </c>
      <c r="H25" s="46">
        <v>516.31700000000001</v>
      </c>
      <c r="I25" s="21">
        <f t="shared" si="1"/>
        <v>4.5675428080036044E-2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548.44237499999997</v>
      </c>
      <c r="F26" s="46">
        <v>514.9</v>
      </c>
      <c r="G26" s="21">
        <f t="shared" si="0"/>
        <v>-6.1159342401286905E-2</v>
      </c>
      <c r="H26" s="46">
        <v>516.31700000000001</v>
      </c>
      <c r="I26" s="21">
        <f t="shared" si="1"/>
        <v>-2.7444380099822976E-3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1404.4749999999999</v>
      </c>
      <c r="F27" s="46">
        <v>1465</v>
      </c>
      <c r="G27" s="21">
        <f t="shared" si="0"/>
        <v>4.3094394702646963E-2</v>
      </c>
      <c r="H27" s="46">
        <v>1447.4</v>
      </c>
      <c r="I27" s="21">
        <f t="shared" si="1"/>
        <v>1.2159734696697464E-2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529.86675000000002</v>
      </c>
      <c r="F28" s="46">
        <v>513.65</v>
      </c>
      <c r="G28" s="21">
        <f t="shared" si="0"/>
        <v>-3.060533615291023E-2</v>
      </c>
      <c r="H28" s="46">
        <v>550.06700000000001</v>
      </c>
      <c r="I28" s="21">
        <f t="shared" si="1"/>
        <v>-6.620466234113305E-2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1206.8125</v>
      </c>
      <c r="F29" s="46">
        <v>1689</v>
      </c>
      <c r="G29" s="21">
        <f t="shared" si="0"/>
        <v>0.39955461183903879</v>
      </c>
      <c r="H29" s="46">
        <v>1664.1666666666665</v>
      </c>
      <c r="I29" s="21">
        <f t="shared" si="1"/>
        <v>1.4922383575363136E-2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1354.3104166666667</v>
      </c>
      <c r="F30" s="46">
        <v>2645.833333333333</v>
      </c>
      <c r="G30" s="21">
        <f t="shared" si="0"/>
        <v>0.95363876757698007</v>
      </c>
      <c r="H30" s="46">
        <v>2723.5</v>
      </c>
      <c r="I30" s="21">
        <f t="shared" si="1"/>
        <v>-2.8517226607918843E-2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1154.0875000000001</v>
      </c>
      <c r="F31" s="49">
        <v>1675.1999999999998</v>
      </c>
      <c r="G31" s="23">
        <f t="shared" si="0"/>
        <v>0.45153638697239135</v>
      </c>
      <c r="H31" s="49">
        <v>1664.4</v>
      </c>
      <c r="I31" s="23">
        <f t="shared" si="1"/>
        <v>6.488824801730189E-3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2208.35</v>
      </c>
      <c r="F33" s="54">
        <v>4057.3</v>
      </c>
      <c r="G33" s="21">
        <f t="shared" si="0"/>
        <v>0.83725405845993628</v>
      </c>
      <c r="H33" s="54">
        <v>3284.4</v>
      </c>
      <c r="I33" s="21">
        <f>(F33-H33)/H33</f>
        <v>0.23532456460845211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2038.8847222222221</v>
      </c>
      <c r="F34" s="46">
        <v>3748.8888888888887</v>
      </c>
      <c r="G34" s="21">
        <f t="shared" si="0"/>
        <v>0.83869585564548155</v>
      </c>
      <c r="H34" s="46">
        <v>3406.6</v>
      </c>
      <c r="I34" s="21">
        <f>(F34-H34)/H34</f>
        <v>0.10047815678062842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1902.40625</v>
      </c>
      <c r="F35" s="46">
        <v>2670.2</v>
      </c>
      <c r="G35" s="21">
        <f t="shared" si="0"/>
        <v>0.40359084711795906</v>
      </c>
      <c r="H35" s="46">
        <v>2244.9</v>
      </c>
      <c r="I35" s="21">
        <f>(F35-H35)/H35</f>
        <v>0.189451645953049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1562.264880952381</v>
      </c>
      <c r="F36" s="46">
        <v>2393.75</v>
      </c>
      <c r="G36" s="21">
        <f t="shared" si="0"/>
        <v>0.53223056421823478</v>
      </c>
      <c r="H36" s="46">
        <v>2256.25</v>
      </c>
      <c r="I36" s="21">
        <f>(F36-H36)/H36</f>
        <v>6.0941828254847646E-2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1116.65425</v>
      </c>
      <c r="F37" s="49">
        <v>3456.6</v>
      </c>
      <c r="G37" s="23">
        <f t="shared" si="0"/>
        <v>2.0954971066469321</v>
      </c>
      <c r="H37" s="49">
        <v>3238.6</v>
      </c>
      <c r="I37" s="23">
        <f>(F37-H37)/H37</f>
        <v>6.7313036497251899E-2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26389.941583333333</v>
      </c>
      <c r="F39" s="46">
        <v>48499.333333333328</v>
      </c>
      <c r="G39" s="21">
        <f t="shared" si="0"/>
        <v>0.83779616109356092</v>
      </c>
      <c r="H39" s="46">
        <v>48110.444444444445</v>
      </c>
      <c r="I39" s="21">
        <f t="shared" ref="I39:I44" si="2">(F39-H39)/H39</f>
        <v>8.0832528857211622E-3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15146.530555555557</v>
      </c>
      <c r="F40" s="46">
        <v>32294.377777777776</v>
      </c>
      <c r="G40" s="21">
        <f t="shared" si="0"/>
        <v>1.1321303686891255</v>
      </c>
      <c r="H40" s="46">
        <v>31533.333333333336</v>
      </c>
      <c r="I40" s="21">
        <f t="shared" si="2"/>
        <v>2.4134601832276115E-2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10476.46875</v>
      </c>
      <c r="F41" s="57">
        <v>26921</v>
      </c>
      <c r="G41" s="21">
        <f t="shared" si="0"/>
        <v>1.569663561493466</v>
      </c>
      <c r="H41" s="57">
        <v>26108.5</v>
      </c>
      <c r="I41" s="21">
        <f t="shared" si="2"/>
        <v>3.1120133289924738E-2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6049.9</v>
      </c>
      <c r="F42" s="47">
        <v>6390</v>
      </c>
      <c r="G42" s="21">
        <f t="shared" si="0"/>
        <v>5.6215805219921054E-2</v>
      </c>
      <c r="H42" s="47">
        <v>6390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</v>
      </c>
      <c r="F43" s="47">
        <v>20700</v>
      </c>
      <c r="G43" s="21">
        <f t="shared" si="0"/>
        <v>1.0770620108368454</v>
      </c>
      <c r="H43" s="47">
        <v>20700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12878.75</v>
      </c>
      <c r="F44" s="50">
        <v>15721.666000000001</v>
      </c>
      <c r="G44" s="31">
        <f t="shared" si="0"/>
        <v>0.22074471513151517</v>
      </c>
      <c r="H44" s="50">
        <v>22367</v>
      </c>
      <c r="I44" s="31">
        <f t="shared" si="2"/>
        <v>-0.29710439486743861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5311.5277777777774</v>
      </c>
      <c r="F46" s="43">
        <v>10345.799999999999</v>
      </c>
      <c r="G46" s="21">
        <f t="shared" si="0"/>
        <v>0.94780116622649901</v>
      </c>
      <c r="H46" s="43">
        <v>10355.799999999999</v>
      </c>
      <c r="I46" s="21">
        <f t="shared" ref="I46:I51" si="3">(F46-H46)/H46</f>
        <v>-9.6564244191660721E-4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7261.1111111111113</v>
      </c>
      <c r="G47" s="21">
        <f t="shared" si="0"/>
        <v>0.20310026142346929</v>
      </c>
      <c r="H47" s="47">
        <v>7232.7777777777774</v>
      </c>
      <c r="I47" s="21">
        <f t="shared" si="3"/>
        <v>3.9173515631001684E-3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27010</v>
      </c>
      <c r="G48" s="21">
        <f t="shared" si="0"/>
        <v>0.41960430979464647</v>
      </c>
      <c r="H48" s="47">
        <v>25120.833333333332</v>
      </c>
      <c r="I48" s="21">
        <f t="shared" si="3"/>
        <v>7.5203184607729359E-2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19135.580000000002</v>
      </c>
      <c r="F49" s="47">
        <v>33451.572</v>
      </c>
      <c r="G49" s="21">
        <f t="shared" si="0"/>
        <v>0.7481347312179718</v>
      </c>
      <c r="H49" s="47">
        <v>27721.546666666665</v>
      </c>
      <c r="I49" s="21">
        <f t="shared" si="3"/>
        <v>0.20669933760309678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2241.6666666666665</v>
      </c>
      <c r="F50" s="47">
        <v>2936.25</v>
      </c>
      <c r="G50" s="21">
        <f t="shared" si="0"/>
        <v>0.30985130111524173</v>
      </c>
      <c r="H50" s="47">
        <v>2936.25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27836</v>
      </c>
      <c r="F51" s="50">
        <v>61180.888888888891</v>
      </c>
      <c r="G51" s="31">
        <f t="shared" si="0"/>
        <v>1.1979051907202505</v>
      </c>
      <c r="H51" s="50">
        <v>59554.125</v>
      </c>
      <c r="I51" s="31">
        <f t="shared" si="3"/>
        <v>2.7315721436405798E-2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5580</v>
      </c>
      <c r="G53" s="22">
        <f t="shared" si="0"/>
        <v>0.48799999999999999</v>
      </c>
      <c r="H53" s="66">
        <v>5080</v>
      </c>
      <c r="I53" s="22">
        <f t="shared" ref="I53:I61" si="4">(F53-H53)/H53</f>
        <v>9.8425196850393706E-2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3606.1428571428573</v>
      </c>
      <c r="F54" s="70">
        <v>10774.166666666666</v>
      </c>
      <c r="G54" s="21">
        <f t="shared" si="0"/>
        <v>1.9877259702359729</v>
      </c>
      <c r="H54" s="70">
        <v>9342.5</v>
      </c>
      <c r="I54" s="21">
        <f t="shared" si="4"/>
        <v>0.15324235126215319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2881.25</v>
      </c>
      <c r="F55" s="70">
        <v>6268.75</v>
      </c>
      <c r="G55" s="21">
        <f t="shared" si="0"/>
        <v>1.175704989154013</v>
      </c>
      <c r="H55" s="70">
        <v>6187.5</v>
      </c>
      <c r="I55" s="21">
        <f t="shared" si="4"/>
        <v>1.3131313131313131E-2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7579.333333333333</v>
      </c>
      <c r="I56" s="21">
        <f t="shared" si="4"/>
        <v>5.536986542352014E-2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2026</v>
      </c>
      <c r="F57" s="104">
        <v>4527.5</v>
      </c>
      <c r="G57" s="21">
        <f t="shared" si="0"/>
        <v>1.2346989141164857</v>
      </c>
      <c r="H57" s="104">
        <v>3772.5</v>
      </c>
      <c r="I57" s="21">
        <f t="shared" si="4"/>
        <v>0.2001325381047051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3967.302083333333</v>
      </c>
      <c r="F58" s="50">
        <v>8831.8571428571431</v>
      </c>
      <c r="G58" s="29">
        <f t="shared" si="0"/>
        <v>1.2261620006098966</v>
      </c>
      <c r="H58" s="50">
        <v>9652.875</v>
      </c>
      <c r="I58" s="29">
        <f t="shared" si="4"/>
        <v>-8.5054230697368075E-2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4587.78125</v>
      </c>
      <c r="F59" s="68">
        <v>9541.4285714285706</v>
      </c>
      <c r="G59" s="21">
        <f t="shared" si="0"/>
        <v>1.0797479329313207</v>
      </c>
      <c r="H59" s="68">
        <v>9198.3333333333339</v>
      </c>
      <c r="I59" s="21">
        <f t="shared" si="4"/>
        <v>3.7299717857789821E-2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4797</v>
      </c>
      <c r="F60" s="70">
        <v>8794.2857142857138</v>
      </c>
      <c r="G60" s="21">
        <f t="shared" si="0"/>
        <v>0.83328866255695511</v>
      </c>
      <c r="H60" s="70">
        <v>9129.1666666666661</v>
      </c>
      <c r="I60" s="21">
        <f t="shared" si="4"/>
        <v>-3.6682532437895279E-2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21232.5</v>
      </c>
      <c r="F61" s="73">
        <v>39259</v>
      </c>
      <c r="G61" s="29">
        <f t="shared" si="0"/>
        <v>0.84900506299305312</v>
      </c>
      <c r="H61" s="73">
        <v>46171.25</v>
      </c>
      <c r="I61" s="29">
        <f t="shared" si="4"/>
        <v>-0.14970896391152502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6326.9722222222226</v>
      </c>
      <c r="F63" s="54">
        <v>16255</v>
      </c>
      <c r="G63" s="21">
        <f t="shared" si="0"/>
        <v>1.56915937498628</v>
      </c>
      <c r="H63" s="54">
        <v>16255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53532.166666666664</v>
      </c>
      <c r="G64" s="21">
        <f t="shared" si="0"/>
        <v>0.15143102376350584</v>
      </c>
      <c r="H64" s="46">
        <v>52609.714285714283</v>
      </c>
      <c r="I64" s="21">
        <f t="shared" si="5"/>
        <v>1.7533879312529657E-2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10795.3125</v>
      </c>
      <c r="F65" s="46">
        <v>26641</v>
      </c>
      <c r="G65" s="21">
        <f t="shared" si="0"/>
        <v>1.4678303661890288</v>
      </c>
      <c r="H65" s="46">
        <v>25802.875</v>
      </c>
      <c r="I65" s="21">
        <f t="shared" si="5"/>
        <v>3.2481845530779034E-2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7671.625</v>
      </c>
      <c r="F66" s="46">
        <v>15220.375</v>
      </c>
      <c r="G66" s="21">
        <f t="shared" si="0"/>
        <v>0.98398318478809899</v>
      </c>
      <c r="H66" s="46">
        <v>14802</v>
      </c>
      <c r="I66" s="21">
        <f t="shared" si="5"/>
        <v>2.8264761518713686E-2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3661.7222222222222</v>
      </c>
      <c r="F67" s="46">
        <v>9407.1666666666661</v>
      </c>
      <c r="G67" s="21">
        <f t="shared" si="0"/>
        <v>1.5690552411585317</v>
      </c>
      <c r="H67" s="46">
        <v>7078</v>
      </c>
      <c r="I67" s="21">
        <f t="shared" si="5"/>
        <v>0.32907130074408958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2940</v>
      </c>
      <c r="F68" s="58">
        <v>5996.666666666667</v>
      </c>
      <c r="G68" s="31">
        <f t="shared" si="0"/>
        <v>1.0396825396825398</v>
      </c>
      <c r="H68" s="58">
        <v>6225</v>
      </c>
      <c r="I68" s="31">
        <f t="shared" si="5"/>
        <v>-3.6680053547523378E-2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3795.25</v>
      </c>
      <c r="F70" s="43">
        <v>6657.5714285714284</v>
      </c>
      <c r="G70" s="21">
        <f t="shared" si="0"/>
        <v>0.75418521271890615</v>
      </c>
      <c r="H70" s="43">
        <v>6623.2857142857147</v>
      </c>
      <c r="I70" s="21">
        <f t="shared" si="5"/>
        <v>5.1765416388067286E-3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4496.6000000000004</v>
      </c>
      <c r="G71" s="21">
        <f t="shared" si="0"/>
        <v>0.6408703188432241</v>
      </c>
      <c r="H71" s="47">
        <v>4737.8571428571431</v>
      </c>
      <c r="I71" s="21">
        <f t="shared" si="5"/>
        <v>-5.0921151816674178E-2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1316.0491071428571</v>
      </c>
      <c r="F72" s="47">
        <v>1679.1666666666667</v>
      </c>
      <c r="G72" s="21">
        <f t="shared" si="0"/>
        <v>0.27591490131560359</v>
      </c>
      <c r="H72" s="47">
        <v>2012.5</v>
      </c>
      <c r="I72" s="21">
        <f t="shared" si="5"/>
        <v>-0.16563146997929604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2500.625</v>
      </c>
      <c r="F73" s="47">
        <v>3886.625</v>
      </c>
      <c r="G73" s="21">
        <f t="shared" si="0"/>
        <v>0.5542614346413397</v>
      </c>
      <c r="H73" s="47">
        <v>3607.5555555555557</v>
      </c>
      <c r="I73" s="21">
        <f t="shared" si="5"/>
        <v>7.7356936060120701E-2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1610.5555555555557</v>
      </c>
      <c r="F74" s="50">
        <v>3671.25</v>
      </c>
      <c r="G74" s="21">
        <f t="shared" si="0"/>
        <v>1.2794929285960674</v>
      </c>
      <c r="H74" s="50">
        <v>3348.125</v>
      </c>
      <c r="I74" s="21">
        <f t="shared" si="5"/>
        <v>9.6509240246406572E-2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2602.5833333333335</v>
      </c>
      <c r="G76" s="22">
        <f t="shared" si="0"/>
        <v>0.78667048054919908</v>
      </c>
      <c r="H76" s="43">
        <v>1871.75</v>
      </c>
      <c r="I76" s="22">
        <f t="shared" ref="I76:I82" si="6">(F76-H76)/H76</f>
        <v>0.39045456569164338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1183.3333333333335</v>
      </c>
      <c r="F77" s="32">
        <v>2572.1875</v>
      </c>
      <c r="G77" s="21">
        <f t="shared" si="0"/>
        <v>1.1736795774647883</v>
      </c>
      <c r="H77" s="32">
        <v>2584.6875</v>
      </c>
      <c r="I77" s="21">
        <f t="shared" si="6"/>
        <v>-4.8361745859025508E-3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907.875</v>
      </c>
      <c r="F78" s="47">
        <v>1635.5</v>
      </c>
      <c r="G78" s="21">
        <f t="shared" si="0"/>
        <v>0.8014594520170728</v>
      </c>
      <c r="H78" s="47">
        <v>1543</v>
      </c>
      <c r="I78" s="21">
        <f t="shared" si="6"/>
        <v>5.9948152948801035E-2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1501.8</v>
      </c>
      <c r="F79" s="47">
        <v>2399.2222222222222</v>
      </c>
      <c r="G79" s="21">
        <f t="shared" si="0"/>
        <v>0.59756440419644574</v>
      </c>
      <c r="H79" s="47">
        <v>2279.7777777777778</v>
      </c>
      <c r="I79" s="21">
        <f t="shared" si="6"/>
        <v>5.2393020762257485E-2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2940</v>
      </c>
      <c r="G80" s="21">
        <f t="shared" si="0"/>
        <v>0.51444908051305827</v>
      </c>
      <c r="H80" s="61">
        <v>2848.5</v>
      </c>
      <c r="I80" s="21">
        <f t="shared" si="6"/>
        <v>3.2122169562927856E-2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8388.5208333333339</v>
      </c>
      <c r="F81" s="61">
        <v>9999</v>
      </c>
      <c r="G81" s="21">
        <f>(F81-E81)/E81</f>
        <v>0.19198607223661293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3939.3</v>
      </c>
      <c r="F82" s="50">
        <v>5371.1111111111113</v>
      </c>
      <c r="G82" s="23">
        <f>(F82-E82)/E82</f>
        <v>0.36346841091338844</v>
      </c>
      <c r="H82" s="50">
        <v>5437.5555555555557</v>
      </c>
      <c r="I82" s="23">
        <f t="shared" si="6"/>
        <v>-1.2219543095345111E-2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5" t="s">
        <v>0</v>
      </c>
      <c r="D13" s="187" t="s">
        <v>23</v>
      </c>
      <c r="E13" s="164" t="s">
        <v>218</v>
      </c>
      <c r="F13" s="181" t="s">
        <v>224</v>
      </c>
      <c r="G13" s="164" t="s">
        <v>197</v>
      </c>
      <c r="H13" s="181" t="s">
        <v>219</v>
      </c>
      <c r="I13" s="164" t="s">
        <v>187</v>
      </c>
    </row>
    <row r="14" spans="1:9" ht="38.25" customHeight="1" thickBot="1" x14ac:dyDescent="0.25">
      <c r="A14" s="163"/>
      <c r="B14" s="169"/>
      <c r="C14" s="186"/>
      <c r="D14" s="188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1485.425</v>
      </c>
      <c r="F16" s="42">
        <v>2950.3</v>
      </c>
      <c r="G16" s="21">
        <f>(F16-E16)/E16</f>
        <v>0.98616557550869299</v>
      </c>
      <c r="H16" s="42">
        <v>3608.5</v>
      </c>
      <c r="I16" s="21">
        <f>(F16-H16)/H16</f>
        <v>-0.18240266038520156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2370.3125</v>
      </c>
      <c r="F17" s="46">
        <v>3837.375</v>
      </c>
      <c r="G17" s="21">
        <f>(F17-E17)/E17</f>
        <v>0.61893210283454181</v>
      </c>
      <c r="H17" s="46">
        <v>4229.55</v>
      </c>
      <c r="I17" s="21">
        <f>(F17-H17)/H17</f>
        <v>-9.2722630067028453E-2</v>
      </c>
    </row>
    <row r="18" spans="1:9" ht="16.5" x14ac:dyDescent="0.3">
      <c r="A18" s="37"/>
      <c r="B18" s="34" t="s">
        <v>9</v>
      </c>
      <c r="C18" s="15" t="s">
        <v>88</v>
      </c>
      <c r="D18" s="11" t="s">
        <v>161</v>
      </c>
      <c r="E18" s="46">
        <v>1342.4</v>
      </c>
      <c r="F18" s="46">
        <v>1475.35</v>
      </c>
      <c r="G18" s="21">
        <f>(F18-E18)/E18</f>
        <v>9.9039034564958148E-2</v>
      </c>
      <c r="H18" s="46">
        <v>1602.8</v>
      </c>
      <c r="I18" s="21">
        <f>(F18-H18)/H18</f>
        <v>-7.9517095083603731E-2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529.86675000000002</v>
      </c>
      <c r="F19" s="46">
        <v>513.65</v>
      </c>
      <c r="G19" s="21">
        <f>(F19-E19)/E19</f>
        <v>-3.060533615291023E-2</v>
      </c>
      <c r="H19" s="46">
        <v>550.06700000000001</v>
      </c>
      <c r="I19" s="21">
        <f>(F19-H19)/H19</f>
        <v>-6.620466234113305E-2</v>
      </c>
    </row>
    <row r="20" spans="1:9" ht="16.5" x14ac:dyDescent="0.3">
      <c r="A20" s="37"/>
      <c r="B20" s="34" t="s">
        <v>11</v>
      </c>
      <c r="C20" s="15" t="s">
        <v>91</v>
      </c>
      <c r="D20" s="11" t="s">
        <v>81</v>
      </c>
      <c r="E20" s="46">
        <v>455.30837499999996</v>
      </c>
      <c r="F20" s="46">
        <v>452.25</v>
      </c>
      <c r="G20" s="21">
        <f>(F20-E20)/E20</f>
        <v>-6.7171507662251015E-3</v>
      </c>
      <c r="H20" s="46">
        <v>473.91700000000003</v>
      </c>
      <c r="I20" s="21">
        <f>(F20-H20)/H20</f>
        <v>-4.5718976107630718E-2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1010.3124999999999</v>
      </c>
      <c r="F21" s="46">
        <v>981.94999999999993</v>
      </c>
      <c r="G21" s="21">
        <f>(F21-E21)/E21</f>
        <v>-2.8072997216207814E-2</v>
      </c>
      <c r="H21" s="46">
        <v>1024.9000000000001</v>
      </c>
      <c r="I21" s="21">
        <f>(F21-H21)/H21</f>
        <v>-4.1906527466094405E-2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1312.3249999999998</v>
      </c>
      <c r="F22" s="46">
        <v>1664.5</v>
      </c>
      <c r="G22" s="21">
        <f>(F22-E22)/E22</f>
        <v>0.26835959080258337</v>
      </c>
      <c r="H22" s="46">
        <v>1734.8</v>
      </c>
      <c r="I22" s="21">
        <f>(F22-H22)/H22</f>
        <v>-4.0523403274152617E-2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1354.3104166666667</v>
      </c>
      <c r="F23" s="46">
        <v>2645.833333333333</v>
      </c>
      <c r="G23" s="21">
        <f>(F23-E23)/E23</f>
        <v>0.95363876757698007</v>
      </c>
      <c r="H23" s="46">
        <v>2723.5</v>
      </c>
      <c r="I23" s="21">
        <f>(F23-H23)/H23</f>
        <v>-2.8517226607918843E-2</v>
      </c>
    </row>
    <row r="24" spans="1:9" ht="16.5" x14ac:dyDescent="0.3">
      <c r="A24" s="37"/>
      <c r="B24" s="34" t="s">
        <v>6</v>
      </c>
      <c r="C24" s="15" t="s">
        <v>86</v>
      </c>
      <c r="D24" s="13" t="s">
        <v>161</v>
      </c>
      <c r="E24" s="46">
        <v>1634.375</v>
      </c>
      <c r="F24" s="46">
        <v>2100.8555555555558</v>
      </c>
      <c r="G24" s="21">
        <f>(F24-E24)/E24</f>
        <v>0.28541831315062688</v>
      </c>
      <c r="H24" s="46">
        <v>2142.6999999999998</v>
      </c>
      <c r="I24" s="21">
        <f>(F24-H24)/H24</f>
        <v>-1.9528839522305493E-2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1440.2375</v>
      </c>
      <c r="F25" s="46">
        <v>2278.3222222222221</v>
      </c>
      <c r="G25" s="21">
        <f>(F25-E25)/E25</f>
        <v>0.58190730502588783</v>
      </c>
      <c r="H25" s="46">
        <v>2302.1111111111113</v>
      </c>
      <c r="I25" s="21">
        <f>(F25-H25)/H25</f>
        <v>-1.0333510304551527E-2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548.44237499999997</v>
      </c>
      <c r="F26" s="46">
        <v>514.9</v>
      </c>
      <c r="G26" s="21">
        <f>(F26-E26)/E26</f>
        <v>-6.1159342401286905E-2</v>
      </c>
      <c r="H26" s="46">
        <v>516.31700000000001</v>
      </c>
      <c r="I26" s="21">
        <f>(F26-H26)/H26</f>
        <v>-2.7444380099822976E-3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1154.0875000000001</v>
      </c>
      <c r="F27" s="46">
        <v>1675.1999999999998</v>
      </c>
      <c r="G27" s="21">
        <f>(F27-E27)/E27</f>
        <v>0.45153638697239135</v>
      </c>
      <c r="H27" s="46">
        <v>1664.4</v>
      </c>
      <c r="I27" s="21">
        <f>(F27-H27)/H27</f>
        <v>6.488824801730189E-3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1404.4749999999999</v>
      </c>
      <c r="F28" s="46">
        <v>1465</v>
      </c>
      <c r="G28" s="21">
        <f>(F28-E28)/E28</f>
        <v>4.3094394702646963E-2</v>
      </c>
      <c r="H28" s="46">
        <v>1447.4</v>
      </c>
      <c r="I28" s="21">
        <f>(F28-H28)/H28</f>
        <v>1.2159734696697464E-2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477.45203125</v>
      </c>
      <c r="F29" s="46">
        <v>486.25</v>
      </c>
      <c r="G29" s="21">
        <f>(F29-E29)/E29</f>
        <v>1.8426916578334267E-2</v>
      </c>
      <c r="H29" s="46">
        <v>480.375</v>
      </c>
      <c r="I29" s="21">
        <f>(F29-H29)/H29</f>
        <v>1.2230028623471247E-2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1206.8125</v>
      </c>
      <c r="F30" s="46">
        <v>1689</v>
      </c>
      <c r="G30" s="21">
        <f>(F30-E30)/E30</f>
        <v>0.39955461183903879</v>
      </c>
      <c r="H30" s="46">
        <v>1664.1666666666665</v>
      </c>
      <c r="I30" s="21">
        <f>(F30-H30)/H30</f>
        <v>1.4922383575363136E-2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509.275125</v>
      </c>
      <c r="F31" s="49">
        <v>539.9</v>
      </c>
      <c r="G31" s="23">
        <f>(F31-E31)/E31</f>
        <v>6.0134244726757415E-2</v>
      </c>
      <c r="H31" s="49">
        <v>516.31700000000001</v>
      </c>
      <c r="I31" s="23">
        <f>(F31-H31)/H31</f>
        <v>4.5675428080036044E-2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18235.417572916667</v>
      </c>
      <c r="F32" s="106">
        <f>SUM(F16:F31)</f>
        <v>25270.636111111111</v>
      </c>
      <c r="G32" s="107">
        <f t="shared" ref="G32" si="0">(F32-E32)/E32</f>
        <v>0.38579969502004635</v>
      </c>
      <c r="H32" s="106">
        <f>SUM(H16:H31)</f>
        <v>26681.820777777782</v>
      </c>
      <c r="I32" s="110">
        <f t="shared" ref="I32" si="1">(F32-H32)/H32</f>
        <v>-5.2889369073417604E-2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1562.264880952381</v>
      </c>
      <c r="F34" s="54">
        <v>2393.75</v>
      </c>
      <c r="G34" s="21">
        <f>(F34-E34)/E34</f>
        <v>0.53223056421823478</v>
      </c>
      <c r="H34" s="54">
        <v>2256.25</v>
      </c>
      <c r="I34" s="21">
        <f>(F34-H34)/H34</f>
        <v>6.0941828254847646E-2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1116.65425</v>
      </c>
      <c r="F35" s="46">
        <v>3456.6</v>
      </c>
      <c r="G35" s="21">
        <f>(F35-E35)/E35</f>
        <v>2.0954971066469321</v>
      </c>
      <c r="H35" s="46">
        <v>3238.6</v>
      </c>
      <c r="I35" s="21">
        <f>(F35-H35)/H35</f>
        <v>6.7313036497251899E-2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2038.8847222222221</v>
      </c>
      <c r="F36" s="46">
        <v>3748.8888888888887</v>
      </c>
      <c r="G36" s="21">
        <f>(F36-E36)/E36</f>
        <v>0.83869585564548155</v>
      </c>
      <c r="H36" s="46">
        <v>3406.6</v>
      </c>
      <c r="I36" s="21">
        <f>(F36-H36)/H36</f>
        <v>0.10047815678062842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1902.40625</v>
      </c>
      <c r="F37" s="46">
        <v>2670.2</v>
      </c>
      <c r="G37" s="21">
        <f>(F37-E37)/E37</f>
        <v>0.40359084711795906</v>
      </c>
      <c r="H37" s="46">
        <v>2244.9</v>
      </c>
      <c r="I37" s="21">
        <f>(F37-H37)/H37</f>
        <v>0.189451645953049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2208.35</v>
      </c>
      <c r="F38" s="49">
        <v>4057.3</v>
      </c>
      <c r="G38" s="23">
        <f>(F38-E38)/E38</f>
        <v>0.83725405845993628</v>
      </c>
      <c r="H38" s="49">
        <v>3284.4</v>
      </c>
      <c r="I38" s="23">
        <f>(F38-H38)/H38</f>
        <v>0.23532456460845211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8828.5601031746028</v>
      </c>
      <c r="F39" s="108">
        <f>SUM(F34:F38)</f>
        <v>16326.738888888889</v>
      </c>
      <c r="G39" s="109">
        <f t="shared" ref="G39" si="2">(F39-E39)/E39</f>
        <v>0.84930936620322339</v>
      </c>
      <c r="H39" s="108">
        <f>SUM(H34:H38)</f>
        <v>14430.75</v>
      </c>
      <c r="I39" s="110">
        <f t="shared" ref="I39" si="3">(F39-H39)/H39</f>
        <v>0.13138533263266905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12878.75</v>
      </c>
      <c r="F41" s="46">
        <v>15721.666000000001</v>
      </c>
      <c r="G41" s="21">
        <v>0.22074471513151517</v>
      </c>
      <c r="H41" s="46">
        <v>22367</v>
      </c>
      <c r="I41" s="21">
        <v>-0.29710439486743861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6049.9</v>
      </c>
      <c r="F42" s="46">
        <v>6390</v>
      </c>
      <c r="G42" s="21">
        <v>5.6215805219921054E-2</v>
      </c>
      <c r="H42" s="46">
        <v>6390</v>
      </c>
      <c r="I42" s="21"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</v>
      </c>
      <c r="F43" s="57">
        <v>20700</v>
      </c>
      <c r="G43" s="21">
        <v>1.0770620108368454</v>
      </c>
      <c r="H43" s="57">
        <v>20700</v>
      </c>
      <c r="I43" s="21"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26389.941583333333</v>
      </c>
      <c r="F44" s="47">
        <v>48499.333333333328</v>
      </c>
      <c r="G44" s="21">
        <v>0.83779616109356092</v>
      </c>
      <c r="H44" s="47">
        <v>48110.444444444445</v>
      </c>
      <c r="I44" s="21">
        <v>8.0832528857211622E-3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15146.530555555557</v>
      </c>
      <c r="F45" s="47">
        <v>32294.377777777776</v>
      </c>
      <c r="G45" s="21">
        <v>1.1321303686891255</v>
      </c>
      <c r="H45" s="47">
        <v>31533.333333333336</v>
      </c>
      <c r="I45" s="21">
        <v>2.4134601832276115E-2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10476.46875</v>
      </c>
      <c r="F46" s="50">
        <v>26921</v>
      </c>
      <c r="G46" s="31">
        <v>1.569663561493466</v>
      </c>
      <c r="H46" s="50">
        <v>26108.5</v>
      </c>
      <c r="I46" s="31">
        <v>3.1120133289924738E-2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80907.590888888895</v>
      </c>
      <c r="F47" s="86">
        <f>SUM(F41:F46)</f>
        <v>150526.3771111111</v>
      </c>
      <c r="G47" s="109">
        <f t="shared" ref="G47" si="4">(F47-E47)/E47</f>
        <v>0.86047286116614563</v>
      </c>
      <c r="H47" s="108">
        <f>SUM(H41:H46)</f>
        <v>155209.27777777778</v>
      </c>
      <c r="I47" s="110">
        <f t="shared" ref="I47" si="5">(F47-H47)/H47</f>
        <v>-3.0171525399219152E-2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5311.5277777777774</v>
      </c>
      <c r="F49" s="43">
        <v>10345.799999999999</v>
      </c>
      <c r="G49" s="21">
        <f>(F49-E49)/E49</f>
        <v>0.94780116622649901</v>
      </c>
      <c r="H49" s="43">
        <v>10355.799999999999</v>
      </c>
      <c r="I49" s="21">
        <f>(F49-H49)/H49</f>
        <v>-9.6564244191660721E-4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2241.6666666666665</v>
      </c>
      <c r="F50" s="47">
        <v>2936.25</v>
      </c>
      <c r="G50" s="21">
        <f>(F50-E50)/E50</f>
        <v>0.30985130111524173</v>
      </c>
      <c r="H50" s="47">
        <v>2936.25</v>
      </c>
      <c r="I50" s="21">
        <f>(F50-H50)/H50</f>
        <v>0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6035.333333333333</v>
      </c>
      <c r="F51" s="47">
        <v>7261.1111111111113</v>
      </c>
      <c r="G51" s="21">
        <f>(F51-E51)/E51</f>
        <v>0.20310026142346929</v>
      </c>
      <c r="H51" s="47">
        <v>7232.7777777777774</v>
      </c>
      <c r="I51" s="21">
        <f>(F51-H51)/H51</f>
        <v>3.9173515631001684E-3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27836</v>
      </c>
      <c r="F52" s="47">
        <v>61180.888888888891</v>
      </c>
      <c r="G52" s="21">
        <f>(F52-E52)/E52</f>
        <v>1.1979051907202505</v>
      </c>
      <c r="H52" s="47">
        <v>59554.125</v>
      </c>
      <c r="I52" s="21">
        <f>(F52-H52)/H52</f>
        <v>2.7315721436405798E-2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19026.428571428572</v>
      </c>
      <c r="F53" s="47">
        <v>27010</v>
      </c>
      <c r="G53" s="21">
        <f>(F53-E53)/E53</f>
        <v>0.41960430979464647</v>
      </c>
      <c r="H53" s="47">
        <v>25120.833333333332</v>
      </c>
      <c r="I53" s="21">
        <f>(F53-H53)/H53</f>
        <v>7.5203184607729359E-2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19135.580000000002</v>
      </c>
      <c r="F54" s="50">
        <v>33451.572</v>
      </c>
      <c r="G54" s="31">
        <f>(F54-E54)/E54</f>
        <v>0.7481347312179718</v>
      </c>
      <c r="H54" s="50">
        <v>27721.546666666665</v>
      </c>
      <c r="I54" s="31">
        <f>(F54-H54)/H54</f>
        <v>0.20669933760309678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79586.536349206348</v>
      </c>
      <c r="F55" s="86">
        <f>SUM(F49:F54)</f>
        <v>142185.622</v>
      </c>
      <c r="G55" s="109">
        <f t="shared" ref="G55" si="6">(F55-E55)/E55</f>
        <v>0.78655371275518393</v>
      </c>
      <c r="H55" s="86">
        <f>SUM(H49:H54)</f>
        <v>132921.33277777777</v>
      </c>
      <c r="I55" s="110">
        <f t="shared" ref="I55" si="7">(F55-H55)/H55</f>
        <v>6.9697534839727876E-2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56</v>
      </c>
      <c r="C57" s="19" t="s">
        <v>123</v>
      </c>
      <c r="D57" s="20" t="s">
        <v>120</v>
      </c>
      <c r="E57" s="43">
        <v>21232.5</v>
      </c>
      <c r="F57" s="66">
        <v>39259</v>
      </c>
      <c r="G57" s="22">
        <f>(F57-E57)/E57</f>
        <v>0.84900506299305312</v>
      </c>
      <c r="H57" s="66">
        <v>46171.25</v>
      </c>
      <c r="I57" s="22">
        <f>(F57-H57)/H57</f>
        <v>-0.14970896391152502</v>
      </c>
    </row>
    <row r="58" spans="1:9" ht="16.5" x14ac:dyDescent="0.3">
      <c r="A58" s="117"/>
      <c r="B58" s="98" t="s">
        <v>43</v>
      </c>
      <c r="C58" s="15" t="s">
        <v>119</v>
      </c>
      <c r="D58" s="11" t="s">
        <v>114</v>
      </c>
      <c r="E58" s="47">
        <v>3967.302083333333</v>
      </c>
      <c r="F58" s="47">
        <v>8831.8571428571431</v>
      </c>
      <c r="G58" s="21">
        <f>(F58-E58)/E58</f>
        <v>1.2261620006098966</v>
      </c>
      <c r="H58" s="47">
        <v>9652.875</v>
      </c>
      <c r="I58" s="21">
        <f>(F58-H58)/H58</f>
        <v>-8.5054230697368075E-2</v>
      </c>
    </row>
    <row r="59" spans="1:9" ht="16.5" x14ac:dyDescent="0.3">
      <c r="A59" s="117"/>
      <c r="B59" s="98" t="s">
        <v>55</v>
      </c>
      <c r="C59" s="15" t="s">
        <v>122</v>
      </c>
      <c r="D59" s="11" t="s">
        <v>120</v>
      </c>
      <c r="E59" s="47">
        <v>4797</v>
      </c>
      <c r="F59" s="70">
        <v>8794.2857142857138</v>
      </c>
      <c r="G59" s="21">
        <f>(F59-E59)/E59</f>
        <v>0.83328866255695511</v>
      </c>
      <c r="H59" s="70">
        <v>9129.1666666666661</v>
      </c>
      <c r="I59" s="21">
        <f>(F59-H59)/H59</f>
        <v>-3.6682532437895279E-2</v>
      </c>
    </row>
    <row r="60" spans="1:9" ht="16.5" x14ac:dyDescent="0.3">
      <c r="A60" s="117"/>
      <c r="B60" s="98" t="s">
        <v>40</v>
      </c>
      <c r="C60" s="15" t="s">
        <v>117</v>
      </c>
      <c r="D60" s="11" t="s">
        <v>114</v>
      </c>
      <c r="E60" s="47">
        <v>2881.25</v>
      </c>
      <c r="F60" s="70">
        <v>6268.75</v>
      </c>
      <c r="G60" s="21">
        <f>(F60-E60)/E60</f>
        <v>1.175704989154013</v>
      </c>
      <c r="H60" s="70">
        <v>6187.5</v>
      </c>
      <c r="I60" s="21">
        <f>(F60-H60)/H60</f>
        <v>1.3131313131313131E-2</v>
      </c>
    </row>
    <row r="61" spans="1:9" ht="16.5" x14ac:dyDescent="0.3">
      <c r="A61" s="117"/>
      <c r="B61" s="98" t="s">
        <v>54</v>
      </c>
      <c r="C61" s="15" t="s">
        <v>121</v>
      </c>
      <c r="D61" s="11" t="s">
        <v>120</v>
      </c>
      <c r="E61" s="47">
        <v>4587.78125</v>
      </c>
      <c r="F61" s="104">
        <v>9541.4285714285706</v>
      </c>
      <c r="G61" s="21">
        <f>(F61-E61)/E61</f>
        <v>1.0797479329313207</v>
      </c>
      <c r="H61" s="104">
        <v>9198.3333333333339</v>
      </c>
      <c r="I61" s="21">
        <f>(F61-H61)/H61</f>
        <v>3.7299717857789821E-2</v>
      </c>
    </row>
    <row r="62" spans="1:9" ht="17.25" thickBot="1" x14ac:dyDescent="0.35">
      <c r="A62" s="117"/>
      <c r="B62" s="99" t="s">
        <v>41</v>
      </c>
      <c r="C62" s="16" t="s">
        <v>118</v>
      </c>
      <c r="D62" s="12" t="s">
        <v>114</v>
      </c>
      <c r="E62" s="50">
        <v>4650</v>
      </c>
      <c r="F62" s="73">
        <v>7999</v>
      </c>
      <c r="G62" s="29">
        <f>(F62-E62)/E62</f>
        <v>0.72021505376344086</v>
      </c>
      <c r="H62" s="73">
        <v>7579.333333333333</v>
      </c>
      <c r="I62" s="29">
        <f>(F62-H62)/H62</f>
        <v>5.536986542352014E-2</v>
      </c>
    </row>
    <row r="63" spans="1:9" ht="16.5" x14ac:dyDescent="0.3">
      <c r="A63" s="117"/>
      <c r="B63" s="100" t="s">
        <v>38</v>
      </c>
      <c r="C63" s="14" t="s">
        <v>115</v>
      </c>
      <c r="D63" s="11" t="s">
        <v>114</v>
      </c>
      <c r="E63" s="43">
        <v>3750</v>
      </c>
      <c r="F63" s="68">
        <v>5580</v>
      </c>
      <c r="G63" s="21">
        <f>(F63-E63)/E63</f>
        <v>0.48799999999999999</v>
      </c>
      <c r="H63" s="68">
        <v>5080</v>
      </c>
      <c r="I63" s="21">
        <f>(F63-H63)/H63</f>
        <v>9.8425196850393706E-2</v>
      </c>
    </row>
    <row r="64" spans="1:9" ht="16.5" x14ac:dyDescent="0.3">
      <c r="A64" s="117"/>
      <c r="B64" s="98" t="s">
        <v>39</v>
      </c>
      <c r="C64" s="15" t="s">
        <v>116</v>
      </c>
      <c r="D64" s="13" t="s">
        <v>114</v>
      </c>
      <c r="E64" s="47">
        <v>3606.1428571428573</v>
      </c>
      <c r="F64" s="70">
        <v>10774.166666666666</v>
      </c>
      <c r="G64" s="21">
        <f>(F64-E64)/E64</f>
        <v>1.9877259702359729</v>
      </c>
      <c r="H64" s="70">
        <v>9342.5</v>
      </c>
      <c r="I64" s="21">
        <f>(F64-H64)/H64</f>
        <v>0.15324235126215319</v>
      </c>
    </row>
    <row r="65" spans="1:9" ht="16.5" customHeight="1" thickBot="1" x14ac:dyDescent="0.35">
      <c r="A65" s="118"/>
      <c r="B65" s="99" t="s">
        <v>42</v>
      </c>
      <c r="C65" s="16" t="s">
        <v>198</v>
      </c>
      <c r="D65" s="12" t="s">
        <v>114</v>
      </c>
      <c r="E65" s="50">
        <v>2026</v>
      </c>
      <c r="F65" s="73">
        <v>4527.5</v>
      </c>
      <c r="G65" s="29">
        <f>(F65-E65)/E65</f>
        <v>1.2346989141164857</v>
      </c>
      <c r="H65" s="73">
        <v>3772.5</v>
      </c>
      <c r="I65" s="29">
        <f>(F65-H65)/H65</f>
        <v>0.2001325381047051</v>
      </c>
    </row>
    <row r="66" spans="1:9" ht="15.75" customHeight="1" thickBot="1" x14ac:dyDescent="0.25">
      <c r="A66" s="174" t="s">
        <v>192</v>
      </c>
      <c r="B66" s="189"/>
      <c r="C66" s="189"/>
      <c r="D66" s="190"/>
      <c r="E66" s="105">
        <f>SUM(E57:E65)</f>
        <v>51497.976190476184</v>
      </c>
      <c r="F66" s="105">
        <f>SUM(F57:F65)</f>
        <v>101575.98809523809</v>
      </c>
      <c r="G66" s="107">
        <f t="shared" ref="G66" si="8">(F66-E66)/E66</f>
        <v>0.97242679439552659</v>
      </c>
      <c r="H66" s="105">
        <f>SUM(H57:H65)</f>
        <v>106113.45833333331</v>
      </c>
      <c r="I66" s="110">
        <f t="shared" ref="I66" si="9">(F66-H66)/H66</f>
        <v>-4.276055374466927E-2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2940</v>
      </c>
      <c r="F68" s="54">
        <v>5996.666666666667</v>
      </c>
      <c r="G68" s="21">
        <f>(F68-E68)/E68</f>
        <v>1.0396825396825398</v>
      </c>
      <c r="H68" s="54">
        <v>6225</v>
      </c>
      <c r="I68" s="21">
        <f>(F68-H68)/H68</f>
        <v>-3.6680053547523378E-2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6326.9722222222226</v>
      </c>
      <c r="F69" s="46">
        <v>16255</v>
      </c>
      <c r="G69" s="21">
        <f>(F69-E69)/E69</f>
        <v>1.56915937498628</v>
      </c>
      <c r="H69" s="46">
        <v>16255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46491.857142857145</v>
      </c>
      <c r="F70" s="46">
        <v>53532.166666666664</v>
      </c>
      <c r="G70" s="21">
        <f>(F70-E70)/E70</f>
        <v>0.15143102376350584</v>
      </c>
      <c r="H70" s="46">
        <v>52609.714285714283</v>
      </c>
      <c r="I70" s="21">
        <f>(F70-H70)/H70</f>
        <v>1.7533879312529657E-2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7671.625</v>
      </c>
      <c r="F71" s="46">
        <v>15220.375</v>
      </c>
      <c r="G71" s="21">
        <f>(F71-E71)/E71</f>
        <v>0.98398318478809899</v>
      </c>
      <c r="H71" s="46">
        <v>14802</v>
      </c>
      <c r="I71" s="21">
        <f>(F71-H71)/H71</f>
        <v>2.8264761518713686E-2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10795.3125</v>
      </c>
      <c r="F72" s="46">
        <v>26641</v>
      </c>
      <c r="G72" s="21">
        <f>(F72-E72)/E72</f>
        <v>1.4678303661890288</v>
      </c>
      <c r="H72" s="46">
        <v>25802.875</v>
      </c>
      <c r="I72" s="21">
        <f>(F72-H72)/H72</f>
        <v>3.2481845530779034E-2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3661.7222222222222</v>
      </c>
      <c r="F73" s="58">
        <v>9407.1666666666661</v>
      </c>
      <c r="G73" s="31">
        <f>(F73-E73)/E73</f>
        <v>1.5690552411585317</v>
      </c>
      <c r="H73" s="58">
        <v>7078</v>
      </c>
      <c r="I73" s="31">
        <f>(F73-H73)/H73</f>
        <v>0.32907130074408958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77887.489087301583</v>
      </c>
      <c r="F74" s="86">
        <f>SUM(F68:F73)</f>
        <v>127052.375</v>
      </c>
      <c r="G74" s="109">
        <f t="shared" ref="G74" si="10">(F74-E74)/E74</f>
        <v>0.63122956573412037</v>
      </c>
      <c r="H74" s="86">
        <f>SUM(H68:H73)</f>
        <v>122772.58928571429</v>
      </c>
      <c r="I74" s="110">
        <f t="shared" ref="I74" si="11">(F74-H74)/H74</f>
        <v>3.4859456326410659E-2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1316.0491071428571</v>
      </c>
      <c r="F76" s="43">
        <v>1679.1666666666667</v>
      </c>
      <c r="G76" s="21">
        <f>(F76-E76)/E76</f>
        <v>0.27591490131560359</v>
      </c>
      <c r="H76" s="43">
        <v>2012.5</v>
      </c>
      <c r="I76" s="21">
        <f>(F76-H76)/H76</f>
        <v>-0.16563146997929604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2740.375</v>
      </c>
      <c r="F77" s="47">
        <v>4496.6000000000004</v>
      </c>
      <c r="G77" s="21">
        <f>(F77-E77)/E77</f>
        <v>0.6408703188432241</v>
      </c>
      <c r="H77" s="47">
        <v>4737.8571428571431</v>
      </c>
      <c r="I77" s="21">
        <f>(F77-H77)/H77</f>
        <v>-5.0921151816674178E-2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3795.25</v>
      </c>
      <c r="F78" s="47">
        <v>6657.5714285714284</v>
      </c>
      <c r="G78" s="21">
        <f>(F78-E78)/E78</f>
        <v>0.75418521271890615</v>
      </c>
      <c r="H78" s="47">
        <v>6623.2857142857147</v>
      </c>
      <c r="I78" s="21">
        <f>(F78-H78)/H78</f>
        <v>5.1765416388067286E-3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2500.625</v>
      </c>
      <c r="F79" s="47">
        <v>3886.625</v>
      </c>
      <c r="G79" s="21">
        <f>(F79-E79)/E79</f>
        <v>0.5542614346413397</v>
      </c>
      <c r="H79" s="47">
        <v>3607.5555555555557</v>
      </c>
      <c r="I79" s="21">
        <f>(F79-H79)/H79</f>
        <v>7.7356936060120701E-2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1610.5555555555557</v>
      </c>
      <c r="F80" s="50">
        <v>3671.25</v>
      </c>
      <c r="G80" s="21">
        <f>(F80-E80)/E80</f>
        <v>1.2794929285960674</v>
      </c>
      <c r="H80" s="50">
        <v>3348.125</v>
      </c>
      <c r="I80" s="21">
        <f>(F80-H80)/H80</f>
        <v>9.6509240246406572E-2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11962.854662698413</v>
      </c>
      <c r="F81" s="86">
        <f>SUM(F76:F80)</f>
        <v>20391.213095238098</v>
      </c>
      <c r="G81" s="109">
        <f t="shared" ref="G81" si="12">(F81-E81)/E81</f>
        <v>0.70454408000293578</v>
      </c>
      <c r="H81" s="86">
        <f>SUM(H76:H80)</f>
        <v>20329.323412698413</v>
      </c>
      <c r="I81" s="110">
        <f t="shared" ref="I81" si="13">(F81-H81)/H81</f>
        <v>3.0443552539001699E-3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3939.3</v>
      </c>
      <c r="F83" s="43">
        <v>5371.1111111111113</v>
      </c>
      <c r="G83" s="22">
        <f>(F83-E83)/E83</f>
        <v>0.36346841091338844</v>
      </c>
      <c r="H83" s="43">
        <v>5437.5555555555557</v>
      </c>
      <c r="I83" s="22">
        <f>(F83-H83)/H83</f>
        <v>-1.2219543095345111E-2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1183.3333333333335</v>
      </c>
      <c r="F84" s="32">
        <v>2572.1875</v>
      </c>
      <c r="G84" s="21">
        <f>(F84-E84)/E84</f>
        <v>1.1736795774647883</v>
      </c>
      <c r="H84" s="32">
        <v>2584.6875</v>
      </c>
      <c r="I84" s="21">
        <f>(F84-H84)/H84</f>
        <v>-4.8361745859025508E-3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8388.5208333333339</v>
      </c>
      <c r="F85" s="47">
        <v>9999</v>
      </c>
      <c r="G85" s="21">
        <f>(F85-E85)/E85</f>
        <v>0.19198607223661293</v>
      </c>
      <c r="H85" s="47">
        <v>9999</v>
      </c>
      <c r="I85" s="21">
        <f>(F85-H85)/H85</f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1941.3</v>
      </c>
      <c r="F86" s="47">
        <v>2940</v>
      </c>
      <c r="G86" s="21">
        <f>(F86-E86)/E86</f>
        <v>0.51444908051305827</v>
      </c>
      <c r="H86" s="47">
        <v>2848.5</v>
      </c>
      <c r="I86" s="21">
        <f>(F86-H86)/H86</f>
        <v>3.2122169562927856E-2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1501.8</v>
      </c>
      <c r="F87" s="61">
        <v>2399.2222222222222</v>
      </c>
      <c r="G87" s="21">
        <f>(F87-E87)/E87</f>
        <v>0.59756440419644574</v>
      </c>
      <c r="H87" s="61">
        <v>2279.7777777777778</v>
      </c>
      <c r="I87" s="21">
        <f>(F87-H87)/H87</f>
        <v>5.2393020762257485E-2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907.875</v>
      </c>
      <c r="F88" s="61">
        <v>1635.5</v>
      </c>
      <c r="G88" s="21">
        <f>(F88-E88)/E88</f>
        <v>0.8014594520170728</v>
      </c>
      <c r="H88" s="61">
        <v>1543</v>
      </c>
      <c r="I88" s="21">
        <f>(F88-H88)/H88</f>
        <v>5.9948152948801035E-2</v>
      </c>
    </row>
    <row r="89" spans="1:11" ht="16.5" customHeight="1" thickBot="1" x14ac:dyDescent="0.35">
      <c r="A89" s="35"/>
      <c r="B89" s="36" t="s">
        <v>74</v>
      </c>
      <c r="C89" s="16" t="s">
        <v>144</v>
      </c>
      <c r="D89" s="12" t="s">
        <v>142</v>
      </c>
      <c r="E89" s="50">
        <v>1456.6666666666667</v>
      </c>
      <c r="F89" s="50">
        <v>2602.5833333333335</v>
      </c>
      <c r="G89" s="23">
        <f>(F89-E89)/E89</f>
        <v>0.78667048054919908</v>
      </c>
      <c r="H89" s="50">
        <v>1871.75</v>
      </c>
      <c r="I89" s="23">
        <f>(F89-H89)/H89</f>
        <v>0.39045456569164338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19318.795833333334</v>
      </c>
      <c r="F90" s="86">
        <f>SUM(F83:F89)</f>
        <v>27519.604166666664</v>
      </c>
      <c r="G90" s="119">
        <f t="shared" ref="G90:G91" si="14">(F90-E90)/E90</f>
        <v>0.42449893896509666</v>
      </c>
      <c r="H90" s="86">
        <f>SUM(H83:H89)</f>
        <v>26564.270833333332</v>
      </c>
      <c r="I90" s="110">
        <f t="shared" ref="I90:I91" si="15">(F90-H90)/H90</f>
        <v>3.5963092656567948E-2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348225.22068799601</v>
      </c>
      <c r="F91" s="105">
        <f>SUM(F32,F39,F47,F55,F66,F74,F81,F90)</f>
        <v>610848.55446825386</v>
      </c>
      <c r="G91" s="107">
        <f t="shared" si="14"/>
        <v>0.75417665975309689</v>
      </c>
      <c r="H91" s="105">
        <f>SUM(H32,H39,H47,H55,H66,H74,H81,H90)</f>
        <v>605022.82319841278</v>
      </c>
      <c r="I91" s="120">
        <f t="shared" si="15"/>
        <v>9.6289446388877417E-3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1000</v>
      </c>
      <c r="E16" s="42">
        <v>3500</v>
      </c>
      <c r="F16" s="133">
        <v>3000</v>
      </c>
      <c r="G16" s="42">
        <v>2500</v>
      </c>
      <c r="H16" s="133">
        <v>2833</v>
      </c>
      <c r="I16" s="139">
        <v>2566.6</v>
      </c>
    </row>
    <row r="17" spans="1:9" ht="16.5" x14ac:dyDescent="0.3">
      <c r="A17" s="91"/>
      <c r="B17" s="152" t="s">
        <v>5</v>
      </c>
      <c r="C17" s="158" t="s">
        <v>164</v>
      </c>
      <c r="D17" s="92">
        <v>2000</v>
      </c>
      <c r="E17" s="46">
        <v>2000</v>
      </c>
      <c r="F17" s="92">
        <v>2500</v>
      </c>
      <c r="G17" s="46">
        <v>2250</v>
      </c>
      <c r="H17" s="92">
        <v>2166</v>
      </c>
      <c r="I17" s="141">
        <v>2183.1999999999998</v>
      </c>
    </row>
    <row r="18" spans="1:9" ht="16.5" x14ac:dyDescent="0.3">
      <c r="A18" s="91"/>
      <c r="B18" s="152" t="s">
        <v>6</v>
      </c>
      <c r="C18" s="158" t="s">
        <v>165</v>
      </c>
      <c r="D18" s="92">
        <v>2000</v>
      </c>
      <c r="E18" s="46">
        <v>2000</v>
      </c>
      <c r="F18" s="92">
        <v>2000</v>
      </c>
      <c r="G18" s="46">
        <v>2250</v>
      </c>
      <c r="H18" s="92">
        <v>2333</v>
      </c>
      <c r="I18" s="141">
        <v>2116.6</v>
      </c>
    </row>
    <row r="19" spans="1:9" ht="16.5" x14ac:dyDescent="0.3">
      <c r="A19" s="91"/>
      <c r="B19" s="152" t="s">
        <v>7</v>
      </c>
      <c r="C19" s="158" t="s">
        <v>166</v>
      </c>
      <c r="D19" s="92">
        <v>1000</v>
      </c>
      <c r="E19" s="46">
        <v>750</v>
      </c>
      <c r="F19" s="92">
        <v>1625</v>
      </c>
      <c r="G19" s="46">
        <v>875</v>
      </c>
      <c r="H19" s="92">
        <v>1083</v>
      </c>
      <c r="I19" s="141">
        <v>1066.5999999999999</v>
      </c>
    </row>
    <row r="20" spans="1:9" ht="16.5" x14ac:dyDescent="0.3">
      <c r="A20" s="91"/>
      <c r="B20" s="152" t="s">
        <v>8</v>
      </c>
      <c r="C20" s="158" t="s">
        <v>167</v>
      </c>
      <c r="D20" s="92">
        <v>2500</v>
      </c>
      <c r="E20" s="46">
        <v>5000</v>
      </c>
      <c r="F20" s="92">
        <v>4000</v>
      </c>
      <c r="G20" s="46">
        <v>3000</v>
      </c>
      <c r="H20" s="92">
        <v>2500</v>
      </c>
      <c r="I20" s="141">
        <v>3400</v>
      </c>
    </row>
    <row r="21" spans="1:9" ht="16.5" x14ac:dyDescent="0.3">
      <c r="A21" s="91"/>
      <c r="B21" s="152" t="s">
        <v>9</v>
      </c>
      <c r="C21" s="158" t="s">
        <v>168</v>
      </c>
      <c r="D21" s="92">
        <v>1750</v>
      </c>
      <c r="E21" s="46">
        <v>2000</v>
      </c>
      <c r="F21" s="92">
        <v>2500</v>
      </c>
      <c r="G21" s="46">
        <v>1250</v>
      </c>
      <c r="H21" s="92">
        <v>1166</v>
      </c>
      <c r="I21" s="141">
        <v>1733.2</v>
      </c>
    </row>
    <row r="22" spans="1:9" ht="16.5" x14ac:dyDescent="0.3">
      <c r="A22" s="91"/>
      <c r="B22" s="152" t="s">
        <v>10</v>
      </c>
      <c r="C22" s="158" t="s">
        <v>169</v>
      </c>
      <c r="D22" s="92">
        <v>1500</v>
      </c>
      <c r="E22" s="46">
        <v>1750</v>
      </c>
      <c r="F22" s="92">
        <v>1500</v>
      </c>
      <c r="G22" s="46">
        <v>1750</v>
      </c>
      <c r="H22" s="92">
        <v>1250</v>
      </c>
      <c r="I22" s="141">
        <v>1550</v>
      </c>
    </row>
    <row r="23" spans="1:9" ht="16.5" x14ac:dyDescent="0.3">
      <c r="A23" s="91"/>
      <c r="B23" s="152" t="s">
        <v>11</v>
      </c>
      <c r="C23" s="158" t="s">
        <v>170</v>
      </c>
      <c r="D23" s="92">
        <v>500</v>
      </c>
      <c r="E23" s="46">
        <v>750</v>
      </c>
      <c r="F23" s="92">
        <v>500</v>
      </c>
      <c r="G23" s="46">
        <v>500</v>
      </c>
      <c r="H23" s="92">
        <v>400</v>
      </c>
      <c r="I23" s="141">
        <v>530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750</v>
      </c>
      <c r="F24" s="92">
        <v>500</v>
      </c>
      <c r="G24" s="46">
        <v>500</v>
      </c>
      <c r="H24" s="92">
        <v>500</v>
      </c>
      <c r="I24" s="141">
        <v>562.5</v>
      </c>
    </row>
    <row r="25" spans="1:9" ht="16.5" x14ac:dyDescent="0.3">
      <c r="A25" s="91"/>
      <c r="B25" s="152" t="s">
        <v>13</v>
      </c>
      <c r="C25" s="158" t="s">
        <v>172</v>
      </c>
      <c r="D25" s="92">
        <v>500</v>
      </c>
      <c r="E25" s="46">
        <v>750</v>
      </c>
      <c r="F25" s="92">
        <v>500</v>
      </c>
      <c r="G25" s="46">
        <v>500</v>
      </c>
      <c r="H25" s="92">
        <v>500</v>
      </c>
      <c r="I25" s="141">
        <v>550</v>
      </c>
    </row>
    <row r="26" spans="1:9" ht="16.5" x14ac:dyDescent="0.3">
      <c r="A26" s="91"/>
      <c r="B26" s="152" t="s">
        <v>14</v>
      </c>
      <c r="C26" s="158" t="s">
        <v>173</v>
      </c>
      <c r="D26" s="92">
        <v>500</v>
      </c>
      <c r="E26" s="46">
        <v>750</v>
      </c>
      <c r="F26" s="92">
        <v>500</v>
      </c>
      <c r="G26" s="46">
        <v>500</v>
      </c>
      <c r="H26" s="92">
        <v>500</v>
      </c>
      <c r="I26" s="141">
        <v>550</v>
      </c>
    </row>
    <row r="27" spans="1:9" ht="16.5" x14ac:dyDescent="0.3">
      <c r="A27" s="91"/>
      <c r="B27" s="152" t="s">
        <v>15</v>
      </c>
      <c r="C27" s="158" t="s">
        <v>174</v>
      </c>
      <c r="D27" s="92">
        <v>2000</v>
      </c>
      <c r="E27" s="46">
        <v>2000</v>
      </c>
      <c r="F27" s="92">
        <v>1500</v>
      </c>
      <c r="G27" s="46">
        <v>1500</v>
      </c>
      <c r="H27" s="92">
        <v>1000</v>
      </c>
      <c r="I27" s="141">
        <v>1600</v>
      </c>
    </row>
    <row r="28" spans="1:9" ht="16.5" x14ac:dyDescent="0.3">
      <c r="A28" s="91"/>
      <c r="B28" s="152" t="s">
        <v>16</v>
      </c>
      <c r="C28" s="158" t="s">
        <v>175</v>
      </c>
      <c r="D28" s="92">
        <v>500</v>
      </c>
      <c r="E28" s="46">
        <v>500</v>
      </c>
      <c r="F28" s="92">
        <v>500</v>
      </c>
      <c r="G28" s="46">
        <v>500</v>
      </c>
      <c r="H28" s="92">
        <v>500</v>
      </c>
      <c r="I28" s="141">
        <v>500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2500</v>
      </c>
      <c r="F29" s="92">
        <v>2250</v>
      </c>
      <c r="G29" s="46">
        <v>1500</v>
      </c>
      <c r="H29" s="92">
        <v>1166</v>
      </c>
      <c r="I29" s="141">
        <v>1854</v>
      </c>
    </row>
    <row r="30" spans="1:9" ht="16.5" x14ac:dyDescent="0.3">
      <c r="A30" s="91"/>
      <c r="B30" s="152" t="s">
        <v>18</v>
      </c>
      <c r="C30" s="158" t="s">
        <v>177</v>
      </c>
      <c r="D30" s="92">
        <v>2000</v>
      </c>
      <c r="E30" s="46">
        <v>3500</v>
      </c>
      <c r="F30" s="92">
        <v>3000</v>
      </c>
      <c r="G30" s="46">
        <v>2000</v>
      </c>
      <c r="H30" s="92">
        <v>2000</v>
      </c>
      <c r="I30" s="141">
        <v>2500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1250</v>
      </c>
      <c r="E31" s="49">
        <v>1500</v>
      </c>
      <c r="F31" s="134">
        <v>1875</v>
      </c>
      <c r="G31" s="49">
        <v>2000</v>
      </c>
      <c r="H31" s="134">
        <v>1583</v>
      </c>
      <c r="I31" s="94">
        <v>1641.6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2000</v>
      </c>
      <c r="E33" s="42">
        <v>4000</v>
      </c>
      <c r="F33" s="133">
        <v>3500</v>
      </c>
      <c r="G33" s="42">
        <v>4750</v>
      </c>
      <c r="H33" s="133">
        <v>2833</v>
      </c>
      <c r="I33" s="139">
        <v>3416.6</v>
      </c>
    </row>
    <row r="34" spans="1:9" ht="16.5" x14ac:dyDescent="0.3">
      <c r="A34" s="91"/>
      <c r="B34" s="140" t="s">
        <v>27</v>
      </c>
      <c r="C34" s="15" t="s">
        <v>180</v>
      </c>
      <c r="D34" s="92">
        <v>2000</v>
      </c>
      <c r="E34" s="46">
        <v>4000</v>
      </c>
      <c r="F34" s="92">
        <v>2500</v>
      </c>
      <c r="G34" s="46">
        <v>4750</v>
      </c>
      <c r="H34" s="92">
        <v>3000</v>
      </c>
      <c r="I34" s="141">
        <v>3250</v>
      </c>
    </row>
    <row r="35" spans="1:9" ht="16.5" x14ac:dyDescent="0.3">
      <c r="A35" s="91"/>
      <c r="B35" s="143" t="s">
        <v>28</v>
      </c>
      <c r="C35" s="15" t="s">
        <v>181</v>
      </c>
      <c r="D35" s="92">
        <v>3000</v>
      </c>
      <c r="E35" s="46">
        <v>3000</v>
      </c>
      <c r="F35" s="92">
        <v>2000</v>
      </c>
      <c r="G35" s="46">
        <v>2500</v>
      </c>
      <c r="H35" s="92">
        <v>2583</v>
      </c>
      <c r="I35" s="141">
        <v>2616.6</v>
      </c>
    </row>
    <row r="36" spans="1:9" ht="16.5" x14ac:dyDescent="0.3">
      <c r="A36" s="91"/>
      <c r="B36" s="140" t="s">
        <v>29</v>
      </c>
      <c r="C36" s="15" t="s">
        <v>182</v>
      </c>
      <c r="D36" s="92">
        <v>3000</v>
      </c>
      <c r="E36" s="46">
        <v>2500</v>
      </c>
      <c r="F36" s="92">
        <v>2000</v>
      </c>
      <c r="G36" s="46">
        <v>3250</v>
      </c>
      <c r="H36" s="92">
        <v>1500</v>
      </c>
      <c r="I36" s="141">
        <v>2450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4000</v>
      </c>
      <c r="E37" s="49">
        <v>3000</v>
      </c>
      <c r="F37" s="134">
        <v>4000</v>
      </c>
      <c r="G37" s="49">
        <v>4250</v>
      </c>
      <c r="H37" s="134">
        <v>3166</v>
      </c>
      <c r="I37" s="94">
        <v>3683.2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43000</v>
      </c>
      <c r="E39" s="42">
        <v>50000</v>
      </c>
      <c r="F39" s="42">
        <v>50000</v>
      </c>
      <c r="G39" s="42">
        <v>39000</v>
      </c>
      <c r="H39" s="42">
        <v>50000</v>
      </c>
      <c r="I39" s="139">
        <v>46400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36990</v>
      </c>
      <c r="E40" s="49">
        <v>32000</v>
      </c>
      <c r="F40" s="49">
        <v>36000</v>
      </c>
      <c r="G40" s="49">
        <v>29000</v>
      </c>
      <c r="H40" s="49">
        <v>30666</v>
      </c>
      <c r="I40" s="94">
        <v>32931.199999999997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11-05-2020</vt:lpstr>
      <vt:lpstr>By Order</vt:lpstr>
      <vt:lpstr>All Stores</vt:lpstr>
      <vt:lpstr>'11-05-2020'!Print_Titles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2020-04-27T06:31:59Z</cp:lastPrinted>
  <dcterms:created xsi:type="dcterms:W3CDTF">2010-10-20T06:23:14Z</dcterms:created>
  <dcterms:modified xsi:type="dcterms:W3CDTF">2020-05-19T09:15:38Z</dcterms:modified>
</cp:coreProperties>
</file>