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7-08-2020" sheetId="9" r:id="rId4"/>
    <sheet name="By Order" sheetId="11" r:id="rId5"/>
    <sheet name="All Stores" sheetId="12" r:id="rId6"/>
  </sheets>
  <definedNames>
    <definedName name="_xlnm.Print_Titles" localSheetId="3">'17-08-2020'!$12:$14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9" i="11"/>
  <c r="G89" i="11"/>
  <c r="I83" i="11"/>
  <c r="G83" i="11"/>
  <c r="I85" i="11"/>
  <c r="G85" i="11"/>
  <c r="I84" i="11"/>
  <c r="G84" i="11"/>
  <c r="I88" i="11"/>
  <c r="G88" i="11"/>
  <c r="I87" i="11"/>
  <c r="G87" i="11"/>
  <c r="I80" i="11"/>
  <c r="G80" i="11"/>
  <c r="I77" i="11"/>
  <c r="G77" i="11"/>
  <c r="I76" i="11"/>
  <c r="G76" i="11"/>
  <c r="I78" i="11"/>
  <c r="G78" i="11"/>
  <c r="I79" i="11"/>
  <c r="G79" i="11"/>
  <c r="I70" i="11"/>
  <c r="G70" i="11"/>
  <c r="I71" i="11"/>
  <c r="G71" i="11"/>
  <c r="I68" i="11"/>
  <c r="G68" i="11"/>
  <c r="I73" i="11"/>
  <c r="G73" i="11"/>
  <c r="I72" i="11"/>
  <c r="G72" i="11"/>
  <c r="I69" i="11"/>
  <c r="G69" i="11"/>
  <c r="I62" i="11"/>
  <c r="G62" i="11"/>
  <c r="I60" i="11"/>
  <c r="G60" i="11"/>
  <c r="I63" i="11"/>
  <c r="G63" i="11"/>
  <c r="I64" i="11"/>
  <c r="G64" i="11"/>
  <c r="I61" i="11"/>
  <c r="G61" i="11"/>
  <c r="I57" i="11"/>
  <c r="G57" i="11"/>
  <c r="I65" i="11"/>
  <c r="G65" i="11"/>
  <c r="I58" i="11"/>
  <c r="G58" i="11"/>
  <c r="I59" i="11"/>
  <c r="G59" i="11"/>
  <c r="I50" i="11"/>
  <c r="G50" i="11"/>
  <c r="I54" i="11"/>
  <c r="G54" i="11"/>
  <c r="I49" i="11"/>
  <c r="G49" i="11"/>
  <c r="I53" i="11"/>
  <c r="G53" i="11"/>
  <c r="I51" i="11"/>
  <c r="G51" i="11"/>
  <c r="I52" i="11"/>
  <c r="G52" i="11"/>
  <c r="I42" i="11"/>
  <c r="G42" i="11"/>
  <c r="I41" i="11"/>
  <c r="G41" i="11"/>
  <c r="I43" i="11"/>
  <c r="G43" i="11"/>
  <c r="I46" i="11"/>
  <c r="G46" i="11"/>
  <c r="I44" i="11"/>
  <c r="G44" i="11"/>
  <c r="I45" i="11"/>
  <c r="G45" i="11"/>
  <c r="I38" i="11"/>
  <c r="G38" i="11"/>
  <c r="I37" i="11"/>
  <c r="G37" i="11"/>
  <c r="I35" i="11"/>
  <c r="G35" i="11"/>
  <c r="I34" i="11"/>
  <c r="G34" i="11"/>
  <c r="I36" i="11"/>
  <c r="G36" i="11"/>
  <c r="I19" i="11"/>
  <c r="G19" i="11"/>
  <c r="I18" i="11"/>
  <c r="G18" i="11"/>
  <c r="I20" i="11"/>
  <c r="G20" i="11"/>
  <c r="I26" i="11"/>
  <c r="G26" i="11"/>
  <c r="I27" i="11"/>
  <c r="G27" i="11"/>
  <c r="I31" i="11"/>
  <c r="G31" i="11"/>
  <c r="I23" i="11"/>
  <c r="G23" i="11"/>
  <c r="I22" i="11"/>
  <c r="G22" i="11"/>
  <c r="I29" i="11"/>
  <c r="G29" i="11"/>
  <c r="I28" i="11"/>
  <c r="G28" i="11"/>
  <c r="I30" i="11"/>
  <c r="G30" i="11"/>
  <c r="I25" i="11"/>
  <c r="G25" i="11"/>
  <c r="I21" i="11"/>
  <c r="G21" i="11"/>
  <c r="I17" i="11"/>
  <c r="G17" i="11"/>
  <c r="I24" i="11"/>
  <c r="G24" i="11"/>
  <c r="I16" i="11"/>
  <c r="G16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<sst xmlns="http://schemas.openxmlformats.org/spreadsheetml/2006/main" count="848" uniqueCount="226">
  <si>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</si>
  <si>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</si>
  <si>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</si>
  <si>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</si>
  <si>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</si>
  <si>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</si>
  <si>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</si>
  <si>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</si>
  <si>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</si>
  <si>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</si>
  <si>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</si>
  <si>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</si>
  <si>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</si>
  <si>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</si>
  <si>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</si>
  <si>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</si>
  <si>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</si>
  <si>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</si>
  <si>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</si>
  <si>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</si>
  <si>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</si>
  <si>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</si>
  <si>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</si>
  <si>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</si>
  <si>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</si>
  <si>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</si>
  <si>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</si>
  <si>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</si>
  <si>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</si>
  <si>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</si>
  <si>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</si>
  <si>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</si>
  <si>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</si>
  <si>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</si>
  <si>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</si>
  <si>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</si>
  <si>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</si>
  <si>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</si>
  <si>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</si>
  <si>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</si>
  <si>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</si>
  <si>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</si>
  <si>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</si>
  <si>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</si>
  <si>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</si>
  <si>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</si>
  <si>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</si>
  <si>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</si>
  <si>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</si>
  <si>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</si>
  <si>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</si>
  <si>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</si>
  <si>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</si>
  <si>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</si>
  <si>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</si>
  <si>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</si>
  <si>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</si>
  <si>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</si>
  <si>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</si>
  <si>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</si>
  <si>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</si>
  <si>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</si>
  <si>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</si>
  <si>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</si>
  <si>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</si>
  <si>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</si>
  <si>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</si>
  <si>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</si>
  <si>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</si>
  <si>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</si>
  <si>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</si>
  <si>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</si>
  <si>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</si>
  <si>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</si>
  <si>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</si>
  <si>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</si>
  <si>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</si>
  <si>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</si>
  <si>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</si>
  <si>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</si>
  <si>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</si>
  <si>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</si>
  <si>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</si>
  <si>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</si>
  <si>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</si>
  <si>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</si>
  <si>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</si>
  <si>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</si>
  <si>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</si>
  <si>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</si>
  <si>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</si>
  <si>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</si>
  <si>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</si>
  <si>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</si>
  <si>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</si>
  <si>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</si>
  <si>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</si>
  <si>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</si>
  <si>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</si>
  <si>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</si>
  <si>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</si>
  <si>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</si>
  <si>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</si>
  <si>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</si>
  <si>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</si>
  <si>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</si>
  <si>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</si>
  <si>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</si>
  <si>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</si>
  <si>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</si>
  <si>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</si>
  <si>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</si>
  <si>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</si>
  <si>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</si>
  <si>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</si>
  <si>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</si>
  <si>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</si>
  <si>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</si>
  <si>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</si>
  <si>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</si>
  <si>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</si>
  <si>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</si>
  <si>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</si>
  <si>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</si>
  <si>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</si>
  <si>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</si>
  <si>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</si>
  <si>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</si>
  <si>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</si>
  <si>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</si>
  <si>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</si>
  <si>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</si>
  <si>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</si>
  <si>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</si>
  <si>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</si>
  <si>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</si>
  <si>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</si>
  <si>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</si>
  <si>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</si>
  <si>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</si>
  <si>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</si>
  <si>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</si>
  <si>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</si>
  <si>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</si>
  <si>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</si>
  <si>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</si>
  <si>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</si>
  <si>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</si>
  <si>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</si>
  <si>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</si>
  <si>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</si>
  <si>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</si>
  <si>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</si>
  <si>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</si>
  <si>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</si>
  <si>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</si>
  <si>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</si>
  <si>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</si>
  <si>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</si>
  <si>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</si>
  <si>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</si>
  <si>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</si>
  <si>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</si>
  <si>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</si>
  <si>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</si>
  <si>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</si>
  <si>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</si>
  <si>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</si>
  <si>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</si>
  <si>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</si>
  <si>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</si>
  <si>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</si>
  <si>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</si>
  <si>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</si>
  <si>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</si>
  <si>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</si>
  <si>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</si>
  <si>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</si>
  <si>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</si>
  <si>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</si>
  <si>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</si>
  <si>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</si>
  <si>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</si>
  <si>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</si>
  <si>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</si>
  <si>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</si>
  <si>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</si>
  <si>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</si>
  <si>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</si>
  <si>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</si>
  <si>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</si>
  <si>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</si>
  <si>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</si>
  <si>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</si>
  <si>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</si>
  <si>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</si>
  <si>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</si>
  <si>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</si>
  <si>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</si>
  <si>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</si>
  <si>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</si>
  <si>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</si>
  <si>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</si>
  <si>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</si>
  <si>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</si>
  <si>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</si>
  <si>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</si>
  <si>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</si>
  <si>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</si>
  <si>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</si>
  <si>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</si>
  <si>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</si>
  <si>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</si>
  <si>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</si>
  <si>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</si>
  <si>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</si>
  <si>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</si>
  <si>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</si>
  <si>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المعدل العام للأسعار في 27-07-2020  (ل.ل.)</t>
  </si>
  <si>
    <t>معدل الأسعار في آب 2019 (ل.ل.)</t>
  </si>
  <si>
    <t>معدل أسعار  السوبرماركات في 17-08-2020 (ل.ل.)</t>
  </si>
  <si>
    <t>معدل أسعار  السوبرماركات في 27-07-2020 (ل.ل.)</t>
  </si>
  <si>
    <t>معدل أسعار المحلات والملاحم في 17-08-2020 (ل.ل.)</t>
  </si>
  <si>
    <t>معدل أسعار المحلات والملاحم في 27-07-2020 (ل.ل.)</t>
  </si>
  <si>
    <t xml:space="preserve"> التاريخ 17 آب 2020</t>
  </si>
  <si>
    <t>المعدل العام للأسعار في 17-08-2020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</si>
</sst>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" zoomScaleNormal="100" workbookViewId="0">
      <selection activeCell="F76" sqref="F7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219</v>
      </c>
      <c r="F12" s="164" t="s">
        <v>220</v>
      </c>
      <c r="G12" s="164" t="s">
        <v>197</v>
      </c>
      <c r="H12" s="164" t="s">
        <v>221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1118.8</v>
      </c>
      <c r="F15" s="43">
        <v>1859.8</v>
      </c>
      <c r="G15" s="45">
        <f t="shared" ref="G15:G30" si="0">(F15-E15)/E15</f>
        <v>0.66231676796567751</v>
      </c>
      <c r="H15" s="43">
        <v>2328.8000000000002</v>
      </c>
      <c r="I15" s="45">
        <f>(F15-H15)/H15</f>
        <v>-0.20139127447612512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1244.5702592592593</v>
      </c>
      <c r="F16" s="47">
        <v>1949.75</v>
      </c>
      <c r="G16" s="48">
        <f t="shared" si="0"/>
        <v>0.56660500722590634</v>
      </c>
      <c r="H16" s="47">
        <v>1534</v>
      </c>
      <c r="I16" s="44">
        <f t="shared" ref="I16:I30" si="1">(F16-H16)/H16</f>
        <v>0.27102346805736638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1137.6776666666665</v>
      </c>
      <c r="F17" s="47">
        <v>1369.7777777777778</v>
      </c>
      <c r="G17" s="48">
        <f t="shared" si="0"/>
        <v>0.20401218896311116</v>
      </c>
      <c r="H17" s="47">
        <v>1455.3333333333333</v>
      </c>
      <c r="I17" s="44">
        <f>(F17-H17)/H17</f>
        <v>-5.8787601160482435E-2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689.36099999999999</v>
      </c>
      <c r="F18" s="47">
        <v>970</v>
      </c>
      <c r="G18" s="48">
        <f t="shared" si="0"/>
        <v>0.40710019858970847</v>
      </c>
      <c r="H18" s="47">
        <v>800</v>
      </c>
      <c r="I18" s="44">
        <f t="shared" si="1"/>
        <v>0.21249999999999999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2187.989</v>
      </c>
      <c r="F19" s="47">
        <v>4436</v>
      </c>
      <c r="G19" s="48">
        <f>(F19-E19)/E19</f>
        <v>1.0274324962328421</v>
      </c>
      <c r="H19" s="47">
        <v>3623.5</v>
      </c>
      <c r="I19" s="44">
        <f>(F19-H19)/H19</f>
        <v>0.22423071615841036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1348.3333333333333</v>
      </c>
      <c r="F20" s="47">
        <v>3077.7777777777778</v>
      </c>
      <c r="G20" s="48">
        <f t="shared" si="0"/>
        <v>1.2826534816646067</v>
      </c>
      <c r="H20" s="47">
        <v>2393.8000000000002</v>
      </c>
      <c r="I20" s="44">
        <f t="shared" si="1"/>
        <v>0.28572887366437361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1309.761</v>
      </c>
      <c r="F21" s="47">
        <v>2583.8000000000002</v>
      </c>
      <c r="G21" s="48">
        <f t="shared" si="0"/>
        <v>0.97272632182512708</v>
      </c>
      <c r="H21" s="47">
        <v>1829</v>
      </c>
      <c r="I21" s="44">
        <f t="shared" si="1"/>
        <v>0.41268452706396946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371</v>
      </c>
      <c r="F22" s="47">
        <v>634.79999999999995</v>
      </c>
      <c r="G22" s="48">
        <f t="shared" si="0"/>
        <v>0.71105121293800522</v>
      </c>
      <c r="H22" s="47">
        <v>559.9</v>
      </c>
      <c r="I22" s="44">
        <f t="shared" si="1"/>
        <v>0.13377388819432037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484.04999999999995</v>
      </c>
      <c r="F23" s="47">
        <v>639.79999999999995</v>
      </c>
      <c r="G23" s="48">
        <f t="shared" si="0"/>
        <v>0.32176428054953005</v>
      </c>
      <c r="H23" s="47">
        <v>604.79999999999995</v>
      </c>
      <c r="I23" s="44">
        <f t="shared" si="1"/>
        <v>5.7870370370370378E-2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484.13333333333333</v>
      </c>
      <c r="F24" s="47">
        <v>637.25</v>
      </c>
      <c r="G24" s="48">
        <f t="shared" si="0"/>
        <v>0.31626962269347292</v>
      </c>
      <c r="H24" s="47">
        <v>538.66666666666663</v>
      </c>
      <c r="I24" s="44">
        <f t="shared" si="1"/>
        <v>0.18301361386138623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486.81666666666666</v>
      </c>
      <c r="F25" s="47">
        <v>793.5</v>
      </c>
      <c r="G25" s="48">
        <f t="shared" si="0"/>
        <v>0.62997706186449387</v>
      </c>
      <c r="H25" s="47">
        <v>599.79999999999995</v>
      </c>
      <c r="I25" s="44">
        <f t="shared" si="1"/>
        <v>0.32294098032677571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1104.6000000000001</v>
      </c>
      <c r="F26" s="47">
        <v>2099.8000000000002</v>
      </c>
      <c r="G26" s="48">
        <f t="shared" si="0"/>
        <v>0.90095962339308344</v>
      </c>
      <c r="H26" s="47">
        <v>1689.8</v>
      </c>
      <c r="I26" s="44">
        <f t="shared" si="1"/>
        <v>0.24263226417327508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483.71666666666664</v>
      </c>
      <c r="F27" s="47">
        <v>644.22222222222217</v>
      </c>
      <c r="G27" s="48">
        <f t="shared" si="0"/>
        <v>0.33181729432978441</v>
      </c>
      <c r="H27" s="47">
        <v>579.79999999999995</v>
      </c>
      <c r="I27" s="44">
        <f t="shared" si="1"/>
        <v>0.1111111111111111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992.31666666666661</v>
      </c>
      <c r="F28" s="47">
        <v>1408.8</v>
      </c>
      <c r="G28" s="48">
        <f t="shared" si="0"/>
        <v>0.41970809049530566</v>
      </c>
      <c r="H28" s="47">
        <v>1260</v>
      </c>
      <c r="I28" s="44">
        <f t="shared" si="1"/>
        <v>0.11809523809523806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1354.7916666666665</v>
      </c>
      <c r="F29" s="47">
        <v>3377.1555555555556</v>
      </c>
      <c r="G29" s="48">
        <f t="shared" si="0"/>
        <v>1.4927489876467275</v>
      </c>
      <c r="H29" s="47">
        <v>3416.6666666666665</v>
      </c>
      <c r="I29" s="44">
        <f t="shared" si="1"/>
        <v>-1.1564227642276376E-2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1104.1166666666668</v>
      </c>
      <c r="F30" s="50">
        <v>1618.8</v>
      </c>
      <c r="G30" s="51">
        <f t="shared" si="0"/>
        <v>0.466149410539345</v>
      </c>
      <c r="H30" s="50">
        <v>1633</v>
      </c>
      <c r="I30" s="56">
        <f t="shared" si="1"/>
        <v>-8.6956521739130713E-3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2134.6317460317459</v>
      </c>
      <c r="F32" s="43">
        <v>4212.5714285714284</v>
      </c>
      <c r="G32" s="45">
        <f>(F32-E32)/E32</f>
        <v>0.97344175940536193</v>
      </c>
      <c r="H32" s="43">
        <v>4866.666666666667</v>
      </c>
      <c r="I32" s="44">
        <f>(F32-H32)/H32</f>
        <v>-0.13440313111545996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2028.5962962962963</v>
      </c>
      <c r="F33" s="47">
        <v>3548.6666666666665</v>
      </c>
      <c r="G33" s="48">
        <f>(F33-E33)/E33</f>
        <v>0.74932127853414421</v>
      </c>
      <c r="H33" s="47">
        <v>4462.25</v>
      </c>
      <c r="I33" s="44">
        <f>(F33-H33)/H33</f>
        <v>-0.20473602629465706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1892.4666666666667</v>
      </c>
      <c r="F34" s="47">
        <v>4687.5</v>
      </c>
      <c r="G34" s="48">
        <f>(F34-E34)/E34</f>
        <v>1.4769260577024694</v>
      </c>
      <c r="H34" s="47">
        <v>5185</v>
      </c>
      <c r="I34" s="44">
        <f>(F34-H34)/H34</f>
        <v>-9.5949855351976851E-2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47">
        <v>6249.5</v>
      </c>
      <c r="G35" s="48">
        <f>(F35-E35)/E35</f>
        <v>2.9644405286343618</v>
      </c>
      <c r="H35" s="47">
        <v>6166</v>
      </c>
      <c r="I35" s="44">
        <f>(F35-H35)/H35</f>
        <v>1.3542004541031463E-2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1792.4389999999999</v>
      </c>
      <c r="F36" s="50">
        <v>7214</v>
      </c>
      <c r="G36" s="51">
        <f>(F36-E36)/E36</f>
        <v>3.0246836851909604</v>
      </c>
      <c r="H36" s="50">
        <v>5633.1111111111113</v>
      </c>
      <c r="I36" s="56">
        <f>(F36-H36)/H36</f>
        <v>0.28064223440766889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26113.474074074074</v>
      </c>
      <c r="F38" s="43">
        <v>93186</v>
      </c>
      <c r="G38" s="45">
        <f t="shared" ref="G38:G43" si="2">(F38-E38)/E38</f>
        <v>2.5685025950843032</v>
      </c>
      <c r="H38" s="43">
        <v>76665.333333333328</v>
      </c>
      <c r="I38" s="44">
        <f t="shared" ref="I38:I43" si="3">(F38-H38)/H38</f>
        <v>0.21549070418615984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15754.288888888888</v>
      </c>
      <c r="F39" s="57">
        <v>54062.25</v>
      </c>
      <c r="G39" s="48">
        <f t="shared" si="2"/>
        <v>2.4315893520353544</v>
      </c>
      <c r="H39" s="57">
        <v>43521.142857142855</v>
      </c>
      <c r="I39" s="44">
        <f>(F39-H39)/H39</f>
        <v>0.24220657939654952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11224.333333333334</v>
      </c>
      <c r="F40" s="57">
        <v>28064.666666666668</v>
      </c>
      <c r="G40" s="48">
        <f t="shared" si="2"/>
        <v>1.500341519912096</v>
      </c>
      <c r="H40" s="57">
        <v>24454</v>
      </c>
      <c r="I40" s="44">
        <f t="shared" si="3"/>
        <v>0.14765137264523873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5432.1222222222232</v>
      </c>
      <c r="F41" s="47">
        <v>7222.166666666667</v>
      </c>
      <c r="G41" s="48">
        <f t="shared" si="2"/>
        <v>0.32952948612267341</v>
      </c>
      <c r="H41" s="47">
        <v>6900</v>
      </c>
      <c r="I41" s="44">
        <f t="shared" si="3"/>
        <v>4.6690821256038691E-2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16500</v>
      </c>
      <c r="G42" s="48">
        <f t="shared" si="2"/>
        <v>0.65396952686447474</v>
      </c>
      <c r="H42" s="47">
        <v>19000</v>
      </c>
      <c r="I42" s="44">
        <f t="shared" si="3"/>
        <v>-0.13157894736842105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12682.777777777779</v>
      </c>
      <c r="F43" s="50">
        <v>23766.666666666668</v>
      </c>
      <c r="G43" s="51">
        <f t="shared" si="2"/>
        <v>0.87393227911866478</v>
      </c>
      <c r="H43" s="50">
        <v>23125</v>
      </c>
      <c r="I43" s="59">
        <f t="shared" si="3"/>
        <v>2.7747747747747801E-2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5998.8888888888896</v>
      </c>
      <c r="F45" s="43">
        <v>16122</v>
      </c>
      <c r="G45" s="45">
        <f t="shared" ref="G45:G50" si="4">(F45-E45)/E45</f>
        <v>1.6874976847564358</v>
      </c>
      <c r="H45" s="43">
        <v>15476</v>
      </c>
      <c r="I45" s="44">
        <f t="shared" ref="I45:I50" si="5">(F45-H45)/H45</f>
        <v>4.174205220987335E-2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6057.1851851851852</v>
      </c>
      <c r="F46" s="47">
        <v>9110.625</v>
      </c>
      <c r="G46" s="48">
        <f t="shared" si="4"/>
        <v>0.50410210707821745</v>
      </c>
      <c r="H46" s="47">
        <v>8971.1111111111113</v>
      </c>
      <c r="I46" s="87">
        <f t="shared" si="5"/>
        <v>1.5551461481297971E-2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19047.5</v>
      </c>
      <c r="F47" s="47">
        <v>30595.5</v>
      </c>
      <c r="G47" s="48">
        <f t="shared" si="4"/>
        <v>0.60627378921118258</v>
      </c>
      <c r="H47" s="47">
        <v>28896.625</v>
      </c>
      <c r="I47" s="87">
        <f t="shared" si="5"/>
        <v>5.8791467861731256E-2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18330.148083333337</v>
      </c>
      <c r="F48" s="47">
        <v>56997.5</v>
      </c>
      <c r="G48" s="48">
        <f t="shared" si="4"/>
        <v>2.1094947919065041</v>
      </c>
      <c r="H48" s="47">
        <v>60970.356666666667</v>
      </c>
      <c r="I48" s="87">
        <f t="shared" si="5"/>
        <v>-6.5160462950656833E-2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2244.8888888888891</v>
      </c>
      <c r="F49" s="47">
        <v>5075.6000000000004</v>
      </c>
      <c r="G49" s="48">
        <f t="shared" si="4"/>
        <v>1.2609582260938428</v>
      </c>
      <c r="H49" s="47">
        <v>3923</v>
      </c>
      <c r="I49" s="44">
        <f t="shared" si="5"/>
        <v>0.29380576089727256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27868.296296296296</v>
      </c>
      <c r="F50" s="50">
        <v>53699.714285714283</v>
      </c>
      <c r="G50" s="56">
        <f t="shared" si="4"/>
        <v>0.9269105550901936</v>
      </c>
      <c r="H50" s="50">
        <v>55317.166666666664</v>
      </c>
      <c r="I50" s="59">
        <f t="shared" si="5"/>
        <v>-2.9239610023754803E-2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6307.5</v>
      </c>
      <c r="G52" s="45">
        <f t="shared" ref="G52:G60" si="6">(F52-E52)/E52</f>
        <v>0.68200000000000005</v>
      </c>
      <c r="H52" s="66">
        <v>7235</v>
      </c>
      <c r="I52" s="124">
        <f t="shared" ref="I52:I60" si="7">(F52-H52)/H52</f>
        <v>-0.12819626814098134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3419.75</v>
      </c>
      <c r="F53" s="70">
        <v>13721.857142857143</v>
      </c>
      <c r="G53" s="48">
        <f t="shared" si="6"/>
        <v>3.0125322444205405</v>
      </c>
      <c r="H53" s="70">
        <v>16579</v>
      </c>
      <c r="I53" s="87">
        <f t="shared" si="7"/>
        <v>-0.17233505381162054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2977</v>
      </c>
      <c r="F54" s="70">
        <v>8954</v>
      </c>
      <c r="G54" s="48">
        <f t="shared" si="6"/>
        <v>2.0077258985555928</v>
      </c>
      <c r="H54" s="70">
        <v>7870</v>
      </c>
      <c r="I54" s="87">
        <f t="shared" si="7"/>
        <v>0.13773824650571792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4750</v>
      </c>
      <c r="F55" s="70">
        <v>5258.333333333333</v>
      </c>
      <c r="G55" s="48">
        <f t="shared" si="6"/>
        <v>0.10701754385964905</v>
      </c>
      <c r="H55" s="70">
        <v>6458.333333333333</v>
      </c>
      <c r="I55" s="87">
        <f t="shared" si="7"/>
        <v>-0.18580645161290324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2009.2222222222224</v>
      </c>
      <c r="F56" s="104">
        <v>4420.833333333333</v>
      </c>
      <c r="G56" s="55">
        <f t="shared" si="6"/>
        <v>1.2002709727368241</v>
      </c>
      <c r="H56" s="104">
        <v>4852.1428571428569</v>
      </c>
      <c r="I56" s="88">
        <f t="shared" si="7"/>
        <v>-8.8890524559595674E-2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4540.0370370370374</v>
      </c>
      <c r="F57" s="50">
        <v>14594.666666666666</v>
      </c>
      <c r="G57" s="51">
        <f t="shared" si="6"/>
        <v>2.2146580628319228</v>
      </c>
      <c r="H57" s="50">
        <v>14805.375</v>
      </c>
      <c r="I57" s="125">
        <f t="shared" si="7"/>
        <v>-1.4231880876596097E-2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4576.25</v>
      </c>
      <c r="F58" s="68">
        <v>12955.625</v>
      </c>
      <c r="G58" s="44">
        <f t="shared" si="6"/>
        <v>1.8310570882272603</v>
      </c>
      <c r="H58" s="68">
        <v>13556.875</v>
      </c>
      <c r="I58" s="44">
        <f t="shared" si="7"/>
        <v>-4.4350191323590429E-2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15974.375</v>
      </c>
      <c r="G59" s="48">
        <f t="shared" si="6"/>
        <v>2.3124675997926385</v>
      </c>
      <c r="H59" s="70">
        <v>17586.428571428572</v>
      </c>
      <c r="I59" s="44">
        <f t="shared" si="7"/>
        <v>-9.1664635879939949E-2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21250.059523809523</v>
      </c>
      <c r="F60" s="73">
        <v>55196.666666666664</v>
      </c>
      <c r="G60" s="51">
        <f t="shared" si="6"/>
        <v>1.59748292021591</v>
      </c>
      <c r="H60" s="73">
        <v>60305</v>
      </c>
      <c r="I60" s="51">
        <f t="shared" si="7"/>
        <v>-8.4708288422740002E-2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6412.8703703703695</v>
      </c>
      <c r="F62" s="54">
        <v>20221.625</v>
      </c>
      <c r="G62" s="45">
        <f t="shared" ref="G62:G67" si="8">(F62-E62)/E62</f>
        <v>2.1532876593655703</v>
      </c>
      <c r="H62" s="54">
        <v>20212.555555555555</v>
      </c>
      <c r="I62" s="44">
        <f t="shared" ref="I62:I67" si="9">(F62-H62)/H62</f>
        <v>4.4870350112420377E-4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46437.119047619053</v>
      </c>
      <c r="F63" s="46">
        <v>96399</v>
      </c>
      <c r="G63" s="48">
        <f t="shared" si="8"/>
        <v>1.0759039746015988</v>
      </c>
      <c r="H63" s="46">
        <v>88189.71428571429</v>
      </c>
      <c r="I63" s="44">
        <f t="shared" si="9"/>
        <v>9.3086657336132445E-2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10586.571428571429</v>
      </c>
      <c r="F64" s="46">
        <v>41160.5</v>
      </c>
      <c r="G64" s="48">
        <f t="shared" si="8"/>
        <v>2.8879915256524438</v>
      </c>
      <c r="H64" s="46">
        <v>36732.857142857145</v>
      </c>
      <c r="I64" s="87">
        <f t="shared" si="9"/>
        <v>0.12053630459300736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7201.2222222222226</v>
      </c>
      <c r="F65" s="46">
        <v>18977.857142857141</v>
      </c>
      <c r="G65" s="48">
        <f t="shared" si="8"/>
        <v>1.6353661305289884</v>
      </c>
      <c r="H65" s="46">
        <v>19417.142857142859</v>
      </c>
      <c r="I65" s="87">
        <f t="shared" si="9"/>
        <v>-2.2623602118893627E-2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3724.5833333333335</v>
      </c>
      <c r="F66" s="46">
        <v>12582.5</v>
      </c>
      <c r="G66" s="48">
        <f t="shared" si="8"/>
        <v>2.3782302270947531</v>
      </c>
      <c r="H66" s="46">
        <v>11575.666666666666</v>
      </c>
      <c r="I66" s="87">
        <f t="shared" si="9"/>
        <v>8.6978431767788814E-2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3051.6666666666665</v>
      </c>
      <c r="F67" s="58">
        <v>13189</v>
      </c>
      <c r="G67" s="51">
        <f t="shared" si="8"/>
        <v>3.3219006007646099</v>
      </c>
      <c r="H67" s="58">
        <v>12365</v>
      </c>
      <c r="I67" s="88">
        <f t="shared" si="9"/>
        <v>6.6639708855640925E-2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3856.2592592592591</v>
      </c>
      <c r="F69" s="43">
        <v>12665.714285714286</v>
      </c>
      <c r="G69" s="45">
        <f>(F69-E69)/E69</f>
        <v>2.2844561099730667</v>
      </c>
      <c r="H69" s="43">
        <v>12595</v>
      </c>
      <c r="I69" s="44">
        <f>(F69-H69)/H69</f>
        <v>5.6144728633812013E-3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2796.625</v>
      </c>
      <c r="F70" s="47">
        <v>7650.7142857142853</v>
      </c>
      <c r="G70" s="48">
        <f>(F70-E70)/E70</f>
        <v>1.7356954492340895</v>
      </c>
      <c r="H70" s="47">
        <v>7707.8571428571431</v>
      </c>
      <c r="I70" s="44">
        <f>(F70-H70)/H70</f>
        <v>-7.4135853952368557E-3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1318.8888888888887</v>
      </c>
      <c r="F71" s="47">
        <v>2094.6</v>
      </c>
      <c r="G71" s="48">
        <f>(F71-E71)/E71</f>
        <v>0.58815501263689995</v>
      </c>
      <c r="H71" s="47">
        <v>2463.75</v>
      </c>
      <c r="I71" s="44">
        <f>(F71-H71)/H71</f>
        <v>-0.14983257229832575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2264.6428571428573</v>
      </c>
      <c r="F72" s="47">
        <v>8031.666666666667</v>
      </c>
      <c r="G72" s="48">
        <f>(F72-E72)/E72</f>
        <v>2.5465489144719546</v>
      </c>
      <c r="H72" s="47">
        <v>8185</v>
      </c>
      <c r="I72" s="44">
        <f>(F72-H72)/H72</f>
        <v>-1.8733455508043131E-2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1613.6666666666667</v>
      </c>
      <c r="F73" s="50">
        <v>7626</v>
      </c>
      <c r="G73" s="48">
        <f>(F73-E73)/E73</f>
        <v>3.7258830820078495</v>
      </c>
      <c r="H73" s="50">
        <v>5791.875</v>
      </c>
      <c r="I73" s="59">
        <f>(F73-H73)/H73</f>
        <v>0.31667206215603755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4560</v>
      </c>
      <c r="G75" s="44">
        <f t="shared" ref="G75:G81" si="10">(F75-E75)/E75</f>
        <v>2.1268571428571432</v>
      </c>
      <c r="H75" s="43">
        <v>4204.166666666667</v>
      </c>
      <c r="I75" s="45">
        <f t="shared" ref="I75:I81" si="11">(F75-H75)/H75</f>
        <v>8.4638255698711515E-2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1192.5925925925928</v>
      </c>
      <c r="F76" s="32">
        <v>3415</v>
      </c>
      <c r="G76" s="48">
        <f t="shared" si="10"/>
        <v>1.8635093167701855</v>
      </c>
      <c r="H76" s="32">
        <v>2643.75</v>
      </c>
      <c r="I76" s="44">
        <f t="shared" si="11"/>
        <v>0.29172576832151298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933.28571428571433</v>
      </c>
      <c r="F77" s="47">
        <v>1777.5</v>
      </c>
      <c r="G77" s="48">
        <f t="shared" si="10"/>
        <v>0.90456145721720482</v>
      </c>
      <c r="H77" s="47">
        <v>1925</v>
      </c>
      <c r="I77" s="44">
        <f t="shared" si="11"/>
        <v>-7.6623376623376621E-2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1514.2222222222219</v>
      </c>
      <c r="F78" s="47">
        <v>5404.4444444444443</v>
      </c>
      <c r="G78" s="48">
        <f t="shared" si="10"/>
        <v>2.5691223950689763</v>
      </c>
      <c r="H78" s="47">
        <v>5405</v>
      </c>
      <c r="I78" s="44">
        <f t="shared" si="11"/>
        <v>-1.0278548668929817E-4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1917.3</v>
      </c>
      <c r="F79" s="61">
        <v>5654.2222222222226</v>
      </c>
      <c r="G79" s="48">
        <f t="shared" si="10"/>
        <v>1.9490545153195757</v>
      </c>
      <c r="H79" s="61">
        <v>8543.3333333333339</v>
      </c>
      <c r="I79" s="44">
        <f t="shared" si="11"/>
        <v>-0.33817141370789439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12999.333333333334</v>
      </c>
      <c r="G80" s="48">
        <f t="shared" si="10"/>
        <v>0.46070866731590376</v>
      </c>
      <c r="H80" s="61">
        <v>9999</v>
      </c>
      <c r="I80" s="44">
        <f t="shared" si="11"/>
        <v>0.30006333966730014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3909.3000000000006</v>
      </c>
      <c r="F81" s="50">
        <v>9902.7777777777774</v>
      </c>
      <c r="G81" s="51">
        <f t="shared" si="10"/>
        <v>1.5331332406767901</v>
      </c>
      <c r="H81" s="50">
        <v>9731.6666666666661</v>
      </c>
      <c r="I81" s="56">
        <f t="shared" si="11"/>
        <v>1.7582919449677478E-2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28" sqref="F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219</v>
      </c>
      <c r="F12" s="172" t="s">
        <v>222</v>
      </c>
      <c r="G12" s="164" t="s">
        <v>197</v>
      </c>
      <c r="H12" s="172" t="s">
        <v>223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1118.8</v>
      </c>
      <c r="F15" s="83">
        <v>2301.1999999999998</v>
      </c>
      <c r="G15" s="44">
        <f>(F15-E15)/E15</f>
        <v>1.05684662138005</v>
      </c>
      <c r="H15" s="83">
        <v>2149.8000000000002</v>
      </c>
      <c r="I15" s="126">
        <f>(F15-H15)/H15</f>
        <v>7.0425155828448979E-2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1244.5702592592593</v>
      </c>
      <c r="F16" s="83">
        <v>1940</v>
      </c>
      <c r="G16" s="48">
        <f t="shared" ref="G16:G39" si="0">(F16-E16)/E16</f>
        <v>0.55877097782703333</v>
      </c>
      <c r="H16" s="83">
        <v>1633.2</v>
      </c>
      <c r="I16" s="48">
        <f>(F16-H16)/H16</f>
        <v>0.18785206955669848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1137.6776666666665</v>
      </c>
      <c r="F17" s="83">
        <v>1750</v>
      </c>
      <c r="G17" s="48">
        <f t="shared" si="0"/>
        <v>0.53822128294686888</v>
      </c>
      <c r="H17" s="83">
        <v>1799.8</v>
      </c>
      <c r="I17" s="48">
        <f t="shared" ref="I17:I29" si="1">(F17-H17)/H17</f>
        <v>-2.7669741082342457E-2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689.36099999999999</v>
      </c>
      <c r="F18" s="83">
        <v>1025</v>
      </c>
      <c r="G18" s="48">
        <f t="shared" si="0"/>
        <v>0.48688423046850637</v>
      </c>
      <c r="H18" s="83">
        <v>1030.8</v>
      </c>
      <c r="I18" s="48">
        <f t="shared" si="1"/>
        <v>-5.62669771051606E-3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2187.989</v>
      </c>
      <c r="F19" s="83">
        <v>4149.8</v>
      </c>
      <c r="G19" s="48">
        <f t="shared" si="0"/>
        <v>0.89662745105208486</v>
      </c>
      <c r="H19" s="83">
        <v>3216.6</v>
      </c>
      <c r="I19" s="48">
        <f t="shared" si="1"/>
        <v>0.29012000248709829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1348.3333333333333</v>
      </c>
      <c r="F20" s="83">
        <v>2966.6</v>
      </c>
      <c r="G20" s="48">
        <f t="shared" si="0"/>
        <v>1.2001977750309023</v>
      </c>
      <c r="H20" s="83">
        <v>2033.2</v>
      </c>
      <c r="I20" s="48">
        <f t="shared" si="1"/>
        <v>0.45907928388746794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1309.761</v>
      </c>
      <c r="F21" s="83">
        <v>2025</v>
      </c>
      <c r="G21" s="48">
        <f t="shared" si="0"/>
        <v>0.54608359845803933</v>
      </c>
      <c r="H21" s="83">
        <v>1708.2</v>
      </c>
      <c r="I21" s="48">
        <f t="shared" si="1"/>
        <v>0.18545837723919911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371</v>
      </c>
      <c r="F22" s="83">
        <v>631.20000000000005</v>
      </c>
      <c r="G22" s="48">
        <f t="shared" si="0"/>
        <v>0.70134770889487885</v>
      </c>
      <c r="H22" s="83">
        <v>399.91399999999999</v>
      </c>
      <c r="I22" s="48">
        <f t="shared" si="1"/>
        <v>0.57833934295873635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484.04999999999995</v>
      </c>
      <c r="F23" s="83">
        <v>531.20000000000005</v>
      </c>
      <c r="G23" s="48">
        <f t="shared" si="0"/>
        <v>9.7407292635058554E-2</v>
      </c>
      <c r="H23" s="83">
        <v>436.62600000000003</v>
      </c>
      <c r="I23" s="48">
        <f t="shared" si="1"/>
        <v>0.21660185147013691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484.13333333333333</v>
      </c>
      <c r="F24" s="83">
        <v>546.6</v>
      </c>
      <c r="G24" s="48">
        <f t="shared" si="0"/>
        <v>0.1290278160286423</v>
      </c>
      <c r="H24" s="83">
        <v>428.31399999999996</v>
      </c>
      <c r="I24" s="48">
        <f t="shared" si="1"/>
        <v>0.27616655070812551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486.81666666666666</v>
      </c>
      <c r="F25" s="83">
        <v>828.2</v>
      </c>
      <c r="G25" s="48">
        <f t="shared" si="0"/>
        <v>0.70125646204936842</v>
      </c>
      <c r="H25" s="83">
        <v>466.51399999999995</v>
      </c>
      <c r="I25" s="48">
        <f t="shared" si="1"/>
        <v>0.7752950608127519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1104.6000000000001</v>
      </c>
      <c r="F26" s="83">
        <v>1983.2</v>
      </c>
      <c r="G26" s="48">
        <f t="shared" si="0"/>
        <v>0.79540105015390172</v>
      </c>
      <c r="H26" s="83">
        <v>1458.2</v>
      </c>
      <c r="I26" s="48">
        <f t="shared" si="1"/>
        <v>0.36003291729529557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483.71666666666664</v>
      </c>
      <c r="F27" s="83">
        <v>679.8</v>
      </c>
      <c r="G27" s="48">
        <f t="shared" si="0"/>
        <v>0.40536815628983908</v>
      </c>
      <c r="H27" s="83">
        <v>458.31399999999996</v>
      </c>
      <c r="I27" s="48">
        <f t="shared" si="1"/>
        <v>0.48326256671190493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992.31666666666661</v>
      </c>
      <c r="F28" s="83">
        <v>1633.25</v>
      </c>
      <c r="G28" s="48">
        <f t="shared" si="0"/>
        <v>0.64589596734913257</v>
      </c>
      <c r="H28" s="83">
        <v>1541.6</v>
      </c>
      <c r="I28" s="48">
        <f t="shared" si="1"/>
        <v>5.9451219512195182E-2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1354.7916666666665</v>
      </c>
      <c r="F29" s="83">
        <v>3029</v>
      </c>
      <c r="G29" s="48">
        <f t="shared" si="0"/>
        <v>1.2357681070275259</v>
      </c>
      <c r="H29" s="83">
        <v>2765</v>
      </c>
      <c r="I29" s="48">
        <f t="shared" si="1"/>
        <v>9.5479204339963833E-2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1104.1166666666668</v>
      </c>
      <c r="F30" s="94">
        <v>1783.2</v>
      </c>
      <c r="G30" s="51">
        <f t="shared" si="0"/>
        <v>0.61504671909671371</v>
      </c>
      <c r="H30" s="94">
        <v>1561.6</v>
      </c>
      <c r="I30" s="51">
        <f>(F30-H30)/H30</f>
        <v>0.14190573770491813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2134.6317460317459</v>
      </c>
      <c r="F32" s="83">
        <v>3966.6</v>
      </c>
      <c r="G32" s="44">
        <f t="shared" si="0"/>
        <v>0.85821278418343605</v>
      </c>
      <c r="H32" s="83">
        <v>4125</v>
      </c>
      <c r="I32" s="45">
        <f>(F32-H32)/H32</f>
        <v>-3.8400000000000024E-2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2028.5962962962963</v>
      </c>
      <c r="F33" s="83">
        <v>3604</v>
      </c>
      <c r="G33" s="48">
        <f t="shared" si="0"/>
        <v>0.77659793946187938</v>
      </c>
      <c r="H33" s="83">
        <v>3883.2</v>
      </c>
      <c r="I33" s="48">
        <f>(F33-H33)/H33</f>
        <v>-7.189946435929126E-2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1892.4666666666667</v>
      </c>
      <c r="F34" s="83">
        <v>4083.2</v>
      </c>
      <c r="G34" s="48">
        <f>(F34-E34)/E34</f>
        <v>1.1576073554796209</v>
      </c>
      <c r="H34" s="83">
        <v>4979</v>
      </c>
      <c r="I34" s="48">
        <f>(F34-H34)/H34</f>
        <v>-0.1799156457119904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83">
        <v>4250</v>
      </c>
      <c r="G35" s="48">
        <f t="shared" si="0"/>
        <v>1.6960352422907492</v>
      </c>
      <c r="H35" s="83">
        <v>3000</v>
      </c>
      <c r="I35" s="48">
        <f>(F35-H35)/H35</f>
        <v>0.41666666666666669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1792.4389999999999</v>
      </c>
      <c r="F36" s="83">
        <v>7266.6</v>
      </c>
      <c r="G36" s="55">
        <f t="shared" si="0"/>
        <v>3.054029174772475</v>
      </c>
      <c r="H36" s="83">
        <v>5433.2</v>
      </c>
      <c r="I36" s="48">
        <f>(F36-H36)/H36</f>
        <v>0.33744386365309587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26113.474074074074</v>
      </c>
      <c r="F38" s="84">
        <v>85333.2</v>
      </c>
      <c r="G38" s="45">
        <f t="shared" si="0"/>
        <v>2.2677842771108088</v>
      </c>
      <c r="H38" s="84">
        <v>81166.600000000006</v>
      </c>
      <c r="I38" s="45">
        <f>(F38-H38)/H38</f>
        <v>5.1333923066877153E-2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15754.288888888888</v>
      </c>
      <c r="F39" s="85">
        <v>45500</v>
      </c>
      <c r="G39" s="51">
        <f t="shared" si="0"/>
        <v>1.8881024285450312</v>
      </c>
      <c r="H39" s="85">
        <v>50433.2</v>
      </c>
      <c r="I39" s="51">
        <f>(F39-H39)/H39</f>
        <v>-9.7816517690727481E-2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220</v>
      </c>
      <c r="E12" s="172" t="s">
        <v>222</v>
      </c>
      <c r="F12" s="179" t="s">
        <v>186</v>
      </c>
      <c r="G12" s="164" t="s">
        <v>219</v>
      </c>
      <c r="H12" s="181" t="s">
        <v>225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1859.8</v>
      </c>
      <c r="E15" s="83">
        <v>2301.1999999999998</v>
      </c>
      <c r="F15" s="67">
        <f t="shared" ref="F15:F30" si="0">D15-E15</f>
        <v>-441.39999999999986</v>
      </c>
      <c r="G15" s="42">
        <v>1118.8</v>
      </c>
      <c r="H15" s="66">
        <f>AVERAGE(D15:E15)</f>
        <v>2080.5</v>
      </c>
      <c r="I15" s="69">
        <f>(H15-G15)/G15</f>
        <v>0.85958169467286383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1949.75</v>
      </c>
      <c r="E16" s="83">
        <v>1940</v>
      </c>
      <c r="F16" s="71">
        <f t="shared" si="0"/>
        <v>9.75</v>
      </c>
      <c r="G16" s="46">
        <v>1244.5702592592593</v>
      </c>
      <c r="H16" s="68">
        <f t="shared" ref="H16:H30" si="1">AVERAGE(D16:E16)</f>
        <v>1944.875</v>
      </c>
      <c r="I16" s="72">
        <f t="shared" ref="I16:I39" si="2">(H16-G16)/G16</f>
        <v>0.56268799252646984</v>
      </c>
    </row>
    <row r="17" spans="1:9" ht="16.5" x14ac:dyDescent="0.3">
      <c r="A17" s="37"/>
      <c r="B17" s="34" t="s">
        <v>6</v>
      </c>
      <c r="C17" s="15" t="s">
        <v>165</v>
      </c>
      <c r="D17" s="47">
        <v>1369.7777777777778</v>
      </c>
      <c r="E17" s="83">
        <v>1750</v>
      </c>
      <c r="F17" s="71">
        <f t="shared" si="0"/>
        <v>-380.22222222222217</v>
      </c>
      <c r="G17" s="46">
        <v>1137.6776666666665</v>
      </c>
      <c r="H17" s="68">
        <f t="shared" si="1"/>
        <v>1559.8888888888889</v>
      </c>
      <c r="I17" s="72">
        <f t="shared" si="2"/>
        <v>0.37111673595499001</v>
      </c>
    </row>
    <row r="18" spans="1:9" ht="16.5" x14ac:dyDescent="0.3">
      <c r="A18" s="37"/>
      <c r="B18" s="34" t="s">
        <v>7</v>
      </c>
      <c r="C18" s="15" t="s">
        <v>166</v>
      </c>
      <c r="D18" s="47">
        <v>970</v>
      </c>
      <c r="E18" s="83">
        <v>1025</v>
      </c>
      <c r="F18" s="71">
        <f t="shared" si="0"/>
        <v>-55</v>
      </c>
      <c r="G18" s="46">
        <v>689.36099999999999</v>
      </c>
      <c r="H18" s="68">
        <f t="shared" si="1"/>
        <v>997.5</v>
      </c>
      <c r="I18" s="72">
        <f t="shared" si="2"/>
        <v>0.44699221452910742</v>
      </c>
    </row>
    <row r="19" spans="1:9" ht="16.5" x14ac:dyDescent="0.3">
      <c r="A19" s="37"/>
      <c r="B19" s="34" t="s">
        <v>8</v>
      </c>
      <c r="C19" s="15" t="s">
        <v>167</v>
      </c>
      <c r="D19" s="47">
        <v>4436</v>
      </c>
      <c r="E19" s="83">
        <v>4149.8</v>
      </c>
      <c r="F19" s="71">
        <f t="shared" si="0"/>
        <v>286.19999999999982</v>
      </c>
      <c r="G19" s="46">
        <v>2187.989</v>
      </c>
      <c r="H19" s="68">
        <f t="shared" si="1"/>
        <v>4292.8999999999996</v>
      </c>
      <c r="I19" s="72">
        <f t="shared" si="2"/>
        <v>0.96202997364246323</v>
      </c>
    </row>
    <row r="20" spans="1:9" ht="16.5" x14ac:dyDescent="0.3">
      <c r="A20" s="37"/>
      <c r="B20" s="34" t="s">
        <v>9</v>
      </c>
      <c r="C20" s="15" t="s">
        <v>168</v>
      </c>
      <c r="D20" s="47">
        <v>3077.7777777777778</v>
      </c>
      <c r="E20" s="83">
        <v>2966.6</v>
      </c>
      <c r="F20" s="71">
        <f t="shared" si="0"/>
        <v>111.17777777777792</v>
      </c>
      <c r="G20" s="46">
        <v>1348.3333333333333</v>
      </c>
      <c r="H20" s="68">
        <f t="shared" si="1"/>
        <v>3022.1888888888889</v>
      </c>
      <c r="I20" s="72">
        <f t="shared" si="2"/>
        <v>1.2414256283477545</v>
      </c>
    </row>
    <row r="21" spans="1:9" ht="16.5" x14ac:dyDescent="0.3">
      <c r="A21" s="37"/>
      <c r="B21" s="34" t="s">
        <v>10</v>
      </c>
      <c r="C21" s="15" t="s">
        <v>169</v>
      </c>
      <c r="D21" s="47">
        <v>2583.8000000000002</v>
      </c>
      <c r="E21" s="83">
        <v>2025</v>
      </c>
      <c r="F21" s="71">
        <f t="shared" si="0"/>
        <v>558.80000000000018</v>
      </c>
      <c r="G21" s="46">
        <v>1309.761</v>
      </c>
      <c r="H21" s="68">
        <f t="shared" si="1"/>
        <v>2304.4</v>
      </c>
      <c r="I21" s="72">
        <f t="shared" si="2"/>
        <v>0.75940496014158321</v>
      </c>
    </row>
    <row r="22" spans="1:9" ht="16.5" x14ac:dyDescent="0.3">
      <c r="A22" s="37"/>
      <c r="B22" s="34" t="s">
        <v>11</v>
      </c>
      <c r="C22" s="15" t="s">
        <v>170</v>
      </c>
      <c r="D22" s="47">
        <v>634.79999999999995</v>
      </c>
      <c r="E22" s="83">
        <v>631.20000000000005</v>
      </c>
      <c r="F22" s="71">
        <f t="shared" si="0"/>
        <v>3.5999999999999091</v>
      </c>
      <c r="G22" s="46">
        <v>371</v>
      </c>
      <c r="H22" s="68">
        <f t="shared" si="1"/>
        <v>633</v>
      </c>
      <c r="I22" s="72">
        <f t="shared" si="2"/>
        <v>0.70619946091644203</v>
      </c>
    </row>
    <row r="23" spans="1:9" ht="16.5" x14ac:dyDescent="0.3">
      <c r="A23" s="37"/>
      <c r="B23" s="34" t="s">
        <v>12</v>
      </c>
      <c r="C23" s="15" t="s">
        <v>171</v>
      </c>
      <c r="D23" s="47">
        <v>639.79999999999995</v>
      </c>
      <c r="E23" s="83">
        <v>531.20000000000005</v>
      </c>
      <c r="F23" s="71">
        <f t="shared" si="0"/>
        <v>108.59999999999991</v>
      </c>
      <c r="G23" s="46">
        <v>484.04999999999995</v>
      </c>
      <c r="H23" s="68">
        <f t="shared" si="1"/>
        <v>585.5</v>
      </c>
      <c r="I23" s="72">
        <f t="shared" si="2"/>
        <v>0.20958578659229429</v>
      </c>
    </row>
    <row r="24" spans="1:9" ht="16.5" x14ac:dyDescent="0.3">
      <c r="A24" s="37"/>
      <c r="B24" s="34" t="s">
        <v>13</v>
      </c>
      <c r="C24" s="15" t="s">
        <v>172</v>
      </c>
      <c r="D24" s="47">
        <v>637.25</v>
      </c>
      <c r="E24" s="83">
        <v>546.6</v>
      </c>
      <c r="F24" s="71">
        <f t="shared" si="0"/>
        <v>90.649999999999977</v>
      </c>
      <c r="G24" s="46">
        <v>484.13333333333333</v>
      </c>
      <c r="H24" s="68">
        <f t="shared" si="1"/>
        <v>591.92499999999995</v>
      </c>
      <c r="I24" s="72">
        <f t="shared" si="2"/>
        <v>0.22264871936105748</v>
      </c>
    </row>
    <row r="25" spans="1:9" ht="16.5" x14ac:dyDescent="0.3">
      <c r="A25" s="37"/>
      <c r="B25" s="34" t="s">
        <v>14</v>
      </c>
      <c r="C25" s="15" t="s">
        <v>173</v>
      </c>
      <c r="D25" s="47">
        <v>793.5</v>
      </c>
      <c r="E25" s="83">
        <v>828.2</v>
      </c>
      <c r="F25" s="71">
        <f t="shared" si="0"/>
        <v>-34.700000000000045</v>
      </c>
      <c r="G25" s="46">
        <v>486.81666666666666</v>
      </c>
      <c r="H25" s="68">
        <f t="shared" si="1"/>
        <v>810.85</v>
      </c>
      <c r="I25" s="72">
        <f t="shared" si="2"/>
        <v>0.66561676195693109</v>
      </c>
    </row>
    <row r="26" spans="1:9" ht="16.5" x14ac:dyDescent="0.3">
      <c r="A26" s="37"/>
      <c r="B26" s="34" t="s">
        <v>15</v>
      </c>
      <c r="C26" s="15" t="s">
        <v>174</v>
      </c>
      <c r="D26" s="47">
        <v>2099.8000000000002</v>
      </c>
      <c r="E26" s="83">
        <v>1983.2</v>
      </c>
      <c r="F26" s="71">
        <f t="shared" si="0"/>
        <v>116.60000000000014</v>
      </c>
      <c r="G26" s="46">
        <v>1104.6000000000001</v>
      </c>
      <c r="H26" s="68">
        <f t="shared" si="1"/>
        <v>2041.5</v>
      </c>
      <c r="I26" s="72">
        <f t="shared" si="2"/>
        <v>0.84818033677349247</v>
      </c>
    </row>
    <row r="27" spans="1:9" ht="16.5" x14ac:dyDescent="0.3">
      <c r="A27" s="37"/>
      <c r="B27" s="34" t="s">
        <v>16</v>
      </c>
      <c r="C27" s="15" t="s">
        <v>175</v>
      </c>
      <c r="D27" s="47">
        <v>644.22222222222217</v>
      </c>
      <c r="E27" s="83">
        <v>679.8</v>
      </c>
      <c r="F27" s="71">
        <f t="shared" si="0"/>
        <v>-35.577777777777783</v>
      </c>
      <c r="G27" s="46">
        <v>483.71666666666664</v>
      </c>
      <c r="H27" s="68">
        <f t="shared" si="1"/>
        <v>662.01111111111106</v>
      </c>
      <c r="I27" s="72">
        <f t="shared" si="2"/>
        <v>0.36859272530981174</v>
      </c>
    </row>
    <row r="28" spans="1:9" ht="16.5" x14ac:dyDescent="0.3">
      <c r="A28" s="37"/>
      <c r="B28" s="34" t="s">
        <v>17</v>
      </c>
      <c r="C28" s="15" t="s">
        <v>176</v>
      </c>
      <c r="D28" s="47">
        <v>1408.8</v>
      </c>
      <c r="E28" s="83">
        <v>1633.25</v>
      </c>
      <c r="F28" s="71">
        <f t="shared" si="0"/>
        <v>-224.45000000000005</v>
      </c>
      <c r="G28" s="46">
        <v>992.31666666666661</v>
      </c>
      <c r="H28" s="68">
        <f t="shared" si="1"/>
        <v>1521.0250000000001</v>
      </c>
      <c r="I28" s="72">
        <f t="shared" si="2"/>
        <v>0.53280202892221928</v>
      </c>
    </row>
    <row r="29" spans="1:9" ht="16.5" x14ac:dyDescent="0.3">
      <c r="A29" s="37"/>
      <c r="B29" s="34" t="s">
        <v>18</v>
      </c>
      <c r="C29" s="15" t="s">
        <v>177</v>
      </c>
      <c r="D29" s="47">
        <v>3377.1555555555556</v>
      </c>
      <c r="E29" s="83">
        <v>3029</v>
      </c>
      <c r="F29" s="71">
        <f t="shared" si="0"/>
        <v>348.15555555555557</v>
      </c>
      <c r="G29" s="46">
        <v>1354.7916666666665</v>
      </c>
      <c r="H29" s="68">
        <f t="shared" si="1"/>
        <v>3203.0777777777776</v>
      </c>
      <c r="I29" s="72">
        <f t="shared" si="2"/>
        <v>1.3642585473371265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1618.8</v>
      </c>
      <c r="E30" s="94">
        <v>1783.2</v>
      </c>
      <c r="F30" s="74">
        <f t="shared" si="0"/>
        <v>-164.40000000000009</v>
      </c>
      <c r="G30" s="49">
        <v>1104.1166666666668</v>
      </c>
      <c r="H30" s="106">
        <f t="shared" si="1"/>
        <v>1701</v>
      </c>
      <c r="I30" s="75">
        <f t="shared" si="2"/>
        <v>0.5405980648180293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4212.5714285714284</v>
      </c>
      <c r="E32" s="83">
        <v>3966.6</v>
      </c>
      <c r="F32" s="67">
        <f>D32-E32</f>
        <v>245.97142857142853</v>
      </c>
      <c r="G32" s="54">
        <v>2134.6317460317459</v>
      </c>
      <c r="H32" s="68">
        <f>AVERAGE(D32:E32)</f>
        <v>4089.5857142857139</v>
      </c>
      <c r="I32" s="78">
        <f t="shared" si="2"/>
        <v>0.91582727179439882</v>
      </c>
    </row>
    <row r="33" spans="1:9" ht="16.5" x14ac:dyDescent="0.3">
      <c r="A33" s="37"/>
      <c r="B33" s="34" t="s">
        <v>27</v>
      </c>
      <c r="C33" s="15" t="s">
        <v>180</v>
      </c>
      <c r="D33" s="47">
        <v>3548.6666666666665</v>
      </c>
      <c r="E33" s="83">
        <v>3604</v>
      </c>
      <c r="F33" s="79">
        <f>D33-E33</f>
        <v>-55.333333333333485</v>
      </c>
      <c r="G33" s="46">
        <v>2028.5962962962963</v>
      </c>
      <c r="H33" s="68">
        <f>AVERAGE(D33:E33)</f>
        <v>3576.333333333333</v>
      </c>
      <c r="I33" s="72">
        <f t="shared" si="2"/>
        <v>0.76295960899801163</v>
      </c>
    </row>
    <row r="34" spans="1:9" ht="16.5" x14ac:dyDescent="0.3">
      <c r="A34" s="37"/>
      <c r="B34" s="39" t="s">
        <v>28</v>
      </c>
      <c r="C34" s="15" t="s">
        <v>181</v>
      </c>
      <c r="D34" s="47">
        <v>4687.5</v>
      </c>
      <c r="E34" s="83">
        <v>4083.2</v>
      </c>
      <c r="F34" s="71">
        <f>D34-E34</f>
        <v>604.30000000000018</v>
      </c>
      <c r="G34" s="46">
        <v>1892.4666666666667</v>
      </c>
      <c r="H34" s="68">
        <f>AVERAGE(D34:E34)</f>
        <v>4385.3500000000004</v>
      </c>
      <c r="I34" s="72">
        <f t="shared" si="2"/>
        <v>1.3172667065910453</v>
      </c>
    </row>
    <row r="35" spans="1:9" ht="16.5" x14ac:dyDescent="0.3">
      <c r="A35" s="37"/>
      <c r="B35" s="34" t="s">
        <v>29</v>
      </c>
      <c r="C35" s="15" t="s">
        <v>182</v>
      </c>
      <c r="D35" s="47">
        <v>6249.5</v>
      </c>
      <c r="E35" s="83">
        <v>4250</v>
      </c>
      <c r="F35" s="79">
        <f>D35-E35</f>
        <v>1999.5</v>
      </c>
      <c r="G35" s="46">
        <v>1576.3888888888887</v>
      </c>
      <c r="H35" s="68">
        <f>AVERAGE(D35:E35)</f>
        <v>5249.75</v>
      </c>
      <c r="I35" s="72">
        <f t="shared" si="2"/>
        <v>2.3302378854625556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7214</v>
      </c>
      <c r="E36" s="83">
        <v>7266.6</v>
      </c>
      <c r="F36" s="71">
        <f>D36-E36</f>
        <v>-52.600000000000364</v>
      </c>
      <c r="G36" s="49">
        <v>1792.4389999999999</v>
      </c>
      <c r="H36" s="68">
        <f>AVERAGE(D36:E36)</f>
        <v>7240.3</v>
      </c>
      <c r="I36" s="80">
        <f t="shared" si="2"/>
        <v>3.0393564299817184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93186</v>
      </c>
      <c r="E38" s="84">
        <v>85333.2</v>
      </c>
      <c r="F38" s="67">
        <f>D38-E38</f>
        <v>7852.8000000000029</v>
      </c>
      <c r="G38" s="46">
        <v>26113.474074074074</v>
      </c>
      <c r="H38" s="67">
        <f>AVERAGE(D38:E38)</f>
        <v>89259.6</v>
      </c>
      <c r="I38" s="78">
        <f t="shared" si="2"/>
        <v>2.418143436097556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54062.25</v>
      </c>
      <c r="E39" s="85">
        <v>45500</v>
      </c>
      <c r="F39" s="74">
        <f>D39-E39</f>
        <v>8562.25</v>
      </c>
      <c r="G39" s="46">
        <v>15754.288888888888</v>
      </c>
      <c r="H39" s="81">
        <f>AVERAGE(D39:E39)</f>
        <v>49781.125</v>
      </c>
      <c r="I39" s="75">
        <f t="shared" si="2"/>
        <v>2.1598458902901929</v>
      </c>
    </row>
    <row r="40" spans="1:9" ht="15.75" customHeight="1" thickBot="1" x14ac:dyDescent="0.25">
      <c r="A40" s="174"/>
      <c r="B40" s="175"/>
      <c r="C40" s="176"/>
      <c r="D40" s="86">
        <f>SUM(D15:D39)</f>
        <v>201261.52142857143</v>
      </c>
      <c r="E40" s="86">
        <f>SUM(E15:E39)</f>
        <v>181806.84999999998</v>
      </c>
      <c r="F40" s="86">
        <f>SUM(F15:F39)</f>
        <v>19454.671428571433</v>
      </c>
      <c r="G40" s="86">
        <f>SUM(G15:G39)</f>
        <v>67194.319486772481</v>
      </c>
      <c r="H40" s="86">
        <f>AVERAGE(D40:E40)</f>
        <v>191534.1857142857</v>
      </c>
      <c r="I40" s="75">
        <f>(H40-G40)/G40</f>
        <v>1.8504520497746855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219</v>
      </c>
      <c r="F13" s="181" t="s">
        <v>225</v>
      </c>
      <c r="G13" s="164" t="s">
        <v>197</v>
      </c>
      <c r="H13" s="181" t="s">
        <v>218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1118.8</v>
      </c>
      <c r="F16" s="42">
        <v>2080.5</v>
      </c>
      <c r="G16" s="21">
        <f>(F16-E16)/E16</f>
        <v>0.85958169467286383</v>
      </c>
      <c r="H16" s="42">
        <v>2239.3000000000002</v>
      </c>
      <c r="I16" s="21">
        <f>(F16-H16)/H16</f>
        <v>-7.0915018086009099E-2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1244.5702592592593</v>
      </c>
      <c r="F17" s="46">
        <v>1944.875</v>
      </c>
      <c r="G17" s="21">
        <f t="shared" ref="G17:G80" si="0">(F17-E17)/E17</f>
        <v>0.56268799252646984</v>
      </c>
      <c r="H17" s="46">
        <v>1583.6</v>
      </c>
      <c r="I17" s="21">
        <f>(F17-H17)/H17</f>
        <v>0.22813526142965401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1137.6776666666665</v>
      </c>
      <c r="F18" s="46">
        <v>1559.8888888888889</v>
      </c>
      <c r="G18" s="21">
        <f t="shared" si="0"/>
        <v>0.37111673595499001</v>
      </c>
      <c r="H18" s="46">
        <v>1627.5666666666666</v>
      </c>
      <c r="I18" s="21">
        <f t="shared" ref="I18:I31" si="1">(F18-H18)/H18</f>
        <v>-4.1582184720202565E-2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689.36099999999999</v>
      </c>
      <c r="F19" s="46">
        <v>997.5</v>
      </c>
      <c r="G19" s="21">
        <f t="shared" si="0"/>
        <v>0.44699221452910742</v>
      </c>
      <c r="H19" s="46">
        <v>915.4</v>
      </c>
      <c r="I19" s="21">
        <f t="shared" si="1"/>
        <v>8.9687568276163449E-2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2187.989</v>
      </c>
      <c r="F20" s="46">
        <v>4292.8999999999996</v>
      </c>
      <c r="G20" s="21">
        <f>(F20-E20)/E20</f>
        <v>0.96202997364246323</v>
      </c>
      <c r="H20" s="46">
        <v>3420.05</v>
      </c>
      <c r="I20" s="21">
        <f t="shared" si="1"/>
        <v>0.25521556702387377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1348.3333333333333</v>
      </c>
      <c r="F21" s="46">
        <v>3022.1888888888889</v>
      </c>
      <c r="G21" s="21">
        <f t="shared" si="0"/>
        <v>1.2414256283477545</v>
      </c>
      <c r="H21" s="46">
        <v>2213.5</v>
      </c>
      <c r="I21" s="21">
        <f t="shared" si="1"/>
        <v>0.36534397510227645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1309.761</v>
      </c>
      <c r="F22" s="46">
        <v>2304.4</v>
      </c>
      <c r="G22" s="21">
        <f t="shared" si="0"/>
        <v>0.75940496014158321</v>
      </c>
      <c r="H22" s="46">
        <v>1768.6</v>
      </c>
      <c r="I22" s="21">
        <f t="shared" si="1"/>
        <v>0.30295148705190555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371</v>
      </c>
      <c r="F23" s="46">
        <v>633</v>
      </c>
      <c r="G23" s="21">
        <f t="shared" si="0"/>
        <v>0.70619946091644203</v>
      </c>
      <c r="H23" s="46">
        <v>479.90699999999998</v>
      </c>
      <c r="I23" s="21">
        <f t="shared" si="1"/>
        <v>0.31900555732673208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484.04999999999995</v>
      </c>
      <c r="F24" s="46">
        <v>585.5</v>
      </c>
      <c r="G24" s="21">
        <f t="shared" si="0"/>
        <v>0.20958578659229429</v>
      </c>
      <c r="H24" s="46">
        <v>520.71299999999997</v>
      </c>
      <c r="I24" s="21">
        <f t="shared" si="1"/>
        <v>0.12441978594734535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484.13333333333333</v>
      </c>
      <c r="F25" s="46">
        <v>591.92499999999995</v>
      </c>
      <c r="G25" s="21">
        <f t="shared" si="0"/>
        <v>0.22264871936105748</v>
      </c>
      <c r="H25" s="46">
        <v>483.4903333333333</v>
      </c>
      <c r="I25" s="21">
        <f t="shared" si="1"/>
        <v>0.22427473558588901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486.81666666666666</v>
      </c>
      <c r="F26" s="46">
        <v>810.85</v>
      </c>
      <c r="G26" s="21">
        <f t="shared" si="0"/>
        <v>0.66561676195693109</v>
      </c>
      <c r="H26" s="46">
        <v>533.15699999999993</v>
      </c>
      <c r="I26" s="21">
        <f t="shared" si="1"/>
        <v>0.52084657990047989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1104.6000000000001</v>
      </c>
      <c r="F27" s="46">
        <v>2041.5</v>
      </c>
      <c r="G27" s="21">
        <f t="shared" si="0"/>
        <v>0.84818033677349247</v>
      </c>
      <c r="H27" s="46">
        <v>1574</v>
      </c>
      <c r="I27" s="21">
        <f t="shared" si="1"/>
        <v>0.29701397712833544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483.71666666666664</v>
      </c>
      <c r="F28" s="46">
        <v>662.01111111111106</v>
      </c>
      <c r="G28" s="21">
        <f t="shared" si="0"/>
        <v>0.36859272530981174</v>
      </c>
      <c r="H28" s="46">
        <v>519.05700000000002</v>
      </c>
      <c r="I28" s="21">
        <f t="shared" si="1"/>
        <v>0.2754111997547688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992.31666666666661</v>
      </c>
      <c r="F29" s="46">
        <v>1521.0250000000001</v>
      </c>
      <c r="G29" s="21">
        <f t="shared" si="0"/>
        <v>0.53280202892221928</v>
      </c>
      <c r="H29" s="46">
        <v>1400.8</v>
      </c>
      <c r="I29" s="21">
        <f t="shared" si="1"/>
        <v>8.5825956596230824E-2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1354.7916666666665</v>
      </c>
      <c r="F30" s="46">
        <v>3203.0777777777776</v>
      </c>
      <c r="G30" s="21">
        <f t="shared" si="0"/>
        <v>1.3642585473371265</v>
      </c>
      <c r="H30" s="46">
        <v>3090.833333333333</v>
      </c>
      <c r="I30" s="21">
        <f t="shared" si="1"/>
        <v>3.6315269165093943E-2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1104.1166666666668</v>
      </c>
      <c r="F31" s="49">
        <v>1701</v>
      </c>
      <c r="G31" s="23">
        <f t="shared" si="0"/>
        <v>0.5405980648180293</v>
      </c>
      <c r="H31" s="49">
        <v>1597.3</v>
      </c>
      <c r="I31" s="23">
        <f t="shared" si="1"/>
        <v>6.4922055969448472E-2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2134.6317460317459</v>
      </c>
      <c r="F33" s="54">
        <v>4089.5857142857139</v>
      </c>
      <c r="G33" s="21">
        <f t="shared" si="0"/>
        <v>0.91582727179439882</v>
      </c>
      <c r="H33" s="54">
        <v>4495.8333333333339</v>
      </c>
      <c r="I33" s="21">
        <f>(F33-H33)/H33</f>
        <v>-9.0360916192241694E-2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2028.5962962962963</v>
      </c>
      <c r="F34" s="46">
        <v>3576.333333333333</v>
      </c>
      <c r="G34" s="21">
        <f t="shared" si="0"/>
        <v>0.76295960899801163</v>
      </c>
      <c r="H34" s="46">
        <v>4172.7250000000004</v>
      </c>
      <c r="I34" s="21">
        <f>(F34-H34)/H34</f>
        <v>-0.14292618532653537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1892.4666666666667</v>
      </c>
      <c r="F35" s="46">
        <v>4385.3500000000004</v>
      </c>
      <c r="G35" s="21">
        <f t="shared" si="0"/>
        <v>1.3172667065910453</v>
      </c>
      <c r="H35" s="46">
        <v>5082</v>
      </c>
      <c r="I35" s="21">
        <f>(F35-H35)/H35</f>
        <v>-0.13708185753640292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1576.3888888888887</v>
      </c>
      <c r="F36" s="46">
        <v>5249.75</v>
      </c>
      <c r="G36" s="21">
        <f t="shared" si="0"/>
        <v>2.3302378854625556</v>
      </c>
      <c r="H36" s="46">
        <v>4583</v>
      </c>
      <c r="I36" s="21">
        <f>(F36-H36)/H36</f>
        <v>0.1454833078769365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1792.4389999999999</v>
      </c>
      <c r="F37" s="49">
        <v>7240.3</v>
      </c>
      <c r="G37" s="23">
        <f t="shared" si="0"/>
        <v>3.0393564299817184</v>
      </c>
      <c r="H37" s="49">
        <v>5533.1555555555551</v>
      </c>
      <c r="I37" s="23">
        <f>(F37-H37)/H37</f>
        <v>0.30852999293149996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26113.474074074074</v>
      </c>
      <c r="F39" s="46">
        <v>89259.6</v>
      </c>
      <c r="G39" s="21">
        <f t="shared" si="0"/>
        <v>2.418143436097556</v>
      </c>
      <c r="H39" s="46">
        <v>78915.966666666674</v>
      </c>
      <c r="I39" s="21">
        <f t="shared" ref="I39:I44" si="2">(F39-H39)/H39</f>
        <v>0.13107148996886558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15754.288888888888</v>
      </c>
      <c r="F40" s="46">
        <v>49781.125</v>
      </c>
      <c r="G40" s="21">
        <f t="shared" si="0"/>
        <v>2.1598458902901929</v>
      </c>
      <c r="H40" s="46">
        <v>46977.171428571426</v>
      </c>
      <c r="I40" s="21">
        <f t="shared" si="2"/>
        <v>5.9687577735325605E-2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11224.333333333334</v>
      </c>
      <c r="F41" s="57">
        <v>28064.666666666668</v>
      </c>
      <c r="G41" s="21">
        <f t="shared" si="0"/>
        <v>1.500341519912096</v>
      </c>
      <c r="H41" s="57">
        <v>24454</v>
      </c>
      <c r="I41" s="21">
        <f t="shared" si="2"/>
        <v>0.14765137264523873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5432.1222222222232</v>
      </c>
      <c r="F42" s="47">
        <v>7222.166666666667</v>
      </c>
      <c r="G42" s="21">
        <f t="shared" si="0"/>
        <v>0.32952948612267341</v>
      </c>
      <c r="H42" s="47">
        <v>6900</v>
      </c>
      <c r="I42" s="21">
        <f t="shared" si="2"/>
        <v>4.6690821256038691E-2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16500</v>
      </c>
      <c r="G43" s="21">
        <f t="shared" si="0"/>
        <v>0.65396952686447474</v>
      </c>
      <c r="H43" s="47">
        <v>19000</v>
      </c>
      <c r="I43" s="21">
        <f t="shared" si="2"/>
        <v>-0.13157894736842105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12682.777777777779</v>
      </c>
      <c r="F44" s="50">
        <v>23766.666666666668</v>
      </c>
      <c r="G44" s="31">
        <f t="shared" si="0"/>
        <v>0.87393227911866478</v>
      </c>
      <c r="H44" s="50">
        <v>23125</v>
      </c>
      <c r="I44" s="31">
        <f t="shared" si="2"/>
        <v>2.7747747747747801E-2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5998.8888888888896</v>
      </c>
      <c r="F46" s="43">
        <v>16122</v>
      </c>
      <c r="G46" s="21">
        <f t="shared" si="0"/>
        <v>1.6874976847564358</v>
      </c>
      <c r="H46" s="43">
        <v>15476</v>
      </c>
      <c r="I46" s="21">
        <f t="shared" ref="I46:I51" si="3">(F46-H46)/H46</f>
        <v>4.174205220987335E-2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6057.1851851851852</v>
      </c>
      <c r="F47" s="47">
        <v>9110.625</v>
      </c>
      <c r="G47" s="21">
        <f t="shared" si="0"/>
        <v>0.50410210707821745</v>
      </c>
      <c r="H47" s="47">
        <v>8971.1111111111113</v>
      </c>
      <c r="I47" s="21">
        <f t="shared" si="3"/>
        <v>1.5551461481297971E-2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19047.5</v>
      </c>
      <c r="F48" s="47">
        <v>30595.5</v>
      </c>
      <c r="G48" s="21">
        <f t="shared" si="0"/>
        <v>0.60627378921118258</v>
      </c>
      <c r="H48" s="47">
        <v>28896.625</v>
      </c>
      <c r="I48" s="21">
        <f t="shared" si="3"/>
        <v>5.8791467861731256E-2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18330.148083333337</v>
      </c>
      <c r="F49" s="47">
        <v>56997.5</v>
      </c>
      <c r="G49" s="21">
        <f t="shared" si="0"/>
        <v>2.1094947919065041</v>
      </c>
      <c r="H49" s="47">
        <v>60970.356666666667</v>
      </c>
      <c r="I49" s="21">
        <f t="shared" si="3"/>
        <v>-6.5160462950656833E-2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2244.8888888888891</v>
      </c>
      <c r="F50" s="47">
        <v>5075.6000000000004</v>
      </c>
      <c r="G50" s="21">
        <f t="shared" si="0"/>
        <v>1.2609582260938428</v>
      </c>
      <c r="H50" s="47">
        <v>3923</v>
      </c>
      <c r="I50" s="21">
        <f t="shared" si="3"/>
        <v>0.29380576089727256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27868.296296296296</v>
      </c>
      <c r="F51" s="50">
        <v>53699.714285714283</v>
      </c>
      <c r="G51" s="31">
        <f t="shared" si="0"/>
        <v>0.9269105550901936</v>
      </c>
      <c r="H51" s="50">
        <v>55317.166666666664</v>
      </c>
      <c r="I51" s="31">
        <f t="shared" si="3"/>
        <v>-2.9239610023754803E-2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6307.5</v>
      </c>
      <c r="G53" s="22">
        <f t="shared" si="0"/>
        <v>0.68200000000000005</v>
      </c>
      <c r="H53" s="66">
        <v>7235</v>
      </c>
      <c r="I53" s="22">
        <f t="shared" ref="I53:I61" si="4">(F53-H53)/H53</f>
        <v>-0.12819626814098134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3419.75</v>
      </c>
      <c r="F54" s="70">
        <v>13721.857142857143</v>
      </c>
      <c r="G54" s="21">
        <f t="shared" si="0"/>
        <v>3.0125322444205405</v>
      </c>
      <c r="H54" s="70">
        <v>16579</v>
      </c>
      <c r="I54" s="21">
        <f t="shared" si="4"/>
        <v>-0.17233505381162054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2977</v>
      </c>
      <c r="F55" s="70">
        <v>8954</v>
      </c>
      <c r="G55" s="21">
        <f t="shared" si="0"/>
        <v>2.0077258985555928</v>
      </c>
      <c r="H55" s="70">
        <v>7870</v>
      </c>
      <c r="I55" s="21">
        <f t="shared" si="4"/>
        <v>0.13773824650571792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4750</v>
      </c>
      <c r="F56" s="70">
        <v>5258.333333333333</v>
      </c>
      <c r="G56" s="21">
        <f t="shared" si="0"/>
        <v>0.10701754385964905</v>
      </c>
      <c r="H56" s="70">
        <v>6458.333333333333</v>
      </c>
      <c r="I56" s="21">
        <f t="shared" si="4"/>
        <v>-0.18580645161290324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2009.2222222222224</v>
      </c>
      <c r="F57" s="104">
        <v>4420.833333333333</v>
      </c>
      <c r="G57" s="21">
        <f t="shared" si="0"/>
        <v>1.2002709727368241</v>
      </c>
      <c r="H57" s="104">
        <v>4852.1428571428569</v>
      </c>
      <c r="I57" s="21">
        <f t="shared" si="4"/>
        <v>-8.8890524559595674E-2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4540.0370370370374</v>
      </c>
      <c r="F58" s="50">
        <v>14594.666666666666</v>
      </c>
      <c r="G58" s="29">
        <f t="shared" si="0"/>
        <v>2.2146580628319228</v>
      </c>
      <c r="H58" s="50">
        <v>14805.375</v>
      </c>
      <c r="I58" s="29">
        <f t="shared" si="4"/>
        <v>-1.4231880876596097E-2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4576.25</v>
      </c>
      <c r="F59" s="68">
        <v>12955.625</v>
      </c>
      <c r="G59" s="21">
        <f t="shared" si="0"/>
        <v>1.8310570882272603</v>
      </c>
      <c r="H59" s="68">
        <v>13556.875</v>
      </c>
      <c r="I59" s="21">
        <f t="shared" si="4"/>
        <v>-4.4350191323590429E-2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4822.5</v>
      </c>
      <c r="F60" s="70">
        <v>15974.375</v>
      </c>
      <c r="G60" s="21">
        <f t="shared" si="0"/>
        <v>2.3124675997926385</v>
      </c>
      <c r="H60" s="70">
        <v>17586.428571428572</v>
      </c>
      <c r="I60" s="21">
        <f t="shared" si="4"/>
        <v>-9.1664635879939949E-2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21250.059523809523</v>
      </c>
      <c r="F61" s="73">
        <v>55196.666666666664</v>
      </c>
      <c r="G61" s="29">
        <f t="shared" si="0"/>
        <v>1.59748292021591</v>
      </c>
      <c r="H61" s="73">
        <v>60305</v>
      </c>
      <c r="I61" s="29">
        <f t="shared" si="4"/>
        <v>-8.4708288422740002E-2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6412.8703703703695</v>
      </c>
      <c r="F63" s="54">
        <v>20221.625</v>
      </c>
      <c r="G63" s="21">
        <f t="shared" si="0"/>
        <v>2.1532876593655703</v>
      </c>
      <c r="H63" s="54">
        <v>20212.555555555555</v>
      </c>
      <c r="I63" s="21">
        <f t="shared" ref="I63:I74" si="5">(F63-H63)/H63</f>
        <v>4.4870350112420377E-4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46437.119047619053</v>
      </c>
      <c r="F64" s="46">
        <v>96399</v>
      </c>
      <c r="G64" s="21">
        <f t="shared" si="0"/>
        <v>1.0759039746015988</v>
      </c>
      <c r="H64" s="46">
        <v>88189.71428571429</v>
      </c>
      <c r="I64" s="21">
        <f t="shared" si="5"/>
        <v>9.3086657336132445E-2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10586.571428571429</v>
      </c>
      <c r="F65" s="46">
        <v>41160.5</v>
      </c>
      <c r="G65" s="21">
        <f t="shared" si="0"/>
        <v>2.8879915256524438</v>
      </c>
      <c r="H65" s="46">
        <v>36732.857142857145</v>
      </c>
      <c r="I65" s="21">
        <f t="shared" si="5"/>
        <v>0.12053630459300736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7201.2222222222226</v>
      </c>
      <c r="F66" s="46">
        <v>18977.857142857141</v>
      </c>
      <c r="G66" s="21">
        <f t="shared" si="0"/>
        <v>1.6353661305289884</v>
      </c>
      <c r="H66" s="46">
        <v>19417.142857142859</v>
      </c>
      <c r="I66" s="21">
        <f t="shared" si="5"/>
        <v>-2.2623602118893627E-2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3724.5833333333335</v>
      </c>
      <c r="F67" s="46">
        <v>12582.5</v>
      </c>
      <c r="G67" s="21">
        <f t="shared" si="0"/>
        <v>2.3782302270947531</v>
      </c>
      <c r="H67" s="46">
        <v>11575.666666666666</v>
      </c>
      <c r="I67" s="21">
        <f t="shared" si="5"/>
        <v>8.6978431767788814E-2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3051.6666666666665</v>
      </c>
      <c r="F68" s="58">
        <v>13189</v>
      </c>
      <c r="G68" s="31">
        <f t="shared" si="0"/>
        <v>3.3219006007646099</v>
      </c>
      <c r="H68" s="58">
        <v>12365</v>
      </c>
      <c r="I68" s="31">
        <f t="shared" si="5"/>
        <v>6.6639708855640925E-2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3856.2592592592591</v>
      </c>
      <c r="F70" s="43">
        <v>12665.714285714286</v>
      </c>
      <c r="G70" s="21">
        <f t="shared" si="0"/>
        <v>2.2844561099730667</v>
      </c>
      <c r="H70" s="43">
        <v>12595</v>
      </c>
      <c r="I70" s="21">
        <f t="shared" si="5"/>
        <v>5.6144728633812013E-3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2796.625</v>
      </c>
      <c r="F71" s="47">
        <v>7650.7142857142853</v>
      </c>
      <c r="G71" s="21">
        <f t="shared" si="0"/>
        <v>1.7356954492340895</v>
      </c>
      <c r="H71" s="47">
        <v>7707.8571428571431</v>
      </c>
      <c r="I71" s="21">
        <f t="shared" si="5"/>
        <v>-7.4135853952368557E-3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1318.8888888888887</v>
      </c>
      <c r="F72" s="47">
        <v>2094.6</v>
      </c>
      <c r="G72" s="21">
        <f t="shared" si="0"/>
        <v>0.58815501263689995</v>
      </c>
      <c r="H72" s="47">
        <v>2463.75</v>
      </c>
      <c r="I72" s="21">
        <f t="shared" si="5"/>
        <v>-0.14983257229832575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2264.6428571428573</v>
      </c>
      <c r="F73" s="47">
        <v>8031.666666666667</v>
      </c>
      <c r="G73" s="21">
        <f t="shared" si="0"/>
        <v>2.5465489144719546</v>
      </c>
      <c r="H73" s="47">
        <v>8185</v>
      </c>
      <c r="I73" s="21">
        <f t="shared" si="5"/>
        <v>-1.8733455508043131E-2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1613.6666666666667</v>
      </c>
      <c r="F74" s="50">
        <v>7626</v>
      </c>
      <c r="G74" s="21">
        <f t="shared" si="0"/>
        <v>3.7258830820078495</v>
      </c>
      <c r="H74" s="50">
        <v>5791.875</v>
      </c>
      <c r="I74" s="21">
        <f t="shared" si="5"/>
        <v>0.31667206215603755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4560</v>
      </c>
      <c r="G76" s="22">
        <f t="shared" si="0"/>
        <v>2.1268571428571432</v>
      </c>
      <c r="H76" s="43">
        <v>4204.166666666667</v>
      </c>
      <c r="I76" s="22">
        <f t="shared" ref="I76:I82" si="6">(F76-H76)/H76</f>
        <v>8.4638255698711515E-2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1192.5925925925928</v>
      </c>
      <c r="F77" s="32">
        <v>3415</v>
      </c>
      <c r="G77" s="21">
        <f t="shared" si="0"/>
        <v>1.8635093167701855</v>
      </c>
      <c r="H77" s="32">
        <v>2643.75</v>
      </c>
      <c r="I77" s="21">
        <f t="shared" si="6"/>
        <v>0.29172576832151298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933.28571428571433</v>
      </c>
      <c r="F78" s="47">
        <v>1777.5</v>
      </c>
      <c r="G78" s="21">
        <f t="shared" si="0"/>
        <v>0.90456145721720482</v>
      </c>
      <c r="H78" s="47">
        <v>1925</v>
      </c>
      <c r="I78" s="21">
        <f t="shared" si="6"/>
        <v>-7.6623376623376621E-2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1514.2222222222219</v>
      </c>
      <c r="F79" s="47">
        <v>5404.4444444444443</v>
      </c>
      <c r="G79" s="21">
        <f t="shared" si="0"/>
        <v>2.5691223950689763</v>
      </c>
      <c r="H79" s="47">
        <v>5405</v>
      </c>
      <c r="I79" s="21">
        <f t="shared" si="6"/>
        <v>-1.0278548668929817E-4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1917.3</v>
      </c>
      <c r="F80" s="61">
        <v>5654.2222222222226</v>
      </c>
      <c r="G80" s="21">
        <f t="shared" si="0"/>
        <v>1.9490545153195757</v>
      </c>
      <c r="H80" s="61">
        <v>8543.3333333333339</v>
      </c>
      <c r="I80" s="21">
        <f t="shared" si="6"/>
        <v>-0.33817141370789439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12999.333333333334</v>
      </c>
      <c r="G81" s="21">
        <f>(F81-E81)/E81</f>
        <v>0.46070866731590376</v>
      </c>
      <c r="H81" s="61">
        <v>9999</v>
      </c>
      <c r="I81" s="21">
        <f t="shared" si="6"/>
        <v>0.30006333966730014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3909.3000000000006</v>
      </c>
      <c r="F82" s="50">
        <v>9902.7777777777774</v>
      </c>
      <c r="G82" s="23">
        <f>(F82-E82)/E82</f>
        <v>1.5331332406767901</v>
      </c>
      <c r="H82" s="50">
        <v>9731.6666666666661</v>
      </c>
      <c r="I82" s="23">
        <f t="shared" si="6"/>
        <v>1.7582919449677478E-2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7" t="s">
        <v>0</v>
      </c>
      <c r="D13" s="189" t="s">
        <v>23</v>
      </c>
      <c r="E13" s="164" t="s">
        <v>219</v>
      </c>
      <c r="F13" s="181" t="s">
        <v>225</v>
      </c>
      <c r="G13" s="164" t="s">
        <v>197</v>
      </c>
      <c r="H13" s="181" t="s">
        <v>218</v>
      </c>
      <c r="I13" s="164" t="s">
        <v>187</v>
      </c>
    </row>
    <row r="14" spans="1:9" ht="38.25" customHeight="1" thickBot="1" x14ac:dyDescent="0.25">
      <c r="A14" s="163"/>
      <c r="B14" s="169"/>
      <c r="C14" s="188"/>
      <c r="D14" s="190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1118.8</v>
      </c>
      <c r="F16" s="42">
        <v>2080.5</v>
      </c>
      <c r="G16" s="21">
        <f>(F16-E16)/E16</f>
        <v>0.85958169467286383</v>
      </c>
      <c r="H16" s="42">
        <v>2239.3000000000002</v>
      </c>
      <c r="I16" s="21">
        <f>(F16-H16)/H16</f>
        <v>-7.0915018086009099E-2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1137.6776666666665</v>
      </c>
      <c r="F17" s="46">
        <v>1559.8888888888889</v>
      </c>
      <c r="G17" s="21">
        <f>(F17-E17)/E17</f>
        <v>0.37111673595499001</v>
      </c>
      <c r="H17" s="46">
        <v>1627.5666666666666</v>
      </c>
      <c r="I17" s="21">
        <f>(F17-H17)/H17</f>
        <v>-4.1582184720202565E-2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1354.7916666666665</v>
      </c>
      <c r="F18" s="46">
        <v>3203.0777777777776</v>
      </c>
      <c r="G18" s="21">
        <f>(F18-E18)/E18</f>
        <v>1.3642585473371265</v>
      </c>
      <c r="H18" s="46">
        <v>3090.833333333333</v>
      </c>
      <c r="I18" s="21">
        <f>(F18-H18)/H18</f>
        <v>3.6315269165093943E-2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1104.1166666666668</v>
      </c>
      <c r="F19" s="46">
        <v>1701</v>
      </c>
      <c r="G19" s="21">
        <f>(F19-E19)/E19</f>
        <v>0.5405980648180293</v>
      </c>
      <c r="H19" s="46">
        <v>1597.3</v>
      </c>
      <c r="I19" s="21">
        <f>(F19-H19)/H19</f>
        <v>6.4922055969448472E-2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992.31666666666661</v>
      </c>
      <c r="F20" s="46">
        <v>1521.0250000000001</v>
      </c>
      <c r="G20" s="21">
        <f>(F20-E20)/E20</f>
        <v>0.53280202892221928</v>
      </c>
      <c r="H20" s="46">
        <v>1400.8</v>
      </c>
      <c r="I20" s="21">
        <f>(F20-H20)/H20</f>
        <v>8.5825956596230824E-2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689.36099999999999</v>
      </c>
      <c r="F21" s="46">
        <v>997.5</v>
      </c>
      <c r="G21" s="21">
        <f>(F21-E21)/E21</f>
        <v>0.44699221452910742</v>
      </c>
      <c r="H21" s="46">
        <v>915.4</v>
      </c>
      <c r="I21" s="21">
        <f>(F21-H21)/H21</f>
        <v>8.9687568276163449E-2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484.04999999999995</v>
      </c>
      <c r="F22" s="46">
        <v>585.5</v>
      </c>
      <c r="G22" s="21">
        <f>(F22-E22)/E22</f>
        <v>0.20958578659229429</v>
      </c>
      <c r="H22" s="46">
        <v>520.71299999999997</v>
      </c>
      <c r="I22" s="21">
        <f>(F22-H22)/H22</f>
        <v>0.12441978594734535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484.13333333333333</v>
      </c>
      <c r="F23" s="46">
        <v>591.92499999999995</v>
      </c>
      <c r="G23" s="21">
        <f>(F23-E23)/E23</f>
        <v>0.22264871936105748</v>
      </c>
      <c r="H23" s="46">
        <v>483.4903333333333</v>
      </c>
      <c r="I23" s="21">
        <f>(F23-H23)/H23</f>
        <v>0.22427473558588901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1244.5702592592593</v>
      </c>
      <c r="F24" s="46">
        <v>1944.875</v>
      </c>
      <c r="G24" s="21">
        <f>(F24-E24)/E24</f>
        <v>0.56268799252646984</v>
      </c>
      <c r="H24" s="46">
        <v>1583.6</v>
      </c>
      <c r="I24" s="21">
        <f>(F24-H24)/H24</f>
        <v>0.22813526142965401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2187.989</v>
      </c>
      <c r="F25" s="46">
        <v>4292.8999999999996</v>
      </c>
      <c r="G25" s="21">
        <f>(F25-E25)/E25</f>
        <v>0.96202997364246323</v>
      </c>
      <c r="H25" s="46">
        <v>3420.05</v>
      </c>
      <c r="I25" s="21">
        <f>(F25-H25)/H25</f>
        <v>0.25521556702387377</v>
      </c>
    </row>
    <row r="26" spans="1:9" ht="16.5" x14ac:dyDescent="0.3">
      <c r="A26" s="37"/>
      <c r="B26" s="34" t="s">
        <v>16</v>
      </c>
      <c r="C26" s="15" t="s">
        <v>96</v>
      </c>
      <c r="D26" s="13" t="s">
        <v>81</v>
      </c>
      <c r="E26" s="46">
        <v>483.71666666666664</v>
      </c>
      <c r="F26" s="46">
        <v>662.01111111111106</v>
      </c>
      <c r="G26" s="21">
        <f>(F26-E26)/E26</f>
        <v>0.36859272530981174</v>
      </c>
      <c r="H26" s="46">
        <v>519.05700000000002</v>
      </c>
      <c r="I26" s="21">
        <f>(F26-H26)/H26</f>
        <v>0.2754111997547688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1104.6000000000001</v>
      </c>
      <c r="F27" s="46">
        <v>2041.5</v>
      </c>
      <c r="G27" s="21">
        <f>(F27-E27)/E27</f>
        <v>0.84818033677349247</v>
      </c>
      <c r="H27" s="46">
        <v>1574</v>
      </c>
      <c r="I27" s="21">
        <f>(F27-H27)/H27</f>
        <v>0.29701397712833544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1309.761</v>
      </c>
      <c r="F28" s="46">
        <v>2304.4</v>
      </c>
      <c r="G28" s="21">
        <f>(F28-E28)/E28</f>
        <v>0.75940496014158321</v>
      </c>
      <c r="H28" s="46">
        <v>1768.6</v>
      </c>
      <c r="I28" s="21">
        <f>(F28-H28)/H28</f>
        <v>0.30295148705190555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371</v>
      </c>
      <c r="F29" s="46">
        <v>633</v>
      </c>
      <c r="G29" s="21">
        <f>(F29-E29)/E29</f>
        <v>0.70619946091644203</v>
      </c>
      <c r="H29" s="46">
        <v>479.90699999999998</v>
      </c>
      <c r="I29" s="21">
        <f>(F29-H29)/H29</f>
        <v>0.31900555732673208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1348.3333333333333</v>
      </c>
      <c r="F30" s="46">
        <v>3022.1888888888889</v>
      </c>
      <c r="G30" s="21">
        <f>(F30-E30)/E30</f>
        <v>1.2414256283477545</v>
      </c>
      <c r="H30" s="46">
        <v>2213.5</v>
      </c>
      <c r="I30" s="21">
        <f>(F30-H30)/H30</f>
        <v>0.36534397510227645</v>
      </c>
    </row>
    <row r="31" spans="1:9" ht="17.25" thickBot="1" x14ac:dyDescent="0.35">
      <c r="A31" s="38"/>
      <c r="B31" s="36" t="s">
        <v>14</v>
      </c>
      <c r="C31" s="16" t="s">
        <v>94</v>
      </c>
      <c r="D31" s="12" t="s">
        <v>81</v>
      </c>
      <c r="E31" s="49">
        <v>486.81666666666666</v>
      </c>
      <c r="F31" s="49">
        <v>810.85</v>
      </c>
      <c r="G31" s="23">
        <f>(F31-E31)/E31</f>
        <v>0.66561676195693109</v>
      </c>
      <c r="H31" s="49">
        <v>533.15699999999993</v>
      </c>
      <c r="I31" s="23">
        <f>(F31-H31)/H31</f>
        <v>0.52084657990047989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15902.033925925929</v>
      </c>
      <c r="F32" s="106">
        <f>SUM(F16:F31)</f>
        <v>27952.141666666666</v>
      </c>
      <c r="G32" s="107">
        <f t="shared" ref="G32" si="0">(F32-E32)/E32</f>
        <v>0.75777147733880812</v>
      </c>
      <c r="H32" s="106">
        <f>SUM(H16:H31)</f>
        <v>23967.274333333331</v>
      </c>
      <c r="I32" s="110">
        <f t="shared" ref="I32" si="1">(F32-H32)/H32</f>
        <v>0.16626284983066433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2028.5962962962963</v>
      </c>
      <c r="F34" s="54">
        <v>3576.333333333333</v>
      </c>
      <c r="G34" s="21">
        <f>(F34-E34)/E34</f>
        <v>0.76295960899801163</v>
      </c>
      <c r="H34" s="54">
        <v>4172.7250000000004</v>
      </c>
      <c r="I34" s="21">
        <f>(F34-H34)/H34</f>
        <v>-0.14292618532653537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1892.4666666666667</v>
      </c>
      <c r="F35" s="46">
        <v>4385.3500000000004</v>
      </c>
      <c r="G35" s="21">
        <f>(F35-E35)/E35</f>
        <v>1.3172667065910453</v>
      </c>
      <c r="H35" s="46">
        <v>5082</v>
      </c>
      <c r="I35" s="21">
        <f>(F35-H35)/H35</f>
        <v>-0.13708185753640292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2134.6317460317459</v>
      </c>
      <c r="F36" s="46">
        <v>4089.5857142857139</v>
      </c>
      <c r="G36" s="21">
        <f>(F36-E36)/E36</f>
        <v>0.91582727179439882</v>
      </c>
      <c r="H36" s="46">
        <v>4495.8333333333339</v>
      </c>
      <c r="I36" s="21">
        <f>(F36-H36)/H36</f>
        <v>-9.0360916192241694E-2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1576.3888888888887</v>
      </c>
      <c r="F37" s="46">
        <v>5249.75</v>
      </c>
      <c r="G37" s="21">
        <f>(F37-E37)/E37</f>
        <v>2.3302378854625556</v>
      </c>
      <c r="H37" s="46">
        <v>4583</v>
      </c>
      <c r="I37" s="21">
        <f>(F37-H37)/H37</f>
        <v>0.1454833078769365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1792.4389999999999</v>
      </c>
      <c r="F38" s="49">
        <v>7240.3</v>
      </c>
      <c r="G38" s="23">
        <f>(F38-E38)/E38</f>
        <v>3.0393564299817184</v>
      </c>
      <c r="H38" s="49">
        <v>5533.1555555555551</v>
      </c>
      <c r="I38" s="23">
        <f>(F38-H38)/H38</f>
        <v>0.30852999293149996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9424.522597883597</v>
      </c>
      <c r="F39" s="108">
        <f>SUM(F34:F38)</f>
        <v>24541.319047619047</v>
      </c>
      <c r="G39" s="109">
        <f t="shared" ref="G39" si="2">(F39-E39)/E39</f>
        <v>1.6039853788594161</v>
      </c>
      <c r="H39" s="108">
        <f>SUM(H34:H38)</f>
        <v>23866.713888888888</v>
      </c>
      <c r="I39" s="110">
        <f t="shared" ref="I39" si="3">(F39-H39)/H39</f>
        <v>2.8265523350670427E-2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9976</v>
      </c>
      <c r="F41" s="46">
        <v>16500</v>
      </c>
      <c r="G41" s="21">
        <f>(F41-E41)/E41</f>
        <v>0.65396952686447474</v>
      </c>
      <c r="H41" s="46">
        <v>19000</v>
      </c>
      <c r="I41" s="21">
        <f>(F41-H41)/H41</f>
        <v>-0.13157894736842105</v>
      </c>
    </row>
    <row r="42" spans="1:9" ht="16.5" x14ac:dyDescent="0.3">
      <c r="A42" s="37"/>
      <c r="B42" s="34" t="s">
        <v>36</v>
      </c>
      <c r="C42" s="15" t="s">
        <v>153</v>
      </c>
      <c r="D42" s="11" t="s">
        <v>217</v>
      </c>
      <c r="E42" s="46">
        <v>12682.777777777779</v>
      </c>
      <c r="F42" s="46">
        <v>23766.666666666668</v>
      </c>
      <c r="G42" s="21">
        <f>(F42-E42)/E42</f>
        <v>0.87393227911866478</v>
      </c>
      <c r="H42" s="46">
        <v>23125</v>
      </c>
      <c r="I42" s="21">
        <f>(F42-H42)/H42</f>
        <v>2.7747747747747801E-2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5432.1222222222232</v>
      </c>
      <c r="F43" s="57">
        <v>7222.166666666667</v>
      </c>
      <c r="G43" s="21">
        <f>(F43-E43)/E43</f>
        <v>0.32952948612267341</v>
      </c>
      <c r="H43" s="57">
        <v>6900</v>
      </c>
      <c r="I43" s="21">
        <f>(F43-H43)/H43</f>
        <v>4.6690821256038691E-2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15754.288888888888</v>
      </c>
      <c r="F44" s="47">
        <v>49781.125</v>
      </c>
      <c r="G44" s="21">
        <f>(F44-E44)/E44</f>
        <v>2.1598458902901929</v>
      </c>
      <c r="H44" s="47">
        <v>46977.171428571426</v>
      </c>
      <c r="I44" s="21">
        <f>(F44-H44)/H44</f>
        <v>5.9687577735325605E-2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26113.474074074074</v>
      </c>
      <c r="F45" s="47">
        <v>89259.6</v>
      </c>
      <c r="G45" s="21">
        <f>(F45-E45)/E45</f>
        <v>2.418143436097556</v>
      </c>
      <c r="H45" s="47">
        <v>78915.966666666674</v>
      </c>
      <c r="I45" s="21">
        <f>(F45-H45)/H45</f>
        <v>0.13107148996886558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11224.333333333334</v>
      </c>
      <c r="F46" s="50">
        <v>28064.666666666668</v>
      </c>
      <c r="G46" s="31">
        <f>(F46-E46)/E46</f>
        <v>1.500341519912096</v>
      </c>
      <c r="H46" s="50">
        <v>24454</v>
      </c>
      <c r="I46" s="31">
        <f>(F46-H46)/H46</f>
        <v>0.14765137264523873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81182.996296296289</v>
      </c>
      <c r="F47" s="86">
        <f>SUM(F41:F46)</f>
        <v>214594.22500000001</v>
      </c>
      <c r="G47" s="109">
        <f t="shared" ref="G47" si="4">(F47-E47)/E47</f>
        <v>1.6433395512625368</v>
      </c>
      <c r="H47" s="108">
        <f>SUM(H41:H46)</f>
        <v>199372.1380952381</v>
      </c>
      <c r="I47" s="110">
        <f t="shared" ref="I47" si="5">(F47-H47)/H47</f>
        <v>7.6350121186393977E-2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18330.148083333337</v>
      </c>
      <c r="F49" s="43">
        <v>56997.5</v>
      </c>
      <c r="G49" s="21">
        <f>(F49-E49)/E49</f>
        <v>2.1094947919065041</v>
      </c>
      <c r="H49" s="43">
        <v>60970.356666666667</v>
      </c>
      <c r="I49" s="21">
        <f>(F49-H49)/H49</f>
        <v>-6.5160462950656833E-2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27868.296296296296</v>
      </c>
      <c r="F50" s="47">
        <v>53699.714285714283</v>
      </c>
      <c r="G50" s="21">
        <f>(F50-E50)/E50</f>
        <v>0.9269105550901936</v>
      </c>
      <c r="H50" s="47">
        <v>55317.166666666664</v>
      </c>
      <c r="I50" s="21">
        <f>(F50-H50)/H50</f>
        <v>-2.9239610023754803E-2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6057.1851851851852</v>
      </c>
      <c r="F51" s="47">
        <v>9110.625</v>
      </c>
      <c r="G51" s="21">
        <f>(F51-E51)/E51</f>
        <v>0.50410210707821745</v>
      </c>
      <c r="H51" s="47">
        <v>8971.1111111111113</v>
      </c>
      <c r="I51" s="21">
        <f>(F51-H51)/H51</f>
        <v>1.5551461481297971E-2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5998.8888888888896</v>
      </c>
      <c r="F52" s="47">
        <v>16122</v>
      </c>
      <c r="G52" s="21">
        <f>(F52-E52)/E52</f>
        <v>1.6874976847564358</v>
      </c>
      <c r="H52" s="47">
        <v>15476</v>
      </c>
      <c r="I52" s="21">
        <f>(F52-H52)/H52</f>
        <v>4.174205220987335E-2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19047.5</v>
      </c>
      <c r="F53" s="47">
        <v>30595.5</v>
      </c>
      <c r="G53" s="21">
        <f>(F53-E53)/E53</f>
        <v>0.60627378921118258</v>
      </c>
      <c r="H53" s="47">
        <v>28896.625</v>
      </c>
      <c r="I53" s="21">
        <f>(F53-H53)/H53</f>
        <v>5.8791467861731256E-2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2244.8888888888891</v>
      </c>
      <c r="F54" s="50">
        <v>5075.6000000000004</v>
      </c>
      <c r="G54" s="31">
        <f>(F54-E54)/E54</f>
        <v>1.2609582260938428</v>
      </c>
      <c r="H54" s="50">
        <v>3923</v>
      </c>
      <c r="I54" s="31">
        <f>(F54-H54)/H54</f>
        <v>0.29380576089727256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79546.907342592589</v>
      </c>
      <c r="F55" s="86">
        <f>SUM(F49:F54)</f>
        <v>171600.9392857143</v>
      </c>
      <c r="G55" s="109">
        <f t="shared" ref="G55" si="6">(F55-E55)/E55</f>
        <v>1.1572295519505673</v>
      </c>
      <c r="H55" s="86">
        <f>SUM(H49:H54)</f>
        <v>173554.25944444444</v>
      </c>
      <c r="I55" s="110">
        <f t="shared" ref="I55" si="7">(F55-H55)/H55</f>
        <v>-1.1254809677289493E-2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41</v>
      </c>
      <c r="C57" s="19" t="s">
        <v>118</v>
      </c>
      <c r="D57" s="20" t="s">
        <v>114</v>
      </c>
      <c r="E57" s="43">
        <v>4750</v>
      </c>
      <c r="F57" s="66">
        <v>5258.333333333333</v>
      </c>
      <c r="G57" s="22">
        <f>(F57-E57)/E57</f>
        <v>0.10701754385964905</v>
      </c>
      <c r="H57" s="66">
        <v>6458.333333333333</v>
      </c>
      <c r="I57" s="22">
        <f>(F57-H57)/H57</f>
        <v>-0.18580645161290324</v>
      </c>
    </row>
    <row r="58" spans="1:9" ht="16.5" x14ac:dyDescent="0.3">
      <c r="A58" s="117"/>
      <c r="B58" s="98" t="s">
        <v>39</v>
      </c>
      <c r="C58" s="15" t="s">
        <v>116</v>
      </c>
      <c r="D58" s="11" t="s">
        <v>114</v>
      </c>
      <c r="E58" s="47">
        <v>3419.75</v>
      </c>
      <c r="F58" s="70">
        <v>13721.857142857143</v>
      </c>
      <c r="G58" s="21">
        <f>(F58-E58)/E58</f>
        <v>3.0125322444205405</v>
      </c>
      <c r="H58" s="70">
        <v>16579</v>
      </c>
      <c r="I58" s="21">
        <f>(F58-H58)/H58</f>
        <v>-0.17233505381162054</v>
      </c>
    </row>
    <row r="59" spans="1:9" ht="16.5" x14ac:dyDescent="0.3">
      <c r="A59" s="117"/>
      <c r="B59" s="98" t="s">
        <v>38</v>
      </c>
      <c r="C59" s="15" t="s">
        <v>115</v>
      </c>
      <c r="D59" s="11" t="s">
        <v>114</v>
      </c>
      <c r="E59" s="47">
        <v>3750</v>
      </c>
      <c r="F59" s="70">
        <v>6307.5</v>
      </c>
      <c r="G59" s="21">
        <f>(F59-E59)/E59</f>
        <v>0.68200000000000005</v>
      </c>
      <c r="H59" s="70">
        <v>7235</v>
      </c>
      <c r="I59" s="21">
        <f>(F59-H59)/H59</f>
        <v>-0.12819626814098134</v>
      </c>
    </row>
    <row r="60" spans="1:9" ht="16.5" x14ac:dyDescent="0.3">
      <c r="A60" s="117"/>
      <c r="B60" s="98" t="s">
        <v>55</v>
      </c>
      <c r="C60" s="15" t="s">
        <v>122</v>
      </c>
      <c r="D60" s="11" t="s">
        <v>120</v>
      </c>
      <c r="E60" s="47">
        <v>4822.5</v>
      </c>
      <c r="F60" s="70">
        <v>15974.375</v>
      </c>
      <c r="G60" s="21">
        <f>(F60-E60)/E60</f>
        <v>2.3124675997926385</v>
      </c>
      <c r="H60" s="70">
        <v>17586.428571428572</v>
      </c>
      <c r="I60" s="21">
        <f>(F60-H60)/H60</f>
        <v>-9.1664635879939949E-2</v>
      </c>
    </row>
    <row r="61" spans="1:9" ht="16.5" x14ac:dyDescent="0.3">
      <c r="A61" s="117"/>
      <c r="B61" s="98" t="s">
        <v>42</v>
      </c>
      <c r="C61" s="15" t="s">
        <v>198</v>
      </c>
      <c r="D61" s="11" t="s">
        <v>114</v>
      </c>
      <c r="E61" s="47">
        <v>2009.2222222222224</v>
      </c>
      <c r="F61" s="104">
        <v>4420.833333333333</v>
      </c>
      <c r="G61" s="21">
        <f>(F61-E61)/E61</f>
        <v>1.2002709727368241</v>
      </c>
      <c r="H61" s="104">
        <v>4852.1428571428569</v>
      </c>
      <c r="I61" s="21">
        <f>(F61-H61)/H61</f>
        <v>-8.8890524559595674E-2</v>
      </c>
    </row>
    <row r="62" spans="1:9" ht="17.25" thickBot="1" x14ac:dyDescent="0.35">
      <c r="A62" s="117"/>
      <c r="B62" s="99" t="s">
        <v>56</v>
      </c>
      <c r="C62" s="16" t="s">
        <v>123</v>
      </c>
      <c r="D62" s="12" t="s">
        <v>120</v>
      </c>
      <c r="E62" s="50">
        <v>21250.059523809523</v>
      </c>
      <c r="F62" s="73">
        <v>55196.666666666664</v>
      </c>
      <c r="G62" s="29">
        <f>(F62-E62)/E62</f>
        <v>1.59748292021591</v>
      </c>
      <c r="H62" s="73">
        <v>60305</v>
      </c>
      <c r="I62" s="29">
        <f>(F62-H62)/H62</f>
        <v>-8.4708288422740002E-2</v>
      </c>
    </row>
    <row r="63" spans="1:9" ht="16.5" x14ac:dyDescent="0.3">
      <c r="A63" s="117"/>
      <c r="B63" s="100" t="s">
        <v>54</v>
      </c>
      <c r="C63" s="14" t="s">
        <v>121</v>
      </c>
      <c r="D63" s="11" t="s">
        <v>120</v>
      </c>
      <c r="E63" s="43">
        <v>4576.25</v>
      </c>
      <c r="F63" s="68">
        <v>12955.625</v>
      </c>
      <c r="G63" s="21">
        <f>(F63-E63)/E63</f>
        <v>1.8310570882272603</v>
      </c>
      <c r="H63" s="68">
        <v>13556.875</v>
      </c>
      <c r="I63" s="21">
        <f>(F63-H63)/H63</f>
        <v>-4.4350191323590429E-2</v>
      </c>
    </row>
    <row r="64" spans="1:9" ht="16.5" x14ac:dyDescent="0.3">
      <c r="A64" s="117"/>
      <c r="B64" s="98" t="s">
        <v>43</v>
      </c>
      <c r="C64" s="15" t="s">
        <v>119</v>
      </c>
      <c r="D64" s="13" t="s">
        <v>114</v>
      </c>
      <c r="E64" s="47">
        <v>4540.0370370370374</v>
      </c>
      <c r="F64" s="47">
        <v>14594.666666666666</v>
      </c>
      <c r="G64" s="21">
        <f>(F64-E64)/E64</f>
        <v>2.2146580628319228</v>
      </c>
      <c r="H64" s="47">
        <v>14805.375</v>
      </c>
      <c r="I64" s="21">
        <f>(F64-H64)/H64</f>
        <v>-1.4231880876596097E-2</v>
      </c>
    </row>
    <row r="65" spans="1:9" ht="16.5" customHeight="1" thickBot="1" x14ac:dyDescent="0.35">
      <c r="A65" s="118"/>
      <c r="B65" s="99" t="s">
        <v>40</v>
      </c>
      <c r="C65" s="16" t="s">
        <v>117</v>
      </c>
      <c r="D65" s="12" t="s">
        <v>114</v>
      </c>
      <c r="E65" s="50">
        <v>2977</v>
      </c>
      <c r="F65" s="73">
        <v>8954</v>
      </c>
      <c r="G65" s="29">
        <f>(F65-E65)/E65</f>
        <v>2.0077258985555928</v>
      </c>
      <c r="H65" s="73">
        <v>7870</v>
      </c>
      <c r="I65" s="29">
        <f>(F65-H65)/H65</f>
        <v>0.13773824650571792</v>
      </c>
    </row>
    <row r="66" spans="1:9" ht="15.75" customHeight="1" thickBot="1" x14ac:dyDescent="0.25">
      <c r="A66" s="174" t="s">
        <v>192</v>
      </c>
      <c r="B66" s="185"/>
      <c r="C66" s="185"/>
      <c r="D66" s="186"/>
      <c r="E66" s="105">
        <f>SUM(E57:E65)</f>
        <v>52094.818783068782</v>
      </c>
      <c r="F66" s="105">
        <f>SUM(F57:F65)</f>
        <v>137383.85714285716</v>
      </c>
      <c r="G66" s="107">
        <f t="shared" ref="G66" si="8">(F66-E66)/E66</f>
        <v>1.6371885026598456</v>
      </c>
      <c r="H66" s="105">
        <f>SUM(H57:H65)</f>
        <v>149248.15476190476</v>
      </c>
      <c r="I66" s="110">
        <f t="shared" ref="I66" si="9">(F66-H66)/H66</f>
        <v>-7.9493764180700865E-2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7201.2222222222226</v>
      </c>
      <c r="F68" s="54">
        <v>18977.857142857141</v>
      </c>
      <c r="G68" s="21">
        <f>(F68-E68)/E68</f>
        <v>1.6353661305289884</v>
      </c>
      <c r="H68" s="54">
        <v>19417.142857142859</v>
      </c>
      <c r="I68" s="21">
        <f>(F68-H68)/H68</f>
        <v>-2.2623602118893627E-2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6412.8703703703695</v>
      </c>
      <c r="F69" s="46">
        <v>20221.625</v>
      </c>
      <c r="G69" s="21">
        <f>(F69-E69)/E69</f>
        <v>2.1532876593655703</v>
      </c>
      <c r="H69" s="46">
        <v>20212.555555555555</v>
      </c>
      <c r="I69" s="21">
        <f>(F69-H69)/H69</f>
        <v>4.4870350112420377E-4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3051.6666666666665</v>
      </c>
      <c r="F70" s="46">
        <v>13189</v>
      </c>
      <c r="G70" s="21">
        <f>(F70-E70)/E70</f>
        <v>3.3219006007646099</v>
      </c>
      <c r="H70" s="46">
        <v>12365</v>
      </c>
      <c r="I70" s="21">
        <f>(F70-H70)/H70</f>
        <v>6.6639708855640925E-2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3724.5833333333335</v>
      </c>
      <c r="F71" s="46">
        <v>12582.5</v>
      </c>
      <c r="G71" s="21">
        <f>(F71-E71)/E71</f>
        <v>2.3782302270947531</v>
      </c>
      <c r="H71" s="46">
        <v>11575.666666666666</v>
      </c>
      <c r="I71" s="21">
        <f>(F71-H71)/H71</f>
        <v>8.6978431767788814E-2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46437.119047619053</v>
      </c>
      <c r="F72" s="46">
        <v>96399</v>
      </c>
      <c r="G72" s="21">
        <f>(F72-E72)/E72</f>
        <v>1.0759039746015988</v>
      </c>
      <c r="H72" s="46">
        <v>88189.71428571429</v>
      </c>
      <c r="I72" s="21">
        <f>(F72-H72)/H72</f>
        <v>9.3086657336132445E-2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10586.571428571429</v>
      </c>
      <c r="F73" s="58">
        <v>41160.5</v>
      </c>
      <c r="G73" s="31">
        <f>(F73-E73)/E73</f>
        <v>2.8879915256524438</v>
      </c>
      <c r="H73" s="58">
        <v>36732.857142857145</v>
      </c>
      <c r="I73" s="31">
        <f>(F73-H73)/H73</f>
        <v>0.12053630459300736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77414.033068783072</v>
      </c>
      <c r="F74" s="86">
        <f>SUM(F68:F73)</f>
        <v>202530.48214285716</v>
      </c>
      <c r="G74" s="109">
        <f t="shared" ref="G74" si="10">(F74-E74)/E74</f>
        <v>1.6161985639335827</v>
      </c>
      <c r="H74" s="86">
        <f>SUM(H68:H73)</f>
        <v>188492.93650793651</v>
      </c>
      <c r="I74" s="110">
        <f t="shared" ref="I74" si="11">(F74-H74)/H74</f>
        <v>7.4472528758814258E-2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1318.8888888888887</v>
      </c>
      <c r="F76" s="43">
        <v>2094.6</v>
      </c>
      <c r="G76" s="21">
        <f>(F76-E76)/E76</f>
        <v>0.58815501263689995</v>
      </c>
      <c r="H76" s="43">
        <v>2463.75</v>
      </c>
      <c r="I76" s="21">
        <f>(F76-H76)/H76</f>
        <v>-0.14983257229832575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2264.6428571428573</v>
      </c>
      <c r="F77" s="47">
        <v>8031.666666666667</v>
      </c>
      <c r="G77" s="21">
        <f>(F77-E77)/E77</f>
        <v>2.5465489144719546</v>
      </c>
      <c r="H77" s="47">
        <v>8185</v>
      </c>
      <c r="I77" s="21">
        <f>(F77-H77)/H77</f>
        <v>-1.8733455508043131E-2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2796.625</v>
      </c>
      <c r="F78" s="47">
        <v>7650.7142857142853</v>
      </c>
      <c r="G78" s="21">
        <f>(F78-E78)/E78</f>
        <v>1.7356954492340895</v>
      </c>
      <c r="H78" s="47">
        <v>7707.8571428571431</v>
      </c>
      <c r="I78" s="21">
        <f>(F78-H78)/H78</f>
        <v>-7.4135853952368557E-3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3856.2592592592591</v>
      </c>
      <c r="F79" s="47">
        <v>12665.714285714286</v>
      </c>
      <c r="G79" s="21">
        <f>(F79-E79)/E79</f>
        <v>2.2844561099730667</v>
      </c>
      <c r="H79" s="47">
        <v>12595</v>
      </c>
      <c r="I79" s="21">
        <f>(F79-H79)/H79</f>
        <v>5.6144728633812013E-3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1613.6666666666667</v>
      </c>
      <c r="F80" s="50">
        <v>7626</v>
      </c>
      <c r="G80" s="21">
        <f>(F80-E80)/E80</f>
        <v>3.7258830820078495</v>
      </c>
      <c r="H80" s="50">
        <v>5791.875</v>
      </c>
      <c r="I80" s="21">
        <f>(F80-H80)/H80</f>
        <v>0.31667206215603755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11850.082671957671</v>
      </c>
      <c r="F81" s="86">
        <f>SUM(F76:F80)</f>
        <v>38068.695238095243</v>
      </c>
      <c r="G81" s="109">
        <f t="shared" ref="G81" si="12">(F81-E81)/E81</f>
        <v>2.2125257090553423</v>
      </c>
      <c r="H81" s="86">
        <f>SUM(H76:H80)</f>
        <v>36743.482142857145</v>
      </c>
      <c r="I81" s="110">
        <f t="shared" ref="I81" si="13">(F81-H81)/H81</f>
        <v>3.6066616933194399E-2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1917.3</v>
      </c>
      <c r="F83" s="43">
        <v>5654.2222222222226</v>
      </c>
      <c r="G83" s="22">
        <f>(F83-E83)/E83</f>
        <v>1.9490545153195757</v>
      </c>
      <c r="H83" s="43">
        <v>8543.3333333333339</v>
      </c>
      <c r="I83" s="22">
        <f>(F83-H83)/H83</f>
        <v>-0.33817141370789439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933.28571428571433</v>
      </c>
      <c r="F84" s="47">
        <v>1777.5</v>
      </c>
      <c r="G84" s="21">
        <f>(F84-E84)/E84</f>
        <v>0.90456145721720482</v>
      </c>
      <c r="H84" s="47">
        <v>1925</v>
      </c>
      <c r="I84" s="21">
        <f>(F84-H84)/H84</f>
        <v>-7.6623376623376621E-2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1514.2222222222219</v>
      </c>
      <c r="F85" s="47">
        <v>5404.4444444444443</v>
      </c>
      <c r="G85" s="21">
        <f>(F85-E85)/E85</f>
        <v>2.5691223950689763</v>
      </c>
      <c r="H85" s="47">
        <v>5405</v>
      </c>
      <c r="I85" s="21">
        <f>(F85-H85)/H85</f>
        <v>-1.0278548668929817E-4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3909.3000000000006</v>
      </c>
      <c r="F86" s="47">
        <v>9902.7777777777774</v>
      </c>
      <c r="G86" s="21">
        <f>(F86-E86)/E86</f>
        <v>1.5331332406767901</v>
      </c>
      <c r="H86" s="47">
        <v>9731.6666666666661</v>
      </c>
      <c r="I86" s="21">
        <f>(F86-H86)/H86</f>
        <v>1.7582919449677478E-2</v>
      </c>
    </row>
    <row r="87" spans="1:11" ht="16.5" x14ac:dyDescent="0.3">
      <c r="A87" s="37"/>
      <c r="B87" s="34" t="s">
        <v>74</v>
      </c>
      <c r="C87" s="15" t="s">
        <v>144</v>
      </c>
      <c r="D87" s="25" t="s">
        <v>142</v>
      </c>
      <c r="E87" s="61">
        <v>1458.3333333333333</v>
      </c>
      <c r="F87" s="61">
        <v>4560</v>
      </c>
      <c r="G87" s="21">
        <f>(F87-E87)/E87</f>
        <v>2.1268571428571432</v>
      </c>
      <c r="H87" s="61">
        <v>4204.166666666667</v>
      </c>
      <c r="I87" s="21">
        <f>(F87-H87)/H87</f>
        <v>8.4638255698711515E-2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1192.5925925925928</v>
      </c>
      <c r="F88" s="191">
        <v>3415</v>
      </c>
      <c r="G88" s="21">
        <f>(F88-E88)/E88</f>
        <v>1.8635093167701855</v>
      </c>
      <c r="H88" s="191">
        <v>2643.75</v>
      </c>
      <c r="I88" s="21">
        <f>(F88-H88)/H88</f>
        <v>0.29172576832151298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8899.3333333333339</v>
      </c>
      <c r="F89" s="50">
        <v>12999.333333333334</v>
      </c>
      <c r="G89" s="23">
        <f>(F89-E89)/E89</f>
        <v>0.46070866731590376</v>
      </c>
      <c r="H89" s="50">
        <v>9999</v>
      </c>
      <c r="I89" s="23">
        <f>(F89-H89)/H89</f>
        <v>0.30006333966730014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19824.367195767198</v>
      </c>
      <c r="F90" s="86">
        <f>SUM(F83:F89)</f>
        <v>43713.277777777781</v>
      </c>
      <c r="G90" s="119">
        <f t="shared" ref="G90:G91" si="14">(F90-E90)/E90</f>
        <v>1.2050276483534479</v>
      </c>
      <c r="H90" s="86">
        <f>SUM(H83:H89)</f>
        <v>42451.916666666672</v>
      </c>
      <c r="I90" s="110">
        <f t="shared" ref="I90:I91" si="15">(F90-H90)/H90</f>
        <v>2.9712701101703914E-2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347239.76188227511</v>
      </c>
      <c r="F91" s="105">
        <f>SUM(F32,F39,F47,F55,F66,F74,F81,F90)</f>
        <v>860384.93730158731</v>
      </c>
      <c r="G91" s="107">
        <f t="shared" si="14"/>
        <v>1.4777834561275967</v>
      </c>
      <c r="H91" s="105">
        <f>SUM(H32,H39,H47,H55,H66,H74,H81,H90)</f>
        <v>837696.87584126974</v>
      </c>
      <c r="I91" s="120">
        <f t="shared" si="15"/>
        <v>2.7083855884663232E-2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2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1590</v>
      </c>
      <c r="E16" s="42">
        <v>4000</v>
      </c>
      <c r="F16" s="133">
        <v>1500</v>
      </c>
      <c r="G16" s="42">
        <v>2500</v>
      </c>
      <c r="H16" s="133">
        <v>1916</v>
      </c>
      <c r="I16" s="139">
        <v>2301.1999999999998</v>
      </c>
    </row>
    <row r="17" spans="1:9" ht="16.5" x14ac:dyDescent="0.3">
      <c r="A17" s="91"/>
      <c r="B17" s="152" t="s">
        <v>5</v>
      </c>
      <c r="C17" s="158" t="s">
        <v>164</v>
      </c>
      <c r="D17" s="92">
        <v>1950</v>
      </c>
      <c r="E17" s="46">
        <v>2000</v>
      </c>
      <c r="F17" s="92">
        <v>1000</v>
      </c>
      <c r="G17" s="46">
        <v>2750</v>
      </c>
      <c r="H17" s="92">
        <v>2000</v>
      </c>
      <c r="I17" s="141">
        <v>1940</v>
      </c>
    </row>
    <row r="18" spans="1:9" ht="16.5" x14ac:dyDescent="0.3">
      <c r="A18" s="91"/>
      <c r="B18" s="152" t="s">
        <v>6</v>
      </c>
      <c r="C18" s="158" t="s">
        <v>165</v>
      </c>
      <c r="D18" s="92">
        <v>1750</v>
      </c>
      <c r="E18" s="46">
        <v>2000</v>
      </c>
      <c r="F18" s="92">
        <v>1500</v>
      </c>
      <c r="G18" s="46">
        <v>1500</v>
      </c>
      <c r="H18" s="92">
        <v>2000</v>
      </c>
      <c r="I18" s="141">
        <v>1750</v>
      </c>
    </row>
    <row r="19" spans="1:9" ht="16.5" x14ac:dyDescent="0.3">
      <c r="A19" s="91"/>
      <c r="B19" s="152" t="s">
        <v>7</v>
      </c>
      <c r="C19" s="158" t="s">
        <v>166</v>
      </c>
      <c r="D19" s="92">
        <v>1250</v>
      </c>
      <c r="E19" s="46">
        <v>500</v>
      </c>
      <c r="F19" s="92">
        <v>1000</v>
      </c>
      <c r="G19" s="46">
        <v>1375</v>
      </c>
      <c r="H19" s="92">
        <v>1000</v>
      </c>
      <c r="I19" s="141">
        <v>1025</v>
      </c>
    </row>
    <row r="20" spans="1:9" ht="16.5" x14ac:dyDescent="0.3">
      <c r="A20" s="91"/>
      <c r="B20" s="152" t="s">
        <v>8</v>
      </c>
      <c r="C20" s="158" t="s">
        <v>167</v>
      </c>
      <c r="D20" s="92">
        <v>4500</v>
      </c>
      <c r="E20" s="46">
        <v>3000</v>
      </c>
      <c r="F20" s="92">
        <v>3500</v>
      </c>
      <c r="G20" s="46">
        <v>5500</v>
      </c>
      <c r="H20" s="92">
        <v>4249</v>
      </c>
      <c r="I20" s="141">
        <v>4149.8</v>
      </c>
    </row>
    <row r="21" spans="1:9" ht="16.5" x14ac:dyDescent="0.3">
      <c r="A21" s="91"/>
      <c r="B21" s="152" t="s">
        <v>9</v>
      </c>
      <c r="C21" s="158" t="s">
        <v>168</v>
      </c>
      <c r="D21" s="92">
        <v>2750</v>
      </c>
      <c r="E21" s="46">
        <v>4000</v>
      </c>
      <c r="F21" s="92">
        <v>1500</v>
      </c>
      <c r="G21" s="46">
        <v>3750</v>
      </c>
      <c r="H21" s="92">
        <v>2833</v>
      </c>
      <c r="I21" s="141">
        <v>2966.6</v>
      </c>
    </row>
    <row r="22" spans="1:9" ht="16.5" x14ac:dyDescent="0.3">
      <c r="A22" s="91"/>
      <c r="B22" s="152" t="s">
        <v>10</v>
      </c>
      <c r="C22" s="158" t="s">
        <v>169</v>
      </c>
      <c r="D22" s="92">
        <v>2250</v>
      </c>
      <c r="E22" s="46">
        <v>2500</v>
      </c>
      <c r="F22" s="92">
        <v>1500</v>
      </c>
      <c r="G22" s="46">
        <v>1875</v>
      </c>
      <c r="H22" s="92">
        <v>2000</v>
      </c>
      <c r="I22" s="141">
        <v>2025</v>
      </c>
    </row>
    <row r="23" spans="1:9" ht="16.5" x14ac:dyDescent="0.3">
      <c r="A23" s="91"/>
      <c r="B23" s="152" t="s">
        <v>11</v>
      </c>
      <c r="C23" s="158" t="s">
        <v>170</v>
      </c>
      <c r="D23" s="92">
        <v>490</v>
      </c>
      <c r="E23" s="46">
        <v>500</v>
      </c>
      <c r="F23" s="92">
        <v>625</v>
      </c>
      <c r="G23" s="46">
        <v>875</v>
      </c>
      <c r="H23" s="92">
        <v>666</v>
      </c>
      <c r="I23" s="141">
        <v>631.20000000000005</v>
      </c>
    </row>
    <row r="24" spans="1:9" ht="16.5" x14ac:dyDescent="0.3">
      <c r="A24" s="91"/>
      <c r="B24" s="152" t="s">
        <v>12</v>
      </c>
      <c r="C24" s="158" t="s">
        <v>171</v>
      </c>
      <c r="D24" s="92">
        <v>490</v>
      </c>
      <c r="E24" s="46">
        <v>500</v>
      </c>
      <c r="F24" s="92">
        <v>500</v>
      </c>
      <c r="G24" s="46">
        <v>500</v>
      </c>
      <c r="H24" s="92">
        <v>666</v>
      </c>
      <c r="I24" s="141">
        <v>531.20000000000005</v>
      </c>
    </row>
    <row r="25" spans="1:9" ht="16.5" x14ac:dyDescent="0.3">
      <c r="A25" s="91"/>
      <c r="B25" s="152" t="s">
        <v>13</v>
      </c>
      <c r="C25" s="158" t="s">
        <v>172</v>
      </c>
      <c r="D25" s="92">
        <v>650</v>
      </c>
      <c r="E25" s="46">
        <v>500</v>
      </c>
      <c r="F25" s="92">
        <v>500</v>
      </c>
      <c r="G25" s="46">
        <v>500</v>
      </c>
      <c r="H25" s="92">
        <v>583</v>
      </c>
      <c r="I25" s="141">
        <v>546.6</v>
      </c>
    </row>
    <row r="26" spans="1:9" ht="16.5" x14ac:dyDescent="0.3">
      <c r="A26" s="91"/>
      <c r="B26" s="152" t="s">
        <v>14</v>
      </c>
      <c r="C26" s="158" t="s">
        <v>173</v>
      </c>
      <c r="D26" s="92">
        <v>850</v>
      </c>
      <c r="E26" s="46">
        <v>500</v>
      </c>
      <c r="F26" s="92">
        <v>500</v>
      </c>
      <c r="G26" s="46">
        <v>1250</v>
      </c>
      <c r="H26" s="92">
        <v>1041</v>
      </c>
      <c r="I26" s="141">
        <v>828.2</v>
      </c>
    </row>
    <row r="27" spans="1:9" ht="16.5" x14ac:dyDescent="0.3">
      <c r="A27" s="91"/>
      <c r="B27" s="152" t="s">
        <v>15</v>
      </c>
      <c r="C27" s="158" t="s">
        <v>174</v>
      </c>
      <c r="D27" s="92">
        <v>1750</v>
      </c>
      <c r="E27" s="46">
        <v>1500</v>
      </c>
      <c r="F27" s="92">
        <v>2000</v>
      </c>
      <c r="G27" s="46">
        <v>2750</v>
      </c>
      <c r="H27" s="92">
        <v>1916</v>
      </c>
      <c r="I27" s="141">
        <v>1983.2</v>
      </c>
    </row>
    <row r="28" spans="1:9" ht="16.5" x14ac:dyDescent="0.3">
      <c r="A28" s="91"/>
      <c r="B28" s="152" t="s">
        <v>16</v>
      </c>
      <c r="C28" s="158" t="s">
        <v>175</v>
      </c>
      <c r="D28" s="92">
        <v>650</v>
      </c>
      <c r="E28" s="46">
        <v>500</v>
      </c>
      <c r="F28" s="92">
        <v>750</v>
      </c>
      <c r="G28" s="46">
        <v>875</v>
      </c>
      <c r="H28" s="92">
        <v>624</v>
      </c>
      <c r="I28" s="141">
        <v>679.8</v>
      </c>
    </row>
    <row r="29" spans="1:9" ht="16.5" x14ac:dyDescent="0.3">
      <c r="A29" s="91"/>
      <c r="B29" s="154" t="s">
        <v>17</v>
      </c>
      <c r="C29" s="158" t="s">
        <v>176</v>
      </c>
      <c r="D29" s="92">
        <v>1450</v>
      </c>
      <c r="E29" s="46">
        <v>2000</v>
      </c>
      <c r="F29" s="92"/>
      <c r="G29" s="46">
        <v>1500</v>
      </c>
      <c r="H29" s="92">
        <v>1583</v>
      </c>
      <c r="I29" s="141">
        <v>1633.25</v>
      </c>
    </row>
    <row r="30" spans="1:9" ht="16.5" x14ac:dyDescent="0.3">
      <c r="A30" s="91"/>
      <c r="B30" s="152" t="s">
        <v>18</v>
      </c>
      <c r="C30" s="158" t="s">
        <v>177</v>
      </c>
      <c r="D30" s="92">
        <v>3450</v>
      </c>
      <c r="E30" s="46">
        <v>4000</v>
      </c>
      <c r="F30" s="92">
        <v>2500</v>
      </c>
      <c r="G30" s="46"/>
      <c r="H30" s="92">
        <v>2166</v>
      </c>
      <c r="I30" s="141">
        <v>3029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1750</v>
      </c>
      <c r="F31" s="134">
        <v>2000</v>
      </c>
      <c r="G31" s="49">
        <v>2000</v>
      </c>
      <c r="H31" s="134">
        <v>1666</v>
      </c>
      <c r="I31" s="94">
        <v>1783.2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3750</v>
      </c>
      <c r="E33" s="42">
        <v>5000</v>
      </c>
      <c r="F33" s="133">
        <v>2000</v>
      </c>
      <c r="G33" s="42">
        <v>5000</v>
      </c>
      <c r="H33" s="133">
        <v>4083</v>
      </c>
      <c r="I33" s="139">
        <v>3966.6</v>
      </c>
    </row>
    <row r="34" spans="1:9" ht="16.5" x14ac:dyDescent="0.3">
      <c r="A34" s="91"/>
      <c r="B34" s="140" t="s">
        <v>27</v>
      </c>
      <c r="C34" s="15" t="s">
        <v>180</v>
      </c>
      <c r="D34" s="92">
        <v>3750</v>
      </c>
      <c r="E34" s="46">
        <v>5000</v>
      </c>
      <c r="F34" s="92">
        <v>1750</v>
      </c>
      <c r="G34" s="46"/>
      <c r="H34" s="92">
        <v>3916</v>
      </c>
      <c r="I34" s="141">
        <v>3604</v>
      </c>
    </row>
    <row r="35" spans="1:9" ht="16.5" x14ac:dyDescent="0.3">
      <c r="A35" s="91"/>
      <c r="B35" s="143" t="s">
        <v>28</v>
      </c>
      <c r="C35" s="15" t="s">
        <v>181</v>
      </c>
      <c r="D35" s="92">
        <v>3500</v>
      </c>
      <c r="E35" s="46">
        <v>4000</v>
      </c>
      <c r="F35" s="92">
        <v>4000</v>
      </c>
      <c r="G35" s="46">
        <v>4750</v>
      </c>
      <c r="H35" s="92">
        <v>4166</v>
      </c>
      <c r="I35" s="141">
        <v>4083.2</v>
      </c>
    </row>
    <row r="36" spans="1:9" ht="16.5" x14ac:dyDescent="0.3">
      <c r="A36" s="91"/>
      <c r="B36" s="140" t="s">
        <v>29</v>
      </c>
      <c r="C36" s="15" t="s">
        <v>182</v>
      </c>
      <c r="D36" s="92"/>
      <c r="E36" s="46">
        <v>2500</v>
      </c>
      <c r="F36" s="92"/>
      <c r="G36" s="46"/>
      <c r="H36" s="92">
        <v>6000</v>
      </c>
      <c r="I36" s="141">
        <v>4250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4500</v>
      </c>
      <c r="E37" s="49">
        <v>9000</v>
      </c>
      <c r="F37" s="134">
        <v>7250</v>
      </c>
      <c r="G37" s="49">
        <v>9000</v>
      </c>
      <c r="H37" s="134">
        <v>6583</v>
      </c>
      <c r="I37" s="94">
        <v>7266.6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90000</v>
      </c>
      <c r="E39" s="42">
        <v>100000</v>
      </c>
      <c r="F39" s="42">
        <v>80000</v>
      </c>
      <c r="G39" s="42">
        <v>80000</v>
      </c>
      <c r="H39" s="42">
        <v>76666</v>
      </c>
      <c r="I39" s="139">
        <v>85333.2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45000</v>
      </c>
      <c r="E40" s="49">
        <v>50000</v>
      </c>
      <c r="F40" s="49">
        <v>40000</v>
      </c>
      <c r="G40" s="49">
        <v>42500</v>
      </c>
      <c r="H40" s="49">
        <v>50000</v>
      </c>
      <c r="I40" s="94">
        <v>45500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17-08-2020</vt:lpstr>
      <vt:lpstr>By Order</vt:lpstr>
      <vt:lpstr>All Stores</vt:lpstr>
      <vt:lpstr>'17-08-2020'!Print_Titles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2020-08-21T09:16:03Z</cp:lastPrinted>
  <dcterms:created xsi:type="dcterms:W3CDTF">2010-10-20T06:23:14Z</dcterms:created>
  <dcterms:modified xsi:type="dcterms:W3CDTF">2020-08-21T09:17:05Z</dcterms:modified>
</cp:coreProperties>
</file>