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/>
  </bookViews>
  <sheets>
    <sheet name="Supermarkets" sheetId="5" r:id="rId1"/>
    <sheet name="stores" sheetId="7" r:id="rId2"/>
    <sheet name="Comp" sheetId="8" r:id="rId3"/>
    <sheet name="07-09-2020" sheetId="9" r:id="rId4"/>
    <sheet name="By Order" sheetId="11" r:id="rId5"/>
    <sheet name="All Stores" sheetId="12" r:id="rId6"/>
  </sheets>
  <definedNames>
    <definedName name="_xlnm.Print_Titles" localSheetId="3">'07-09-2020'!$12:$14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9" i="11"/>
  <c r="G89" i="11"/>
  <c r="I85" i="11"/>
  <c r="G85" i="11"/>
  <c r="I88" i="11"/>
  <c r="G88" i="11"/>
  <c r="I87" i="11"/>
  <c r="G87" i="11"/>
  <c r="I83" i="11"/>
  <c r="G83" i="11"/>
  <c r="I86" i="11"/>
  <c r="G86" i="11"/>
  <c r="I79" i="11"/>
  <c r="G79" i="11"/>
  <c r="I80" i="11"/>
  <c r="G80" i="11"/>
  <c r="I77" i="11"/>
  <c r="G77" i="11"/>
  <c r="I76" i="11"/>
  <c r="G76" i="11"/>
  <c r="I78" i="11"/>
  <c r="G78" i="11"/>
  <c r="I69" i="11"/>
  <c r="G69" i="11"/>
  <c r="I68" i="11"/>
  <c r="G68" i="11"/>
  <c r="I72" i="11"/>
  <c r="G72" i="11"/>
  <c r="I70" i="11"/>
  <c r="G70" i="11"/>
  <c r="I73" i="11"/>
  <c r="G73" i="11"/>
  <c r="I71" i="11"/>
  <c r="G71" i="11"/>
  <c r="I62" i="11"/>
  <c r="G62" i="11"/>
  <c r="I59" i="11"/>
  <c r="G59" i="11"/>
  <c r="I65" i="11"/>
  <c r="G65" i="11"/>
  <c r="I57" i="11"/>
  <c r="G57" i="11"/>
  <c r="I64" i="11"/>
  <c r="G64" i="11"/>
  <c r="I60" i="11"/>
  <c r="G60" i="11"/>
  <c r="I58" i="11"/>
  <c r="G58" i="11"/>
  <c r="I61" i="11"/>
  <c r="G61" i="11"/>
  <c r="I63" i="11"/>
  <c r="G63" i="11"/>
  <c r="I49" i="11"/>
  <c r="G49" i="11"/>
  <c r="I51" i="11"/>
  <c r="G51" i="11"/>
  <c r="I50" i="11"/>
  <c r="G50" i="11"/>
  <c r="I54" i="11"/>
  <c r="G54" i="11"/>
  <c r="I53" i="11"/>
  <c r="G53" i="11"/>
  <c r="I52" i="11"/>
  <c r="G52" i="11"/>
  <c r="I42" i="11"/>
  <c r="G42" i="11"/>
  <c r="I44" i="11"/>
  <c r="G44" i="11"/>
  <c r="I46" i="11"/>
  <c r="G46" i="11"/>
  <c r="I41" i="11"/>
  <c r="G41" i="11"/>
  <c r="I43" i="11"/>
  <c r="G43" i="11"/>
  <c r="I45" i="11"/>
  <c r="G45" i="11"/>
  <c r="I38" i="11"/>
  <c r="G38" i="11"/>
  <c r="I34" i="11"/>
  <c r="G34" i="11"/>
  <c r="I37" i="11"/>
  <c r="G37" i="11"/>
  <c r="I35" i="11"/>
  <c r="G35" i="11"/>
  <c r="I36" i="11"/>
  <c r="G36" i="11"/>
  <c r="I26" i="11"/>
  <c r="G26" i="11"/>
  <c r="I17" i="11"/>
  <c r="G17" i="11"/>
  <c r="I22" i="11"/>
  <c r="G22" i="11"/>
  <c r="I29" i="11"/>
  <c r="G29" i="11"/>
  <c r="I28" i="11"/>
  <c r="G28" i="11"/>
  <c r="I21" i="11"/>
  <c r="G21" i="11"/>
  <c r="I19" i="11"/>
  <c r="G19" i="11"/>
  <c r="I20" i="11"/>
  <c r="G20" i="11"/>
  <c r="I24" i="11"/>
  <c r="G24" i="11"/>
  <c r="I23" i="11"/>
  <c r="G23" i="11"/>
  <c r="I30" i="11"/>
  <c r="G30" i="11"/>
  <c r="I16" i="11"/>
  <c r="G16" i="11"/>
  <c r="I31" i="11"/>
  <c r="G31" i="11"/>
  <c r="I25" i="11"/>
  <c r="G25" i="11"/>
  <c r="I27" i="11"/>
  <c r="G27" i="11"/>
  <c r="I18" i="11"/>
  <c r="G1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<sst xmlns="http://schemas.openxmlformats.org/spreadsheetml/2006/main" count="848" uniqueCount="226">
  <si>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</si>
  <si>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</si>
  <si>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</si>
  <si>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</si>
  <si>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</si>
  <si>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</si>
  <si>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</si>
  <si>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</si>
  <si>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</si>
  <si>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</si>
  <si>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</si>
  <si>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</si>
  <si>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</si>
  <si>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</si>
  <si>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</si>
  <si>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</si>
  <si>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</si>
  <si>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</si>
  <si>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</si>
  <si>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</si>
  <si>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</si>
  <si>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</si>
  <si>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</si>
  <si>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</si>
  <si>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</si>
  <si>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</si>
  <si>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</si>
  <si>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</si>
  <si>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</si>
  <si>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</si>
  <si>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</si>
  <si>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</si>
  <si>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</si>
  <si>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</si>
  <si>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</si>
  <si>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</si>
  <si>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</si>
  <si>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</si>
  <si>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</si>
  <si>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</si>
  <si>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</si>
  <si>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</si>
  <si>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</si>
  <si>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</si>
  <si>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</si>
  <si>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</si>
  <si>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</si>
  <si>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</si>
  <si>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</si>
  <si>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</si>
  <si>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</si>
  <si>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</si>
  <si>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</si>
  <si>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</si>
  <si>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</si>
  <si>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</si>
  <si>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</si>
  <si>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</si>
  <si>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</si>
  <si>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</si>
  <si>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</si>
  <si>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</si>
  <si>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</si>
  <si>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</si>
  <si>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</si>
  <si>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</si>
  <si>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</si>
  <si>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</si>
  <si>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</si>
  <si>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</si>
  <si>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</si>
  <si>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</si>
  <si>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</si>
  <si>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</si>
  <si>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</si>
  <si>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</si>
  <si>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</si>
  <si>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</si>
  <si>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</si>
  <si>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</si>
  <si>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</si>
  <si>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</si>
  <si>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</si>
  <si>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</si>
  <si>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</si>
  <si>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</si>
  <si>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</si>
  <si>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</si>
  <si>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</si>
  <si>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</si>
  <si>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</si>
  <si>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</si>
  <si>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</si>
  <si>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</si>
  <si>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</si>
  <si>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</si>
  <si>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</si>
  <si>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</si>
  <si>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</si>
  <si>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</si>
  <si>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</si>
  <si>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</si>
  <si>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</si>
  <si>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</si>
  <si>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</si>
  <si>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</si>
  <si>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</si>
  <si>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</si>
  <si>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</si>
  <si>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</si>
  <si>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</si>
  <si>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</si>
  <si>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</si>
  <si>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</si>
  <si>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</si>
  <si>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</si>
  <si>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</si>
  <si>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</si>
  <si>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</si>
  <si>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</si>
  <si>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</si>
  <si>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</si>
  <si>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</si>
  <si>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</si>
  <si>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</si>
  <si>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</si>
  <si>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</si>
  <si>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</si>
  <si>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</si>
  <si>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</si>
  <si>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</si>
  <si>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</si>
  <si>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</si>
  <si>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</si>
  <si>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</si>
  <si>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</si>
  <si>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</si>
  <si>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</si>
  <si>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</si>
  <si>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</si>
  <si>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</si>
  <si>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</si>
  <si>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</si>
  <si>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</si>
  <si>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</si>
  <si>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</si>
  <si>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</si>
  <si>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</si>
  <si>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</si>
  <si>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</si>
  <si>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</si>
  <si>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</si>
  <si>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</si>
  <si>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</si>
  <si>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</si>
  <si>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</si>
  <si>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</si>
  <si>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</si>
  <si>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</si>
  <si>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</si>
  <si>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</si>
  <si>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</si>
  <si>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</si>
  <si>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</si>
  <si>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</si>
  <si>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</si>
  <si>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</si>
  <si>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</si>
  <si>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</si>
  <si>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</si>
  <si>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</si>
  <si>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</si>
  <si>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</si>
  <si>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</si>
  <si>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</si>
  <si>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</si>
  <si>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</si>
  <si>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</si>
  <si>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</si>
  <si>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</si>
  <si>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</si>
  <si>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</si>
  <si>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</si>
  <si>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</si>
  <si>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</si>
  <si>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</si>
  <si>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</si>
  <si>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</si>
  <si>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</si>
  <si>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</si>
  <si>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</si>
  <si>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</si>
  <si>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</si>
  <si>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</si>
  <si>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</si>
  <si>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</si>
  <si>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</si>
  <si>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</si>
  <si>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</si>
  <si>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</si>
  <si>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</si>
  <si>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</si>
  <si>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</si>
  <si>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</si>
  <si>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</si>
  <si>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</si>
  <si>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</si>
  <si>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</si>
  <si>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</si>
  <si>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</si>
  <si>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</si>
  <si>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</si>
  <si>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</si>
  <si>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</si>
  <si>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</si>
  <si>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</si>
  <si>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</si>
  <si>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</si>
  <si>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أسعار  السوبرماركات في 31-08-2020 (ل.ل.)</t>
  </si>
  <si>
    <t>معدل أسعار المحلات والملاحم في 31-08-2020 (ل.ل.)</t>
  </si>
  <si>
    <t>المعدل العام للأسعار في 31-08-2020  (ل.ل.)</t>
  </si>
  <si>
    <t xml:space="preserve"> التاريخ 7 أيلول 2020</t>
  </si>
  <si>
    <t>معدل أسعار  السوبرماركات في 07-09-2020 (ل.ل.)</t>
  </si>
  <si>
    <t>معدل الأسعار في أيلول 2019 (ل.ل.)</t>
  </si>
  <si>
    <t>معدل أسعار المحلات والملاحم في 07-09-2020 (ل.ل.)</t>
  </si>
  <si>
    <t>المعدل العام للأسعار في 07-09-2020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</si>
</sst>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abSelected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223</v>
      </c>
      <c r="F12" s="165" t="s">
        <v>222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1184.58</v>
      </c>
      <c r="F15" s="43">
        <v>2248.8000000000002</v>
      </c>
      <c r="G15" s="45">
        <f t="shared" ref="G15:G30" si="0">(F15-E15)/E15</f>
        <v>0.89839436762396829</v>
      </c>
      <c r="H15" s="43">
        <v>2125</v>
      </c>
      <c r="I15" s="45">
        <f>(F15-H15)/H15</f>
        <v>5.8258823529411849E-2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1399.7045111111111</v>
      </c>
      <c r="F16" s="47">
        <v>2983.1111111111113</v>
      </c>
      <c r="G16" s="48">
        <f t="shared" si="0"/>
        <v>1.1312434784846574</v>
      </c>
      <c r="H16" s="47">
        <v>2527.5555555555557</v>
      </c>
      <c r="I16" s="44">
        <f t="shared" ref="I16:I30" si="1">(F16-H16)/H16</f>
        <v>0.18023562510989979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1315.39356</v>
      </c>
      <c r="F17" s="47">
        <v>2298.6666666666665</v>
      </c>
      <c r="G17" s="48">
        <f t="shared" si="0"/>
        <v>0.74751248338684773</v>
      </c>
      <c r="H17" s="47">
        <v>1909.7777777777778</v>
      </c>
      <c r="I17" s="44">
        <f>(F17-H17)/H17</f>
        <v>0.20363043984174994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730.52660000000003</v>
      </c>
      <c r="F18" s="47">
        <v>2673.8</v>
      </c>
      <c r="G18" s="48">
        <f t="shared" si="0"/>
        <v>2.6600994405953182</v>
      </c>
      <c r="H18" s="47">
        <v>1823.8</v>
      </c>
      <c r="I18" s="44">
        <f t="shared" si="1"/>
        <v>0.46605987498629248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2410.2865999999999</v>
      </c>
      <c r="F19" s="47">
        <v>4593.5</v>
      </c>
      <c r="G19" s="48">
        <f>(F19-E19)/E19</f>
        <v>0.9057899587542827</v>
      </c>
      <c r="H19" s="47">
        <v>4454.75</v>
      </c>
      <c r="I19" s="44">
        <f>(F19-H19)/H19</f>
        <v>3.1146528985913913E-2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1497.5500000000002</v>
      </c>
      <c r="F20" s="47">
        <v>4799.8</v>
      </c>
      <c r="G20" s="48">
        <f t="shared" si="0"/>
        <v>2.2051016660545555</v>
      </c>
      <c r="H20" s="47">
        <v>3922.8</v>
      </c>
      <c r="I20" s="44">
        <f t="shared" si="1"/>
        <v>0.22356480065259507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1319.3234</v>
      </c>
      <c r="F21" s="47">
        <v>2900</v>
      </c>
      <c r="G21" s="48">
        <f t="shared" si="0"/>
        <v>1.1980963878909447</v>
      </c>
      <c r="H21" s="47">
        <v>2658.8</v>
      </c>
      <c r="I21" s="44">
        <f t="shared" si="1"/>
        <v>9.0717616970061601E-2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399.3</v>
      </c>
      <c r="F22" s="47">
        <v>779.8</v>
      </c>
      <c r="G22" s="48">
        <f t="shared" si="0"/>
        <v>0.9529176058101676</v>
      </c>
      <c r="H22" s="47">
        <v>584.79999999999995</v>
      </c>
      <c r="I22" s="44">
        <f t="shared" si="1"/>
        <v>0.33344733242134067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492.14</v>
      </c>
      <c r="F23" s="47">
        <v>810</v>
      </c>
      <c r="G23" s="48">
        <f t="shared" si="0"/>
        <v>0.64587312553338483</v>
      </c>
      <c r="H23" s="47">
        <v>705</v>
      </c>
      <c r="I23" s="44">
        <f t="shared" si="1"/>
        <v>0.14893617021276595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482.33339999999998</v>
      </c>
      <c r="F24" s="47">
        <v>810</v>
      </c>
      <c r="G24" s="48">
        <f t="shared" si="0"/>
        <v>0.67933632628385265</v>
      </c>
      <c r="H24" s="47">
        <v>731.25</v>
      </c>
      <c r="I24" s="44">
        <f t="shared" si="1"/>
        <v>0.1076923076923077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510.73340000000002</v>
      </c>
      <c r="F25" s="47">
        <v>984.8</v>
      </c>
      <c r="G25" s="48">
        <f t="shared" si="0"/>
        <v>0.92820755407811573</v>
      </c>
      <c r="H25" s="47">
        <v>955.33333333333337</v>
      </c>
      <c r="I25" s="44">
        <f t="shared" si="1"/>
        <v>3.0844382414514915E-2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1242.7665999999999</v>
      </c>
      <c r="F26" s="47">
        <v>2289</v>
      </c>
      <c r="G26" s="48">
        <f t="shared" si="0"/>
        <v>0.84185831836806702</v>
      </c>
      <c r="H26" s="47">
        <v>1958.8</v>
      </c>
      <c r="I26" s="44">
        <f t="shared" si="1"/>
        <v>0.16857259546661224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492.83339999999998</v>
      </c>
      <c r="F27" s="47">
        <v>844.22222222222217</v>
      </c>
      <c r="G27" s="48">
        <f t="shared" si="0"/>
        <v>0.71299717556119813</v>
      </c>
      <c r="H27" s="47">
        <v>693.5</v>
      </c>
      <c r="I27" s="44">
        <f t="shared" si="1"/>
        <v>0.21733557638388201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1009.665</v>
      </c>
      <c r="F28" s="47">
        <v>1575</v>
      </c>
      <c r="G28" s="48">
        <f t="shared" si="0"/>
        <v>0.55992334091010387</v>
      </c>
      <c r="H28" s="47">
        <v>1408.8</v>
      </c>
      <c r="I28" s="44">
        <f t="shared" si="1"/>
        <v>0.11797274275979561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1400.3027777777777</v>
      </c>
      <c r="F29" s="47">
        <v>3462.4250000000002</v>
      </c>
      <c r="G29" s="48">
        <f t="shared" si="0"/>
        <v>1.4726259598618554</v>
      </c>
      <c r="H29" s="47">
        <v>3862.25</v>
      </c>
      <c r="I29" s="44">
        <f t="shared" si="1"/>
        <v>-0.10352126351220139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1110.2934</v>
      </c>
      <c r="F30" s="50">
        <v>1984</v>
      </c>
      <c r="G30" s="51">
        <f t="shared" si="0"/>
        <v>0.78691506227092767</v>
      </c>
      <c r="H30" s="50">
        <v>1609.8</v>
      </c>
      <c r="I30" s="56">
        <f t="shared" si="1"/>
        <v>0.23245123617840729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43">
        <v>3999.8</v>
      </c>
      <c r="G32" s="45">
        <f>(F32-E32)/E32</f>
        <v>0.91845818851847039</v>
      </c>
      <c r="H32" s="43">
        <v>3582</v>
      </c>
      <c r="I32" s="44">
        <f>(F32-H32)/H32</f>
        <v>0.11663874930206594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47">
        <v>3899.8</v>
      </c>
      <c r="G33" s="48">
        <f>(F33-E33)/E33</f>
        <v>0.99021844226901845</v>
      </c>
      <c r="H33" s="47">
        <v>3471</v>
      </c>
      <c r="I33" s="44">
        <f>(F33-H33)/H33</f>
        <v>0.1235378853356382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47">
        <v>4777.7777777777774</v>
      </c>
      <c r="G34" s="48">
        <f>(F34-E34)/E34</f>
        <v>1.6798615571055122</v>
      </c>
      <c r="H34" s="47">
        <v>3741.4285714285716</v>
      </c>
      <c r="I34" s="44">
        <f>(F34-H34)/H34</f>
        <v>0.27699291502269724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47">
        <v>5500</v>
      </c>
      <c r="G35" s="48">
        <f>(F35-E35)/E35</f>
        <v>2.4171749282911024</v>
      </c>
      <c r="H35" s="47">
        <v>6374.5</v>
      </c>
      <c r="I35" s="44">
        <f>(F35-H35)/H35</f>
        <v>-0.13718723037100949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50">
        <v>7312.25</v>
      </c>
      <c r="G36" s="51">
        <f>(F36-E36)/E36</f>
        <v>2.6401599863319452</v>
      </c>
      <c r="H36" s="50">
        <v>5998.4285714285716</v>
      </c>
      <c r="I36" s="56">
        <f>(F36-H36)/H36</f>
        <v>0.21902760246731284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26790.342222222222</v>
      </c>
      <c r="F38" s="43">
        <v>110712.57142857143</v>
      </c>
      <c r="G38" s="45">
        <f t="shared" ref="G38:G43" si="2">(F38-E38)/E38</f>
        <v>3.1325553257299141</v>
      </c>
      <c r="H38" s="43">
        <v>102373.5</v>
      </c>
      <c r="I38" s="44">
        <f t="shared" ref="I38:I43" si="3">(F38-H38)/H38</f>
        <v>8.1457324684331728E-2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15989.642222222221</v>
      </c>
      <c r="F39" s="57">
        <v>45624.75</v>
      </c>
      <c r="G39" s="48">
        <f t="shared" si="2"/>
        <v>1.8533940513435159</v>
      </c>
      <c r="H39" s="57">
        <v>47062.25</v>
      </c>
      <c r="I39" s="44">
        <f>(F39-H39)/H39</f>
        <v>-3.0544650967601422E-2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11909.75</v>
      </c>
      <c r="F40" s="57">
        <v>25982.857142857141</v>
      </c>
      <c r="G40" s="48">
        <f t="shared" si="2"/>
        <v>1.181645890371934</v>
      </c>
      <c r="H40" s="57">
        <v>27148</v>
      </c>
      <c r="I40" s="44">
        <f t="shared" si="3"/>
        <v>-4.2918183923046214E-2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5544.9733333333334</v>
      </c>
      <c r="F41" s="47">
        <v>11044.333333333334</v>
      </c>
      <c r="G41" s="48">
        <f t="shared" si="2"/>
        <v>0.99177393098373789</v>
      </c>
      <c r="H41" s="47">
        <v>10277.333333333334</v>
      </c>
      <c r="I41" s="44">
        <f t="shared" si="3"/>
        <v>7.4630254281266212E-2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10011.933333333332</v>
      </c>
      <c r="F42" s="47">
        <v>16966.666666666668</v>
      </c>
      <c r="G42" s="48">
        <f t="shared" si="2"/>
        <v>0.69464439102670839</v>
      </c>
      <c r="H42" s="47">
        <v>17166</v>
      </c>
      <c r="I42" s="44">
        <f t="shared" si="3"/>
        <v>-1.1612101440832584E-2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12686.333333333332</v>
      </c>
      <c r="F43" s="50">
        <v>26940</v>
      </c>
      <c r="G43" s="51">
        <f t="shared" si="2"/>
        <v>1.1235450222023702</v>
      </c>
      <c r="H43" s="50">
        <v>27454</v>
      </c>
      <c r="I43" s="59">
        <f t="shared" si="3"/>
        <v>-1.872222626939608E-2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6075.7277777777772</v>
      </c>
      <c r="F45" s="43">
        <v>17797.8</v>
      </c>
      <c r="G45" s="45">
        <f t="shared" ref="G45:G50" si="4">(F45-E45)/E45</f>
        <v>1.9293280823239283</v>
      </c>
      <c r="H45" s="43">
        <v>17429.3</v>
      </c>
      <c r="I45" s="44">
        <f t="shared" ref="I45:I50" si="5">(F45-H45)/H45</f>
        <v>2.114255879467334E-2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6035.6</v>
      </c>
      <c r="F46" s="47">
        <v>10042.555555555555</v>
      </c>
      <c r="G46" s="48">
        <f t="shared" si="4"/>
        <v>0.66388686386698159</v>
      </c>
      <c r="H46" s="47">
        <v>9441.875</v>
      </c>
      <c r="I46" s="87">
        <f t="shared" si="5"/>
        <v>6.3618778638305923E-2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19049.599999999999</v>
      </c>
      <c r="F47" s="47">
        <v>36478.571428571428</v>
      </c>
      <c r="G47" s="48">
        <f t="shared" si="4"/>
        <v>0.91492584771183805</v>
      </c>
      <c r="H47" s="47">
        <v>32745.833333333332</v>
      </c>
      <c r="I47" s="87">
        <f t="shared" si="5"/>
        <v>0.11399123843455185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56609.285714285717</v>
      </c>
      <c r="F48" s="47">
        <v>56244.166666666664</v>
      </c>
      <c r="G48" s="48">
        <f t="shared" si="4"/>
        <v>-6.4498084194500446E-3</v>
      </c>
      <c r="H48" s="47">
        <v>56997.5</v>
      </c>
      <c r="I48" s="87">
        <f t="shared" si="5"/>
        <v>-1.3216953959969047E-2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2251.5333333333338</v>
      </c>
      <c r="F49" s="47">
        <v>5375.6</v>
      </c>
      <c r="G49" s="48">
        <f t="shared" si="4"/>
        <v>1.3875284990969114</v>
      </c>
      <c r="H49" s="47">
        <v>5375.6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27866</v>
      </c>
      <c r="F50" s="50">
        <v>51223.25</v>
      </c>
      <c r="G50" s="56">
        <f t="shared" si="4"/>
        <v>0.83819888035598933</v>
      </c>
      <c r="H50" s="50">
        <v>54780.6</v>
      </c>
      <c r="I50" s="59">
        <f t="shared" si="5"/>
        <v>-6.4938135033205155E-2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6492.5</v>
      </c>
      <c r="G52" s="45">
        <f t="shared" ref="G52:G60" si="6">(F52-E52)/E52</f>
        <v>0.73133333333333328</v>
      </c>
      <c r="H52" s="66">
        <v>6307.5</v>
      </c>
      <c r="I52" s="124">
        <f t="shared" ref="I52:I60" si="7">(F52-H52)/H52</f>
        <v>2.9330162504954418E-2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3455.5</v>
      </c>
      <c r="F53" s="70">
        <v>16579</v>
      </c>
      <c r="G53" s="48">
        <f t="shared" si="6"/>
        <v>3.7978584864708438</v>
      </c>
      <c r="H53" s="70">
        <v>16579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2927.95</v>
      </c>
      <c r="F54" s="70">
        <v>9233</v>
      </c>
      <c r="G54" s="48">
        <f t="shared" si="6"/>
        <v>2.1534008435936407</v>
      </c>
      <c r="H54" s="70">
        <v>9503.75</v>
      </c>
      <c r="I54" s="87">
        <f t="shared" si="7"/>
        <v>-2.8488754439037221E-2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4786.5</v>
      </c>
      <c r="F55" s="70">
        <v>5225</v>
      </c>
      <c r="G55" s="48">
        <f t="shared" si="6"/>
        <v>9.1611824924266172E-2</v>
      </c>
      <c r="H55" s="70">
        <v>5258.333333333333</v>
      </c>
      <c r="I55" s="87">
        <f t="shared" si="7"/>
        <v>-6.3391442155308463E-3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2028.1333333333337</v>
      </c>
      <c r="F56" s="104">
        <v>3621.25</v>
      </c>
      <c r="G56" s="55">
        <f t="shared" si="6"/>
        <v>0.78550884228518802</v>
      </c>
      <c r="H56" s="104">
        <v>3506.25</v>
      </c>
      <c r="I56" s="88">
        <f t="shared" si="7"/>
        <v>3.2798573975044563E-2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4524.5377777777776</v>
      </c>
      <c r="F57" s="50">
        <v>13261.333333333334</v>
      </c>
      <c r="G57" s="51">
        <f t="shared" si="6"/>
        <v>1.9309807950916535</v>
      </c>
      <c r="H57" s="50">
        <v>14594.666666666666</v>
      </c>
      <c r="I57" s="125">
        <f t="shared" si="7"/>
        <v>-9.1357573542846626E-2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4689</v>
      </c>
      <c r="F58" s="68">
        <v>16405.625</v>
      </c>
      <c r="G58" s="44">
        <f t="shared" si="6"/>
        <v>2.498747067605033</v>
      </c>
      <c r="H58" s="68">
        <v>15361.875</v>
      </c>
      <c r="I58" s="44">
        <f t="shared" si="7"/>
        <v>6.7944179991049264E-2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4825.8999999999996</v>
      </c>
      <c r="F59" s="70">
        <v>16127.142857142857</v>
      </c>
      <c r="G59" s="48">
        <f t="shared" si="6"/>
        <v>2.3417896883778897</v>
      </c>
      <c r="H59" s="70">
        <v>16427.857142857141</v>
      </c>
      <c r="I59" s="44">
        <f t="shared" si="7"/>
        <v>-1.8305143701900006E-2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20991.428571428572</v>
      </c>
      <c r="F60" s="73">
        <v>53080</v>
      </c>
      <c r="G60" s="51">
        <f t="shared" si="6"/>
        <v>1.5286511501293043</v>
      </c>
      <c r="H60" s="73">
        <v>53080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6377.8</v>
      </c>
      <c r="F62" s="54">
        <v>20600.333333333332</v>
      </c>
      <c r="G62" s="45">
        <f t="shared" ref="G62:G67" si="8">(F62-E62)/E62</f>
        <v>2.230006167225898</v>
      </c>
      <c r="H62" s="54">
        <v>20669.222222222223</v>
      </c>
      <c r="I62" s="44">
        <f t="shared" ref="I62:I67" si="9">(F62-H62)/H62</f>
        <v>-3.3329211979164649E-3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46523.909523809525</v>
      </c>
      <c r="F63" s="46">
        <v>105957.57142857143</v>
      </c>
      <c r="G63" s="48">
        <f t="shared" si="8"/>
        <v>1.277486404583982</v>
      </c>
      <c r="H63" s="46">
        <v>97728.28571428571</v>
      </c>
      <c r="I63" s="44">
        <f t="shared" si="9"/>
        <v>8.4205771687682285E-2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11092.864285714284</v>
      </c>
      <c r="F64" s="46">
        <v>42388</v>
      </c>
      <c r="G64" s="48">
        <f t="shared" si="8"/>
        <v>2.8211952213810556</v>
      </c>
      <c r="H64" s="46">
        <v>42843</v>
      </c>
      <c r="I64" s="87">
        <f t="shared" si="9"/>
        <v>-1.0620171323203323E-2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7367.3111111111111</v>
      </c>
      <c r="F65" s="46">
        <v>18977.857142857141</v>
      </c>
      <c r="G65" s="48">
        <f t="shared" si="8"/>
        <v>1.5759543552104684</v>
      </c>
      <c r="H65" s="46">
        <v>18977.857142857141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3834.9603174603171</v>
      </c>
      <c r="F66" s="46">
        <v>13571</v>
      </c>
      <c r="G66" s="48">
        <f t="shared" si="8"/>
        <v>2.5387589118490084</v>
      </c>
      <c r="H66" s="46">
        <v>13934.166666666666</v>
      </c>
      <c r="I66" s="87">
        <f t="shared" si="9"/>
        <v>-2.6063034507505491E-2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3243.5</v>
      </c>
      <c r="F67" s="58">
        <v>12969</v>
      </c>
      <c r="G67" s="51">
        <f t="shared" si="8"/>
        <v>2.9984584553722828</v>
      </c>
      <c r="H67" s="58">
        <v>13189</v>
      </c>
      <c r="I67" s="88">
        <f t="shared" si="9"/>
        <v>-1.6680567139282735E-2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3850.1111111111109</v>
      </c>
      <c r="F69" s="43">
        <v>14629.285714285714</v>
      </c>
      <c r="G69" s="45">
        <f>(F69-E69)/E69</f>
        <v>2.7997048116525187</v>
      </c>
      <c r="H69" s="43">
        <v>13894.375</v>
      </c>
      <c r="I69" s="44">
        <f>(F69-H69)/H69</f>
        <v>5.2892678820437321E-2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2796.375</v>
      </c>
      <c r="F70" s="47">
        <v>7731.875</v>
      </c>
      <c r="G70" s="48">
        <f>(F70-E70)/E70</f>
        <v>1.7649635689061731</v>
      </c>
      <c r="H70" s="47">
        <v>7731.875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1315.1388888888887</v>
      </c>
      <c r="F71" s="47">
        <v>2230.75</v>
      </c>
      <c r="G71" s="48">
        <f>(F71-E71)/E71</f>
        <v>0.69620868095891886</v>
      </c>
      <c r="H71" s="47">
        <v>2230.75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2254.7142857142858</v>
      </c>
      <c r="F72" s="47">
        <v>9462.5</v>
      </c>
      <c r="G72" s="48">
        <f>(F72-E72)/E72</f>
        <v>3.1967623392257489</v>
      </c>
      <c r="H72" s="47">
        <v>8848</v>
      </c>
      <c r="I72" s="44">
        <f>(F72-H72)/H72</f>
        <v>6.9450723327305605E-2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1657.4666666666665</v>
      </c>
      <c r="F73" s="50">
        <v>7737.2222222222226</v>
      </c>
      <c r="G73" s="48">
        <f>(F73-E73)/E73</f>
        <v>3.6681012522457306</v>
      </c>
      <c r="H73" s="50">
        <v>7333.5</v>
      </c>
      <c r="I73" s="59">
        <f>(F73-H73)/H73</f>
        <v>5.5051779126232034E-2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</v>
      </c>
      <c r="F75" s="43">
        <v>4559.166666666667</v>
      </c>
      <c r="G75" s="44">
        <f t="shared" ref="G75:G81" si="10">(F75-E75)/E75</f>
        <v>2.1270004572473709</v>
      </c>
      <c r="H75" s="43">
        <v>4560</v>
      </c>
      <c r="I75" s="45">
        <f t="shared" ref="I75:I81" si="11">(F75-H75)/H75</f>
        <v>-1.8274853801162943E-4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1192.4444444444446</v>
      </c>
      <c r="F76" s="32">
        <v>3363.75</v>
      </c>
      <c r="G76" s="48">
        <f t="shared" si="10"/>
        <v>1.820886134923593</v>
      </c>
      <c r="H76" s="32">
        <v>3781</v>
      </c>
      <c r="I76" s="44">
        <f t="shared" si="11"/>
        <v>-0.11035440359693204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922.61785714285725</v>
      </c>
      <c r="F77" s="47">
        <v>1777.5</v>
      </c>
      <c r="G77" s="48">
        <f t="shared" si="10"/>
        <v>0.92658313107500767</v>
      </c>
      <c r="H77" s="47">
        <v>1777.5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1510.72</v>
      </c>
      <c r="F78" s="47">
        <v>5404.4444444444443</v>
      </c>
      <c r="G78" s="48">
        <f t="shared" si="10"/>
        <v>2.5773965026242083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1922.6</v>
      </c>
      <c r="F79" s="61">
        <v>5673.666666666667</v>
      </c>
      <c r="G79" s="48">
        <f t="shared" si="10"/>
        <v>1.9510385242206736</v>
      </c>
      <c r="H79" s="61">
        <v>5765.333333333333</v>
      </c>
      <c r="I79" s="44">
        <f t="shared" si="11"/>
        <v>-1.5899629972247815E-2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15666.666666666666</v>
      </c>
      <c r="G80" s="48">
        <f t="shared" si="10"/>
        <v>0.76043149299572987</v>
      </c>
      <c r="H80" s="61">
        <v>15666.666666666666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3901.1</v>
      </c>
      <c r="F81" s="50">
        <v>6498.75</v>
      </c>
      <c r="G81" s="51">
        <f t="shared" si="10"/>
        <v>0.66587629130245318</v>
      </c>
      <c r="H81" s="50">
        <v>7071.4285714285716</v>
      </c>
      <c r="I81" s="56">
        <f t="shared" si="11"/>
        <v>-8.0984848484848507E-2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8" sqref="F1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223</v>
      </c>
      <c r="F12" s="173" t="s">
        <v>224</v>
      </c>
      <c r="G12" s="165" t="s">
        <v>197</v>
      </c>
      <c r="H12" s="173" t="s">
        <v>219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1184.58</v>
      </c>
      <c r="F15" s="83">
        <v>2091.6</v>
      </c>
      <c r="G15" s="44">
        <f>(F15-E15)/E15</f>
        <v>0.76568910499924026</v>
      </c>
      <c r="H15" s="83">
        <v>2308.1999999999998</v>
      </c>
      <c r="I15" s="126">
        <f>(F15-H15)/H15</f>
        <v>-9.3839355341824762E-2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1399.7045111111111</v>
      </c>
      <c r="F16" s="83">
        <v>2349.8000000000002</v>
      </c>
      <c r="G16" s="48">
        <f t="shared" ref="G16:G39" si="0">(F16-E16)/E16</f>
        <v>0.67878290121011753</v>
      </c>
      <c r="H16" s="83">
        <v>2199.8000000000002</v>
      </c>
      <c r="I16" s="48">
        <f>(F16-H16)/H16</f>
        <v>6.8188017092462944E-2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1315.39356</v>
      </c>
      <c r="F17" s="83">
        <v>2141.6</v>
      </c>
      <c r="G17" s="48">
        <f t="shared" si="0"/>
        <v>0.62810588794428945</v>
      </c>
      <c r="H17" s="83">
        <v>2066.6</v>
      </c>
      <c r="I17" s="48">
        <f t="shared" ref="I17:I29" si="1">(F17-H17)/H17</f>
        <v>3.6291493273976579E-2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730.52660000000003</v>
      </c>
      <c r="F18" s="83">
        <v>2158.1999999999998</v>
      </c>
      <c r="G18" s="48">
        <f t="shared" si="0"/>
        <v>1.9543072079784631</v>
      </c>
      <c r="H18" s="83">
        <v>1508.2</v>
      </c>
      <c r="I18" s="48">
        <f t="shared" si="1"/>
        <v>0.43097732396233907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2410.2865999999999</v>
      </c>
      <c r="F19" s="83">
        <v>4166.6000000000004</v>
      </c>
      <c r="G19" s="48">
        <f t="shared" si="0"/>
        <v>0.72867409211834</v>
      </c>
      <c r="H19" s="83">
        <v>4866.6000000000004</v>
      </c>
      <c r="I19" s="48">
        <f t="shared" si="1"/>
        <v>-0.14383758681625775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1497.5500000000002</v>
      </c>
      <c r="F20" s="83">
        <v>3866.6</v>
      </c>
      <c r="G20" s="48">
        <f t="shared" si="0"/>
        <v>1.5819505191813292</v>
      </c>
      <c r="H20" s="83">
        <v>3000</v>
      </c>
      <c r="I20" s="48">
        <f t="shared" si="1"/>
        <v>0.28886666666666666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1319.3234</v>
      </c>
      <c r="F21" s="83">
        <v>2283.1999999999998</v>
      </c>
      <c r="G21" s="48">
        <f t="shared" si="0"/>
        <v>0.73058402511469123</v>
      </c>
      <c r="H21" s="83">
        <v>2050</v>
      </c>
      <c r="I21" s="48">
        <f t="shared" si="1"/>
        <v>0.11375609756097552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399.3</v>
      </c>
      <c r="F22" s="83">
        <v>438.2</v>
      </c>
      <c r="G22" s="48">
        <f t="shared" si="0"/>
        <v>9.7420485850237853E-2</v>
      </c>
      <c r="H22" s="83">
        <v>509.8</v>
      </c>
      <c r="I22" s="48">
        <f t="shared" si="1"/>
        <v>-0.14044723420949395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492.14</v>
      </c>
      <c r="F23" s="83">
        <v>476.6</v>
      </c>
      <c r="G23" s="48">
        <f t="shared" si="0"/>
        <v>-3.1576380704677456E-2</v>
      </c>
      <c r="H23" s="83">
        <v>558.20000000000005</v>
      </c>
      <c r="I23" s="48">
        <f t="shared" si="1"/>
        <v>-0.14618416338230028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482.33339999999998</v>
      </c>
      <c r="F24" s="83">
        <v>448.2</v>
      </c>
      <c r="G24" s="48">
        <f t="shared" si="0"/>
        <v>-7.0767232789601536E-2</v>
      </c>
      <c r="H24" s="83">
        <v>533.20000000000005</v>
      </c>
      <c r="I24" s="48">
        <f t="shared" si="1"/>
        <v>-0.15941485371342845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510.73340000000002</v>
      </c>
      <c r="F25" s="83">
        <v>807.2</v>
      </c>
      <c r="G25" s="48">
        <f t="shared" si="0"/>
        <v>0.58047231686825262</v>
      </c>
      <c r="H25" s="83">
        <v>786.6</v>
      </c>
      <c r="I25" s="48">
        <f t="shared" si="1"/>
        <v>2.6188660055936973E-2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1242.7665999999999</v>
      </c>
      <c r="F26" s="83">
        <v>1991.6</v>
      </c>
      <c r="G26" s="48">
        <f t="shared" si="0"/>
        <v>0.60255352855475841</v>
      </c>
      <c r="H26" s="83">
        <v>1816.6</v>
      </c>
      <c r="I26" s="48">
        <f t="shared" si="1"/>
        <v>9.6333810415061102E-2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492.83339999999998</v>
      </c>
      <c r="F27" s="83">
        <v>519.79999999999995</v>
      </c>
      <c r="G27" s="48">
        <f t="shared" si="0"/>
        <v>5.4717476534666631E-2</v>
      </c>
      <c r="H27" s="83">
        <v>506.6</v>
      </c>
      <c r="I27" s="48">
        <f t="shared" si="1"/>
        <v>2.6056060007895641E-2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1009.665</v>
      </c>
      <c r="F28" s="83">
        <v>1641.6</v>
      </c>
      <c r="G28" s="48">
        <f t="shared" si="0"/>
        <v>0.62588581361144535</v>
      </c>
      <c r="H28" s="83">
        <v>1600</v>
      </c>
      <c r="I28" s="48">
        <f t="shared" si="1"/>
        <v>2.5999999999999943E-2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1400.3027777777777</v>
      </c>
      <c r="F29" s="83">
        <v>2958.2</v>
      </c>
      <c r="G29" s="48">
        <f t="shared" si="0"/>
        <v>1.1125431206346246</v>
      </c>
      <c r="H29" s="83">
        <v>2950</v>
      </c>
      <c r="I29" s="48">
        <f t="shared" si="1"/>
        <v>2.7796610169490907E-3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1110.2934</v>
      </c>
      <c r="F30" s="94">
        <v>1908.2</v>
      </c>
      <c r="G30" s="51">
        <f t="shared" si="0"/>
        <v>0.71864481946843961</v>
      </c>
      <c r="H30" s="94">
        <v>1841.6</v>
      </c>
      <c r="I30" s="51">
        <f>(F30-H30)/H30</f>
        <v>3.6164205039096516E-2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83">
        <v>3958.2</v>
      </c>
      <c r="G32" s="44">
        <f t="shared" si="0"/>
        <v>0.89850522570973768</v>
      </c>
      <c r="H32" s="83">
        <v>3866.6</v>
      </c>
      <c r="I32" s="45">
        <f>(F32-H32)/H32</f>
        <v>2.3690063621786561E-2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83">
        <v>3491.6</v>
      </c>
      <c r="G33" s="48">
        <f t="shared" si="0"/>
        <v>0.78189822889032878</v>
      </c>
      <c r="H33" s="83">
        <v>3699.8</v>
      </c>
      <c r="I33" s="48">
        <f>(F33-H33)/H33</f>
        <v>-5.6273312070922822E-2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83">
        <v>3733.2</v>
      </c>
      <c r="G34" s="48">
        <f>(F34-E34)/E34</f>
        <v>1.0939565694157372</v>
      </c>
      <c r="H34" s="83">
        <v>3924.8</v>
      </c>
      <c r="I34" s="48">
        <f>(F34-H34)/H34</f>
        <v>-4.8817774154097111E-2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83">
        <v>3524.8</v>
      </c>
      <c r="G35" s="48">
        <f t="shared" si="0"/>
        <v>1.1899742158619051</v>
      </c>
      <c r="H35" s="83">
        <v>3300</v>
      </c>
      <c r="I35" s="48">
        <f>(F35-H35)/H35</f>
        <v>6.812121212121218E-2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83">
        <v>7600</v>
      </c>
      <c r="G36" s="55">
        <f t="shared" si="0"/>
        <v>2.7834067347427651</v>
      </c>
      <c r="H36" s="83">
        <v>6983.2</v>
      </c>
      <c r="I36" s="48">
        <f>(F36-H36)/H36</f>
        <v>8.8326268759308088E-2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26790.342222222222</v>
      </c>
      <c r="F38" s="84">
        <v>93666.6</v>
      </c>
      <c r="G38" s="45">
        <f t="shared" si="0"/>
        <v>2.4962823252890307</v>
      </c>
      <c r="H38" s="84">
        <v>91833.2</v>
      </c>
      <c r="I38" s="45">
        <f>(F38-H38)/H38</f>
        <v>1.9964457298667679E-2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15989.642222222221</v>
      </c>
      <c r="F39" s="85">
        <v>46866.6</v>
      </c>
      <c r="G39" s="51">
        <f t="shared" si="0"/>
        <v>1.931059954228703</v>
      </c>
      <c r="H39" s="85">
        <v>46766.6</v>
      </c>
      <c r="I39" s="51">
        <f>(F39-H39)/H39</f>
        <v>2.1382781728840668E-3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224</v>
      </c>
      <c r="F12" s="180" t="s">
        <v>186</v>
      </c>
      <c r="G12" s="165" t="s">
        <v>223</v>
      </c>
      <c r="H12" s="182" t="s">
        <v>225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2248.8000000000002</v>
      </c>
      <c r="E15" s="83">
        <v>2091.6</v>
      </c>
      <c r="F15" s="67">
        <f t="shared" ref="F15:F30" si="0">D15-E15</f>
        <v>157.20000000000027</v>
      </c>
      <c r="G15" s="42">
        <v>1184.58</v>
      </c>
      <c r="H15" s="66">
        <f>AVERAGE(D15:E15)</f>
        <v>2170.1999999999998</v>
      </c>
      <c r="I15" s="69">
        <f>(H15-G15)/G15</f>
        <v>0.83204173631160405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2983.1111111111113</v>
      </c>
      <c r="E16" s="83">
        <v>2349.8000000000002</v>
      </c>
      <c r="F16" s="71">
        <f t="shared" si="0"/>
        <v>633.31111111111113</v>
      </c>
      <c r="G16" s="46">
        <v>1399.7045111111111</v>
      </c>
      <c r="H16" s="68">
        <f t="shared" ref="H16:H30" si="1">AVERAGE(D16:E16)</f>
        <v>2666.4555555555557</v>
      </c>
      <c r="I16" s="72">
        <f t="shared" ref="I16:I39" si="2">(H16-G16)/G16</f>
        <v>0.90501318984738754</v>
      </c>
    </row>
    <row r="17" spans="1:9" ht="16.5" x14ac:dyDescent="0.3">
      <c r="A17" s="37"/>
      <c r="B17" s="34" t="s">
        <v>6</v>
      </c>
      <c r="C17" s="15" t="s">
        <v>165</v>
      </c>
      <c r="D17" s="47">
        <v>2298.6666666666665</v>
      </c>
      <c r="E17" s="83">
        <v>2141.6</v>
      </c>
      <c r="F17" s="71">
        <f t="shared" si="0"/>
        <v>157.06666666666661</v>
      </c>
      <c r="G17" s="46">
        <v>1315.39356</v>
      </c>
      <c r="H17" s="68">
        <f t="shared" si="1"/>
        <v>2220.1333333333332</v>
      </c>
      <c r="I17" s="72">
        <f t="shared" si="2"/>
        <v>0.68780918566556859</v>
      </c>
    </row>
    <row r="18" spans="1:9" ht="16.5" x14ac:dyDescent="0.3">
      <c r="A18" s="37"/>
      <c r="B18" s="34" t="s">
        <v>7</v>
      </c>
      <c r="C18" s="15" t="s">
        <v>166</v>
      </c>
      <c r="D18" s="47">
        <v>2673.8</v>
      </c>
      <c r="E18" s="83">
        <v>2158.1999999999998</v>
      </c>
      <c r="F18" s="71">
        <f t="shared" si="0"/>
        <v>515.60000000000036</v>
      </c>
      <c r="G18" s="46">
        <v>730.52660000000003</v>
      </c>
      <c r="H18" s="68">
        <f t="shared" si="1"/>
        <v>2416</v>
      </c>
      <c r="I18" s="72">
        <f t="shared" si="2"/>
        <v>2.307203324286891</v>
      </c>
    </row>
    <row r="19" spans="1:9" ht="16.5" x14ac:dyDescent="0.3">
      <c r="A19" s="37"/>
      <c r="B19" s="34" t="s">
        <v>8</v>
      </c>
      <c r="C19" s="15" t="s">
        <v>167</v>
      </c>
      <c r="D19" s="47">
        <v>4593.5</v>
      </c>
      <c r="E19" s="83">
        <v>4166.6000000000004</v>
      </c>
      <c r="F19" s="71">
        <f t="shared" si="0"/>
        <v>426.89999999999964</v>
      </c>
      <c r="G19" s="46">
        <v>2410.2865999999999</v>
      </c>
      <c r="H19" s="68">
        <f t="shared" si="1"/>
        <v>4380.05</v>
      </c>
      <c r="I19" s="72">
        <f t="shared" si="2"/>
        <v>0.81723202543631135</v>
      </c>
    </row>
    <row r="20" spans="1:9" ht="16.5" x14ac:dyDescent="0.3">
      <c r="A20" s="37"/>
      <c r="B20" s="34" t="s">
        <v>9</v>
      </c>
      <c r="C20" s="15" t="s">
        <v>168</v>
      </c>
      <c r="D20" s="47">
        <v>4799.8</v>
      </c>
      <c r="E20" s="83">
        <v>3866.6</v>
      </c>
      <c r="F20" s="71">
        <f t="shared" si="0"/>
        <v>933.20000000000027</v>
      </c>
      <c r="G20" s="46">
        <v>1497.5500000000002</v>
      </c>
      <c r="H20" s="68">
        <f t="shared" si="1"/>
        <v>4333.2</v>
      </c>
      <c r="I20" s="72">
        <f t="shared" si="2"/>
        <v>1.8935260926179422</v>
      </c>
    </row>
    <row r="21" spans="1:9" ht="16.5" x14ac:dyDescent="0.3">
      <c r="A21" s="37"/>
      <c r="B21" s="34" t="s">
        <v>10</v>
      </c>
      <c r="C21" s="15" t="s">
        <v>169</v>
      </c>
      <c r="D21" s="47">
        <v>2900</v>
      </c>
      <c r="E21" s="83">
        <v>2283.1999999999998</v>
      </c>
      <c r="F21" s="71">
        <f t="shared" si="0"/>
        <v>616.80000000000018</v>
      </c>
      <c r="G21" s="46">
        <v>1319.3234</v>
      </c>
      <c r="H21" s="68">
        <f t="shared" si="1"/>
        <v>2591.6</v>
      </c>
      <c r="I21" s="72">
        <f t="shared" si="2"/>
        <v>0.96434020650281793</v>
      </c>
    </row>
    <row r="22" spans="1:9" ht="16.5" x14ac:dyDescent="0.3">
      <c r="A22" s="37"/>
      <c r="B22" s="34" t="s">
        <v>11</v>
      </c>
      <c r="C22" s="15" t="s">
        <v>170</v>
      </c>
      <c r="D22" s="47">
        <v>779.8</v>
      </c>
      <c r="E22" s="83">
        <v>438.2</v>
      </c>
      <c r="F22" s="71">
        <f t="shared" si="0"/>
        <v>341.59999999999997</v>
      </c>
      <c r="G22" s="46">
        <v>399.3</v>
      </c>
      <c r="H22" s="68">
        <f t="shared" si="1"/>
        <v>609</v>
      </c>
      <c r="I22" s="72">
        <f t="shared" si="2"/>
        <v>0.52516904583020285</v>
      </c>
    </row>
    <row r="23" spans="1:9" ht="16.5" x14ac:dyDescent="0.3">
      <c r="A23" s="37"/>
      <c r="B23" s="34" t="s">
        <v>12</v>
      </c>
      <c r="C23" s="15" t="s">
        <v>171</v>
      </c>
      <c r="D23" s="47">
        <v>810</v>
      </c>
      <c r="E23" s="83">
        <v>476.6</v>
      </c>
      <c r="F23" s="71">
        <f t="shared" si="0"/>
        <v>333.4</v>
      </c>
      <c r="G23" s="46">
        <v>492.14</v>
      </c>
      <c r="H23" s="68">
        <f t="shared" si="1"/>
        <v>643.29999999999995</v>
      </c>
      <c r="I23" s="72">
        <f t="shared" si="2"/>
        <v>0.30714837241435361</v>
      </c>
    </row>
    <row r="24" spans="1:9" ht="16.5" x14ac:dyDescent="0.3">
      <c r="A24" s="37"/>
      <c r="B24" s="34" t="s">
        <v>13</v>
      </c>
      <c r="C24" s="15" t="s">
        <v>172</v>
      </c>
      <c r="D24" s="47">
        <v>810</v>
      </c>
      <c r="E24" s="83">
        <v>448.2</v>
      </c>
      <c r="F24" s="71">
        <f t="shared" si="0"/>
        <v>361.8</v>
      </c>
      <c r="G24" s="46">
        <v>482.33339999999998</v>
      </c>
      <c r="H24" s="68">
        <f t="shared" si="1"/>
        <v>629.1</v>
      </c>
      <c r="I24" s="72">
        <f t="shared" si="2"/>
        <v>0.30428454674712563</v>
      </c>
    </row>
    <row r="25" spans="1:9" ht="16.5" x14ac:dyDescent="0.3">
      <c r="A25" s="37"/>
      <c r="B25" s="34" t="s">
        <v>14</v>
      </c>
      <c r="C25" s="15" t="s">
        <v>173</v>
      </c>
      <c r="D25" s="47">
        <v>984.8</v>
      </c>
      <c r="E25" s="83">
        <v>807.2</v>
      </c>
      <c r="F25" s="71">
        <f t="shared" si="0"/>
        <v>177.59999999999991</v>
      </c>
      <c r="G25" s="46">
        <v>510.73340000000002</v>
      </c>
      <c r="H25" s="68">
        <f t="shared" si="1"/>
        <v>896</v>
      </c>
      <c r="I25" s="72">
        <f t="shared" si="2"/>
        <v>0.75433993547318423</v>
      </c>
    </row>
    <row r="26" spans="1:9" ht="16.5" x14ac:dyDescent="0.3">
      <c r="A26" s="37"/>
      <c r="B26" s="34" t="s">
        <v>15</v>
      </c>
      <c r="C26" s="15" t="s">
        <v>174</v>
      </c>
      <c r="D26" s="47">
        <v>2289</v>
      </c>
      <c r="E26" s="83">
        <v>1991.6</v>
      </c>
      <c r="F26" s="71">
        <f t="shared" si="0"/>
        <v>297.40000000000009</v>
      </c>
      <c r="G26" s="46">
        <v>1242.7665999999999</v>
      </c>
      <c r="H26" s="68">
        <f t="shared" si="1"/>
        <v>2140.3000000000002</v>
      </c>
      <c r="I26" s="72">
        <f t="shared" si="2"/>
        <v>0.72220592346141288</v>
      </c>
    </row>
    <row r="27" spans="1:9" ht="16.5" x14ac:dyDescent="0.3">
      <c r="A27" s="37"/>
      <c r="B27" s="34" t="s">
        <v>16</v>
      </c>
      <c r="C27" s="15" t="s">
        <v>175</v>
      </c>
      <c r="D27" s="47">
        <v>844.22222222222217</v>
      </c>
      <c r="E27" s="83">
        <v>519.79999999999995</v>
      </c>
      <c r="F27" s="71">
        <f t="shared" si="0"/>
        <v>324.42222222222222</v>
      </c>
      <c r="G27" s="46">
        <v>492.83339999999998</v>
      </c>
      <c r="H27" s="68">
        <f t="shared" si="1"/>
        <v>682.01111111111106</v>
      </c>
      <c r="I27" s="72">
        <f t="shared" si="2"/>
        <v>0.38385732604793238</v>
      </c>
    </row>
    <row r="28" spans="1:9" ht="16.5" x14ac:dyDescent="0.3">
      <c r="A28" s="37"/>
      <c r="B28" s="34" t="s">
        <v>17</v>
      </c>
      <c r="C28" s="15" t="s">
        <v>176</v>
      </c>
      <c r="D28" s="47">
        <v>1575</v>
      </c>
      <c r="E28" s="83">
        <v>1641.6</v>
      </c>
      <c r="F28" s="71">
        <f t="shared" si="0"/>
        <v>-66.599999999999909</v>
      </c>
      <c r="G28" s="46">
        <v>1009.665</v>
      </c>
      <c r="H28" s="68">
        <f t="shared" si="1"/>
        <v>1608.3</v>
      </c>
      <c r="I28" s="72">
        <f t="shared" si="2"/>
        <v>0.59290457726077461</v>
      </c>
    </row>
    <row r="29" spans="1:9" ht="16.5" x14ac:dyDescent="0.3">
      <c r="A29" s="37"/>
      <c r="B29" s="34" t="s">
        <v>18</v>
      </c>
      <c r="C29" s="15" t="s">
        <v>177</v>
      </c>
      <c r="D29" s="47">
        <v>3462.4250000000002</v>
      </c>
      <c r="E29" s="83">
        <v>2958.2</v>
      </c>
      <c r="F29" s="71">
        <f t="shared" si="0"/>
        <v>504.22500000000036</v>
      </c>
      <c r="G29" s="46">
        <v>1400.3027777777777</v>
      </c>
      <c r="H29" s="68">
        <f t="shared" si="1"/>
        <v>3210.3125</v>
      </c>
      <c r="I29" s="72">
        <f t="shared" si="2"/>
        <v>1.2925845402482401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1984</v>
      </c>
      <c r="E30" s="94">
        <v>1908.2</v>
      </c>
      <c r="F30" s="74">
        <f t="shared" si="0"/>
        <v>75.799999999999955</v>
      </c>
      <c r="G30" s="49">
        <v>1110.2934</v>
      </c>
      <c r="H30" s="106">
        <f t="shared" si="1"/>
        <v>1946.1</v>
      </c>
      <c r="I30" s="75">
        <f t="shared" si="2"/>
        <v>0.75277994086968347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3999.8</v>
      </c>
      <c r="E32" s="83">
        <v>3958.2</v>
      </c>
      <c r="F32" s="67">
        <f>D32-E32</f>
        <v>41.600000000000364</v>
      </c>
      <c r="G32" s="54">
        <v>2084.9034000000001</v>
      </c>
      <c r="H32" s="68">
        <f>AVERAGE(D32:E32)</f>
        <v>3979</v>
      </c>
      <c r="I32" s="78">
        <f t="shared" si="2"/>
        <v>0.90848170711410403</v>
      </c>
    </row>
    <row r="33" spans="1:9" ht="16.5" x14ac:dyDescent="0.3">
      <c r="A33" s="37"/>
      <c r="B33" s="34" t="s">
        <v>27</v>
      </c>
      <c r="C33" s="15" t="s">
        <v>180</v>
      </c>
      <c r="D33" s="47">
        <v>3899.8</v>
      </c>
      <c r="E33" s="83">
        <v>3491.6</v>
      </c>
      <c r="F33" s="79">
        <f>D33-E33</f>
        <v>408.20000000000027</v>
      </c>
      <c r="G33" s="46">
        <v>1959.4834000000001</v>
      </c>
      <c r="H33" s="68">
        <f>AVERAGE(D33:E33)</f>
        <v>3695.7</v>
      </c>
      <c r="I33" s="72">
        <f t="shared" si="2"/>
        <v>0.88605833557967351</v>
      </c>
    </row>
    <row r="34" spans="1:9" ht="16.5" x14ac:dyDescent="0.3">
      <c r="A34" s="37"/>
      <c r="B34" s="39" t="s">
        <v>28</v>
      </c>
      <c r="C34" s="15" t="s">
        <v>181</v>
      </c>
      <c r="D34" s="47">
        <v>4777.7777777777774</v>
      </c>
      <c r="E34" s="83">
        <v>3733.2</v>
      </c>
      <c r="F34" s="71">
        <f>D34-E34</f>
        <v>1044.5777777777776</v>
      </c>
      <c r="G34" s="46">
        <v>1782.845</v>
      </c>
      <c r="H34" s="68">
        <f>AVERAGE(D34:E34)</f>
        <v>4255.4888888888891</v>
      </c>
      <c r="I34" s="72">
        <f t="shared" si="2"/>
        <v>1.3869090632606249</v>
      </c>
    </row>
    <row r="35" spans="1:9" ht="16.5" x14ac:dyDescent="0.3">
      <c r="A35" s="37"/>
      <c r="B35" s="34" t="s">
        <v>29</v>
      </c>
      <c r="C35" s="15" t="s">
        <v>182</v>
      </c>
      <c r="D35" s="47">
        <v>5500</v>
      </c>
      <c r="E35" s="83">
        <v>3524.8</v>
      </c>
      <c r="F35" s="79">
        <f>D35-E35</f>
        <v>1975.1999999999998</v>
      </c>
      <c r="G35" s="46">
        <v>1609.5166666666664</v>
      </c>
      <c r="H35" s="68">
        <f>AVERAGE(D35:E35)</f>
        <v>4512.3999999999996</v>
      </c>
      <c r="I35" s="72">
        <f t="shared" si="2"/>
        <v>1.8035745720765035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7312.25</v>
      </c>
      <c r="E36" s="83">
        <v>7600</v>
      </c>
      <c r="F36" s="71">
        <f>D36-E36</f>
        <v>-287.75</v>
      </c>
      <c r="G36" s="49">
        <v>2008.7716</v>
      </c>
      <c r="H36" s="68">
        <f>AVERAGE(D36:E36)</f>
        <v>7456.125</v>
      </c>
      <c r="I36" s="80">
        <f t="shared" si="2"/>
        <v>2.7117833605373551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110712.57142857143</v>
      </c>
      <c r="E38" s="84">
        <v>93666.6</v>
      </c>
      <c r="F38" s="67">
        <f>D38-E38</f>
        <v>17045.971428571429</v>
      </c>
      <c r="G38" s="46">
        <v>26790.342222222222</v>
      </c>
      <c r="H38" s="67">
        <f>AVERAGE(D38:E38)</f>
        <v>102189.58571428573</v>
      </c>
      <c r="I38" s="78">
        <f t="shared" si="2"/>
        <v>2.8144188255094731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45624.75</v>
      </c>
      <c r="E39" s="85">
        <v>46866.6</v>
      </c>
      <c r="F39" s="74">
        <f>D39-E39</f>
        <v>-1241.8499999999985</v>
      </c>
      <c r="G39" s="46">
        <v>15989.642222222221</v>
      </c>
      <c r="H39" s="81">
        <f>AVERAGE(D39:E39)</f>
        <v>46245.675000000003</v>
      </c>
      <c r="I39" s="75">
        <f t="shared" si="2"/>
        <v>1.8922270027861097</v>
      </c>
    </row>
    <row r="40" spans="1:9" ht="15.75" customHeight="1" thickBot="1" x14ac:dyDescent="0.25">
      <c r="A40" s="175"/>
      <c r="B40" s="176"/>
      <c r="C40" s="177"/>
      <c r="D40" s="86">
        <f>SUM(D15:D39)</f>
        <v>217863.87420634922</v>
      </c>
      <c r="E40" s="86">
        <f>SUM(E15:E39)</f>
        <v>193088.2</v>
      </c>
      <c r="F40" s="86">
        <f>SUM(F15:F39)</f>
        <v>24775.674206349209</v>
      </c>
      <c r="G40" s="86">
        <f>SUM(G15:G39)</f>
        <v>69223.23715999999</v>
      </c>
      <c r="H40" s="86">
        <f>AVERAGE(D40:E40)</f>
        <v>205476.0371031746</v>
      </c>
      <c r="I40" s="75">
        <f>(H40-G40)/G40</f>
        <v>1.9683101445869255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1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223</v>
      </c>
      <c r="F13" s="182" t="s">
        <v>225</v>
      </c>
      <c r="G13" s="165" t="s">
        <v>197</v>
      </c>
      <c r="H13" s="182" t="s">
        <v>220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1184.58</v>
      </c>
      <c r="F16" s="42">
        <v>2170.1999999999998</v>
      </c>
      <c r="G16" s="21">
        <f>(F16-E16)/E16</f>
        <v>0.83204173631160405</v>
      </c>
      <c r="H16" s="42">
        <v>2216.6</v>
      </c>
      <c r="I16" s="21">
        <f>(F16-H16)/H16</f>
        <v>-2.09329603897862E-2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1399.7045111111111</v>
      </c>
      <c r="F17" s="46">
        <v>2666.4555555555557</v>
      </c>
      <c r="G17" s="21">
        <f t="shared" ref="G17:G80" si="0">(F17-E17)/E17</f>
        <v>0.90501318984738754</v>
      </c>
      <c r="H17" s="46">
        <v>2363.6777777777779</v>
      </c>
      <c r="I17" s="21">
        <f>(F17-H17)/H17</f>
        <v>0.12809604618038745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1315.39356</v>
      </c>
      <c r="F18" s="46">
        <v>2220.1333333333332</v>
      </c>
      <c r="G18" s="21">
        <f t="shared" si="0"/>
        <v>0.68780918566556859</v>
      </c>
      <c r="H18" s="46">
        <v>1988.1888888888889</v>
      </c>
      <c r="I18" s="21">
        <f t="shared" ref="I18:I31" si="1">(F18-H18)/H18</f>
        <v>0.11666117125021651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730.52660000000003</v>
      </c>
      <c r="F19" s="46">
        <v>2416</v>
      </c>
      <c r="G19" s="21">
        <f t="shared" si="0"/>
        <v>2.307203324286891</v>
      </c>
      <c r="H19" s="46">
        <v>1666</v>
      </c>
      <c r="I19" s="21">
        <f t="shared" si="1"/>
        <v>0.45018007202881155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2410.2865999999999</v>
      </c>
      <c r="F20" s="46">
        <v>4380.05</v>
      </c>
      <c r="G20" s="21">
        <f>(F20-E20)/E20</f>
        <v>0.81723202543631135</v>
      </c>
      <c r="H20" s="46">
        <v>4660.6750000000002</v>
      </c>
      <c r="I20" s="21">
        <f t="shared" si="1"/>
        <v>-6.021123549700419E-2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1497.5500000000002</v>
      </c>
      <c r="F21" s="46">
        <v>4333.2</v>
      </c>
      <c r="G21" s="21">
        <f t="shared" si="0"/>
        <v>1.8935260926179422</v>
      </c>
      <c r="H21" s="46">
        <v>3461.4</v>
      </c>
      <c r="I21" s="21">
        <f t="shared" si="1"/>
        <v>0.25186340786964806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1319.3234</v>
      </c>
      <c r="F22" s="46">
        <v>2591.6</v>
      </c>
      <c r="G22" s="21">
        <f t="shared" si="0"/>
        <v>0.96434020650281793</v>
      </c>
      <c r="H22" s="46">
        <v>2354.4</v>
      </c>
      <c r="I22" s="21">
        <f t="shared" si="1"/>
        <v>0.10074753652735297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399.3</v>
      </c>
      <c r="F23" s="46">
        <v>609</v>
      </c>
      <c r="G23" s="21">
        <f t="shared" si="0"/>
        <v>0.52516904583020285</v>
      </c>
      <c r="H23" s="46">
        <v>547.29999999999995</v>
      </c>
      <c r="I23" s="21">
        <f t="shared" si="1"/>
        <v>0.11273524575187292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492.14</v>
      </c>
      <c r="F24" s="46">
        <v>643.29999999999995</v>
      </c>
      <c r="G24" s="21">
        <f t="shared" si="0"/>
        <v>0.30714837241435361</v>
      </c>
      <c r="H24" s="46">
        <v>631.6</v>
      </c>
      <c r="I24" s="21">
        <f t="shared" si="1"/>
        <v>1.8524382520582538E-2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482.33339999999998</v>
      </c>
      <c r="F25" s="46">
        <v>629.1</v>
      </c>
      <c r="G25" s="21">
        <f t="shared" si="0"/>
        <v>0.30428454674712563</v>
      </c>
      <c r="H25" s="46">
        <v>632.22500000000002</v>
      </c>
      <c r="I25" s="21">
        <f t="shared" si="1"/>
        <v>-4.9428605322472223E-3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510.73340000000002</v>
      </c>
      <c r="F26" s="46">
        <v>896</v>
      </c>
      <c r="G26" s="21">
        <f t="shared" si="0"/>
        <v>0.75433993547318423</v>
      </c>
      <c r="H26" s="46">
        <v>870.9666666666667</v>
      </c>
      <c r="I26" s="21">
        <f t="shared" si="1"/>
        <v>2.8742010792605882E-2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1242.7665999999999</v>
      </c>
      <c r="F27" s="46">
        <v>2140.3000000000002</v>
      </c>
      <c r="G27" s="21">
        <f t="shared" si="0"/>
        <v>0.72220592346141288</v>
      </c>
      <c r="H27" s="46">
        <v>1887.6999999999998</v>
      </c>
      <c r="I27" s="21">
        <f t="shared" si="1"/>
        <v>0.13381363564125676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492.83339999999998</v>
      </c>
      <c r="F28" s="46">
        <v>682.01111111111106</v>
      </c>
      <c r="G28" s="21">
        <f t="shared" si="0"/>
        <v>0.38385732604793238</v>
      </c>
      <c r="H28" s="46">
        <v>600.04999999999995</v>
      </c>
      <c r="I28" s="21">
        <f t="shared" si="1"/>
        <v>0.13659046931274246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1009.665</v>
      </c>
      <c r="F29" s="46">
        <v>1608.3</v>
      </c>
      <c r="G29" s="21">
        <f t="shared" si="0"/>
        <v>0.59290457726077461</v>
      </c>
      <c r="H29" s="46">
        <v>1504.4</v>
      </c>
      <c r="I29" s="21">
        <f t="shared" si="1"/>
        <v>6.906407870247265E-2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1400.3027777777777</v>
      </c>
      <c r="F30" s="46">
        <v>3210.3125</v>
      </c>
      <c r="G30" s="21">
        <f t="shared" si="0"/>
        <v>1.2925845402482401</v>
      </c>
      <c r="H30" s="46">
        <v>3406.125</v>
      </c>
      <c r="I30" s="21">
        <f t="shared" si="1"/>
        <v>-5.7488348196264083E-2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1110.2934</v>
      </c>
      <c r="F31" s="49">
        <v>1946.1</v>
      </c>
      <c r="G31" s="23">
        <f t="shared" si="0"/>
        <v>0.75277994086968347</v>
      </c>
      <c r="H31" s="49">
        <v>1725.6999999999998</v>
      </c>
      <c r="I31" s="23">
        <f t="shared" si="1"/>
        <v>0.1277162890421279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2084.9034000000001</v>
      </c>
      <c r="F33" s="54">
        <v>3979</v>
      </c>
      <c r="G33" s="21">
        <f t="shared" si="0"/>
        <v>0.90848170711410403</v>
      </c>
      <c r="H33" s="54">
        <v>3724.3</v>
      </c>
      <c r="I33" s="21">
        <f>(F33-H33)/H33</f>
        <v>6.8388690492172971E-2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1959.4834000000001</v>
      </c>
      <c r="F34" s="46">
        <v>3695.7</v>
      </c>
      <c r="G34" s="21">
        <f t="shared" si="0"/>
        <v>0.88605833557967351</v>
      </c>
      <c r="H34" s="46">
        <v>3585.4</v>
      </c>
      <c r="I34" s="21">
        <f>(F34-H34)/H34</f>
        <v>3.0763652591063683E-2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1782.845</v>
      </c>
      <c r="F35" s="46">
        <v>4255.4888888888891</v>
      </c>
      <c r="G35" s="21">
        <f t="shared" si="0"/>
        <v>1.3869090632606249</v>
      </c>
      <c r="H35" s="46">
        <v>3833.1142857142859</v>
      </c>
      <c r="I35" s="21">
        <f>(F35-H35)/H35</f>
        <v>0.1101909757162107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1609.5166666666664</v>
      </c>
      <c r="F36" s="46">
        <v>4512.3999999999996</v>
      </c>
      <c r="G36" s="21">
        <f t="shared" si="0"/>
        <v>1.8035745720765035</v>
      </c>
      <c r="H36" s="46">
        <v>4837.25</v>
      </c>
      <c r="I36" s="21">
        <f>(F36-H36)/H36</f>
        <v>-6.7155925370820269E-2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2008.7716</v>
      </c>
      <c r="F37" s="49">
        <v>7456.125</v>
      </c>
      <c r="G37" s="23">
        <f t="shared" si="0"/>
        <v>2.7117833605373551</v>
      </c>
      <c r="H37" s="49">
        <v>6490.8142857142857</v>
      </c>
      <c r="I37" s="23">
        <f>(F37-H37)/H37</f>
        <v>0.14871950910847637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26790.342222222222</v>
      </c>
      <c r="F39" s="46">
        <v>102189.58571428573</v>
      </c>
      <c r="G39" s="21">
        <f t="shared" si="0"/>
        <v>2.8144188255094731</v>
      </c>
      <c r="H39" s="46">
        <v>97103.35</v>
      </c>
      <c r="I39" s="21">
        <f t="shared" ref="I39:I44" si="2">(F39-H39)/H39</f>
        <v>5.2379611149210831E-2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15989.642222222221</v>
      </c>
      <c r="F40" s="46">
        <v>46245.675000000003</v>
      </c>
      <c r="G40" s="21">
        <f t="shared" si="0"/>
        <v>1.8922270027861097</v>
      </c>
      <c r="H40" s="46">
        <v>46914.425000000003</v>
      </c>
      <c r="I40" s="21">
        <f t="shared" si="2"/>
        <v>-1.4254677532549956E-2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11909.75</v>
      </c>
      <c r="F41" s="57">
        <v>25982.857142857141</v>
      </c>
      <c r="G41" s="21">
        <f t="shared" si="0"/>
        <v>1.181645890371934</v>
      </c>
      <c r="H41" s="57">
        <v>27148</v>
      </c>
      <c r="I41" s="21">
        <f t="shared" si="2"/>
        <v>-4.2918183923046214E-2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5544.9733333333334</v>
      </c>
      <c r="F42" s="47">
        <v>11044.333333333334</v>
      </c>
      <c r="G42" s="21">
        <f t="shared" si="0"/>
        <v>0.99177393098373789</v>
      </c>
      <c r="H42" s="47">
        <v>10277.333333333334</v>
      </c>
      <c r="I42" s="21">
        <f t="shared" si="2"/>
        <v>7.4630254281266212E-2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10011.933333333332</v>
      </c>
      <c r="F43" s="47">
        <v>16966.666666666668</v>
      </c>
      <c r="G43" s="21">
        <f t="shared" si="0"/>
        <v>0.69464439102670839</v>
      </c>
      <c r="H43" s="47">
        <v>17166</v>
      </c>
      <c r="I43" s="21">
        <f t="shared" si="2"/>
        <v>-1.1612101440832584E-2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12686.333333333332</v>
      </c>
      <c r="F44" s="50">
        <v>26940</v>
      </c>
      <c r="G44" s="31">
        <f t="shared" si="0"/>
        <v>1.1235450222023702</v>
      </c>
      <c r="H44" s="50">
        <v>27454</v>
      </c>
      <c r="I44" s="31">
        <f t="shared" si="2"/>
        <v>-1.872222626939608E-2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6075.7277777777772</v>
      </c>
      <c r="F46" s="43">
        <v>17797.8</v>
      </c>
      <c r="G46" s="21">
        <f t="shared" si="0"/>
        <v>1.9293280823239283</v>
      </c>
      <c r="H46" s="43">
        <v>17429.3</v>
      </c>
      <c r="I46" s="21">
        <f t="shared" ref="I46:I51" si="3">(F46-H46)/H46</f>
        <v>2.114255879467334E-2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6035.6</v>
      </c>
      <c r="F47" s="47">
        <v>10042.555555555555</v>
      </c>
      <c r="G47" s="21">
        <f t="shared" si="0"/>
        <v>0.66388686386698159</v>
      </c>
      <c r="H47" s="47">
        <v>9441.875</v>
      </c>
      <c r="I47" s="21">
        <f t="shared" si="3"/>
        <v>6.3618778638305923E-2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19049.599999999999</v>
      </c>
      <c r="F48" s="47">
        <v>36478.571428571428</v>
      </c>
      <c r="G48" s="21">
        <f t="shared" si="0"/>
        <v>0.91492584771183805</v>
      </c>
      <c r="H48" s="47">
        <v>32745.833333333332</v>
      </c>
      <c r="I48" s="21">
        <f t="shared" si="3"/>
        <v>0.11399123843455185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18004.323216666668</v>
      </c>
      <c r="F49" s="47">
        <v>56244.166666666664</v>
      </c>
      <c r="G49" s="21">
        <f t="shared" si="0"/>
        <v>2.123925625518722</v>
      </c>
      <c r="H49" s="47">
        <v>56997.5</v>
      </c>
      <c r="I49" s="21">
        <f t="shared" si="3"/>
        <v>-1.3216953959969047E-2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2251.5333333333338</v>
      </c>
      <c r="F50" s="47">
        <v>5375.6</v>
      </c>
      <c r="G50" s="21">
        <f t="shared" si="0"/>
        <v>1.3875284990969114</v>
      </c>
      <c r="H50" s="47">
        <v>5375.6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27866</v>
      </c>
      <c r="F51" s="50">
        <v>51223.25</v>
      </c>
      <c r="G51" s="31">
        <f t="shared" si="0"/>
        <v>0.83819888035598933</v>
      </c>
      <c r="H51" s="50">
        <v>54780.6</v>
      </c>
      <c r="I51" s="31">
        <f t="shared" si="3"/>
        <v>-6.4938135033205155E-2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6492.5</v>
      </c>
      <c r="G53" s="22">
        <f t="shared" si="0"/>
        <v>0.73133333333333328</v>
      </c>
      <c r="H53" s="66">
        <v>6307.5</v>
      </c>
      <c r="I53" s="22">
        <f t="shared" ref="I53:I61" si="4">(F53-H53)/H53</f>
        <v>2.9330162504954418E-2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3455.5</v>
      </c>
      <c r="F54" s="70">
        <v>16579</v>
      </c>
      <c r="G54" s="21">
        <f t="shared" si="0"/>
        <v>3.7978584864708438</v>
      </c>
      <c r="H54" s="70">
        <v>16579</v>
      </c>
      <c r="I54" s="21">
        <f t="shared" si="4"/>
        <v>0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2927.95</v>
      </c>
      <c r="F55" s="70">
        <v>9233</v>
      </c>
      <c r="G55" s="21">
        <f t="shared" si="0"/>
        <v>2.1534008435936407</v>
      </c>
      <c r="H55" s="70">
        <v>9503.75</v>
      </c>
      <c r="I55" s="21">
        <f t="shared" si="4"/>
        <v>-2.8488754439037221E-2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4786.5</v>
      </c>
      <c r="F56" s="70">
        <v>5225</v>
      </c>
      <c r="G56" s="21">
        <f t="shared" si="0"/>
        <v>9.1611824924266172E-2</v>
      </c>
      <c r="H56" s="70">
        <v>5258.333333333333</v>
      </c>
      <c r="I56" s="21">
        <f t="shared" si="4"/>
        <v>-6.3391442155308463E-3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2028.1333333333337</v>
      </c>
      <c r="F57" s="104">
        <v>3621.25</v>
      </c>
      <c r="G57" s="21">
        <f t="shared" si="0"/>
        <v>0.78550884228518802</v>
      </c>
      <c r="H57" s="104">
        <v>3506.25</v>
      </c>
      <c r="I57" s="21">
        <f t="shared" si="4"/>
        <v>3.2798573975044563E-2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4524.5377777777776</v>
      </c>
      <c r="F58" s="50">
        <v>13261.333333333334</v>
      </c>
      <c r="G58" s="29">
        <f t="shared" si="0"/>
        <v>1.9309807950916535</v>
      </c>
      <c r="H58" s="50">
        <v>14594.666666666666</v>
      </c>
      <c r="I58" s="29">
        <f t="shared" si="4"/>
        <v>-9.1357573542846626E-2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4689</v>
      </c>
      <c r="F59" s="68">
        <v>16405.625</v>
      </c>
      <c r="G59" s="21">
        <f t="shared" si="0"/>
        <v>2.498747067605033</v>
      </c>
      <c r="H59" s="68">
        <v>15361.875</v>
      </c>
      <c r="I59" s="21">
        <f t="shared" si="4"/>
        <v>6.7944179991049264E-2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4825.8999999999996</v>
      </c>
      <c r="F60" s="70">
        <v>16127.142857142857</v>
      </c>
      <c r="G60" s="21">
        <f t="shared" si="0"/>
        <v>2.3417896883778897</v>
      </c>
      <c r="H60" s="70">
        <v>16427.857142857141</v>
      </c>
      <c r="I60" s="21">
        <f t="shared" si="4"/>
        <v>-1.8305143701900006E-2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20991.428571428572</v>
      </c>
      <c r="F61" s="73">
        <v>53080</v>
      </c>
      <c r="G61" s="29">
        <f t="shared" si="0"/>
        <v>1.5286511501293043</v>
      </c>
      <c r="H61" s="73">
        <v>53080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6377.8</v>
      </c>
      <c r="F63" s="54">
        <v>20600.333333333332</v>
      </c>
      <c r="G63" s="21">
        <f t="shared" si="0"/>
        <v>2.230006167225898</v>
      </c>
      <c r="H63" s="54">
        <v>20669.222222222223</v>
      </c>
      <c r="I63" s="21">
        <f t="shared" ref="I63:I74" si="5">(F63-H63)/H63</f>
        <v>-3.3329211979164649E-3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46523.909523809525</v>
      </c>
      <c r="F64" s="46">
        <v>105957.57142857143</v>
      </c>
      <c r="G64" s="21">
        <f t="shared" si="0"/>
        <v>1.277486404583982</v>
      </c>
      <c r="H64" s="46">
        <v>97728.28571428571</v>
      </c>
      <c r="I64" s="21">
        <f t="shared" si="5"/>
        <v>8.4205771687682285E-2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11092.864285714284</v>
      </c>
      <c r="F65" s="46">
        <v>42388</v>
      </c>
      <c r="G65" s="21">
        <f t="shared" si="0"/>
        <v>2.8211952213810556</v>
      </c>
      <c r="H65" s="46">
        <v>42843</v>
      </c>
      <c r="I65" s="21">
        <f t="shared" si="5"/>
        <v>-1.0620171323203323E-2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7367.3111111111111</v>
      </c>
      <c r="F66" s="46">
        <v>18977.857142857141</v>
      </c>
      <c r="G66" s="21">
        <f t="shared" si="0"/>
        <v>1.5759543552104684</v>
      </c>
      <c r="H66" s="46">
        <v>18977.857142857141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3834.9603174603171</v>
      </c>
      <c r="F67" s="46">
        <v>13571</v>
      </c>
      <c r="G67" s="21">
        <f t="shared" si="0"/>
        <v>2.5387589118490084</v>
      </c>
      <c r="H67" s="46">
        <v>13934.166666666666</v>
      </c>
      <c r="I67" s="21">
        <f t="shared" si="5"/>
        <v>-2.6063034507505491E-2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3243.5</v>
      </c>
      <c r="F68" s="58">
        <v>12969</v>
      </c>
      <c r="G68" s="31">
        <f t="shared" si="0"/>
        <v>2.9984584553722828</v>
      </c>
      <c r="H68" s="58">
        <v>13189</v>
      </c>
      <c r="I68" s="31">
        <f t="shared" si="5"/>
        <v>-1.6680567139282735E-2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3850.1111111111109</v>
      </c>
      <c r="F70" s="43">
        <v>14629.285714285714</v>
      </c>
      <c r="G70" s="21">
        <f t="shared" si="0"/>
        <v>2.7997048116525187</v>
      </c>
      <c r="H70" s="43">
        <v>13894.375</v>
      </c>
      <c r="I70" s="21">
        <f t="shared" si="5"/>
        <v>5.2892678820437321E-2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2796.375</v>
      </c>
      <c r="F71" s="47">
        <v>7731.875</v>
      </c>
      <c r="G71" s="21">
        <f t="shared" si="0"/>
        <v>1.7649635689061731</v>
      </c>
      <c r="H71" s="47">
        <v>7731.875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1315.1388888888887</v>
      </c>
      <c r="F72" s="47">
        <v>2230.75</v>
      </c>
      <c r="G72" s="21">
        <f t="shared" si="0"/>
        <v>0.69620868095891886</v>
      </c>
      <c r="H72" s="47">
        <v>2230.75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2254.7142857142858</v>
      </c>
      <c r="F73" s="47">
        <v>9462.5</v>
      </c>
      <c r="G73" s="21">
        <f t="shared" si="0"/>
        <v>3.1967623392257489</v>
      </c>
      <c r="H73" s="47">
        <v>8848</v>
      </c>
      <c r="I73" s="21">
        <f t="shared" si="5"/>
        <v>6.9450723327305605E-2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1657.4666666666665</v>
      </c>
      <c r="F74" s="50">
        <v>7737.2222222222226</v>
      </c>
      <c r="G74" s="21">
        <f t="shared" si="0"/>
        <v>3.6681012522457306</v>
      </c>
      <c r="H74" s="50">
        <v>7333.5</v>
      </c>
      <c r="I74" s="21">
        <f t="shared" si="5"/>
        <v>5.5051779126232034E-2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</v>
      </c>
      <c r="F76" s="43">
        <v>4559.166666666667</v>
      </c>
      <c r="G76" s="22">
        <f t="shared" si="0"/>
        <v>2.1270004572473709</v>
      </c>
      <c r="H76" s="43">
        <v>4560</v>
      </c>
      <c r="I76" s="22">
        <f t="shared" ref="I76:I82" si="6">(F76-H76)/H76</f>
        <v>-1.8274853801162943E-4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1192.4444444444446</v>
      </c>
      <c r="F77" s="32">
        <v>3363.75</v>
      </c>
      <c r="G77" s="21">
        <f t="shared" si="0"/>
        <v>1.820886134923593</v>
      </c>
      <c r="H77" s="32">
        <v>3781</v>
      </c>
      <c r="I77" s="21">
        <f t="shared" si="6"/>
        <v>-0.11035440359693204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922.61785714285725</v>
      </c>
      <c r="F78" s="47">
        <v>1777.5</v>
      </c>
      <c r="G78" s="21">
        <f t="shared" si="0"/>
        <v>0.92658313107500767</v>
      </c>
      <c r="H78" s="47">
        <v>1777.5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1510.72</v>
      </c>
      <c r="F79" s="47">
        <v>5404.4444444444443</v>
      </c>
      <c r="G79" s="21">
        <f t="shared" si="0"/>
        <v>2.5773965026242083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1922.6</v>
      </c>
      <c r="F80" s="61">
        <v>5673.666666666667</v>
      </c>
      <c r="G80" s="21">
        <f t="shared" si="0"/>
        <v>1.9510385242206736</v>
      </c>
      <c r="H80" s="61">
        <v>5765.333333333333</v>
      </c>
      <c r="I80" s="21">
        <f t="shared" si="6"/>
        <v>-1.5899629972247815E-2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15666.666666666666</v>
      </c>
      <c r="G81" s="21">
        <f>(F81-E81)/E81</f>
        <v>0.76043149299572987</v>
      </c>
      <c r="H81" s="61">
        <v>15666.666666666666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3901.1</v>
      </c>
      <c r="F82" s="50">
        <v>6498.75</v>
      </c>
      <c r="G82" s="23">
        <f>(F82-E82)/E82</f>
        <v>0.66587629130245318</v>
      </c>
      <c r="H82" s="50">
        <v>7071.4285714285716</v>
      </c>
      <c r="I82" s="23">
        <f t="shared" si="6"/>
        <v>-8.0984848484848507E-2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223</v>
      </c>
      <c r="F13" s="182" t="s">
        <v>225</v>
      </c>
      <c r="G13" s="165" t="s">
        <v>197</v>
      </c>
      <c r="H13" s="182" t="s">
        <v>220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2410.2865999999999</v>
      </c>
      <c r="F16" s="42">
        <v>4380.05</v>
      </c>
      <c r="G16" s="21">
        <f>(F16-E16)/E16</f>
        <v>0.81723202543631135</v>
      </c>
      <c r="H16" s="42">
        <v>4660.6750000000002</v>
      </c>
      <c r="I16" s="21">
        <f>(F16-H16)/H16</f>
        <v>-6.021123549700419E-2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1400.3027777777777</v>
      </c>
      <c r="F17" s="46">
        <v>3210.3125</v>
      </c>
      <c r="G17" s="21">
        <f>(F17-E17)/E17</f>
        <v>1.2925845402482401</v>
      </c>
      <c r="H17" s="46">
        <v>3406.125</v>
      </c>
      <c r="I17" s="21">
        <f>(F17-H17)/H17</f>
        <v>-5.7488348196264083E-2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1184.58</v>
      </c>
      <c r="F18" s="46">
        <v>2170.1999999999998</v>
      </c>
      <c r="G18" s="21">
        <f>(F18-E18)/E18</f>
        <v>0.83204173631160405</v>
      </c>
      <c r="H18" s="46">
        <v>2216.6</v>
      </c>
      <c r="I18" s="21">
        <f>(F18-H18)/H18</f>
        <v>-2.09329603897862E-2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482.33339999999998</v>
      </c>
      <c r="F19" s="46">
        <v>629.1</v>
      </c>
      <c r="G19" s="21">
        <f>(F19-E19)/E19</f>
        <v>0.30428454674712563</v>
      </c>
      <c r="H19" s="46">
        <v>632.22500000000002</v>
      </c>
      <c r="I19" s="21">
        <f>(F19-H19)/H19</f>
        <v>-4.9428605322472223E-3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492.14</v>
      </c>
      <c r="F20" s="46">
        <v>643.29999999999995</v>
      </c>
      <c r="G20" s="21">
        <f>(F20-E20)/E20</f>
        <v>0.30714837241435361</v>
      </c>
      <c r="H20" s="46">
        <v>631.6</v>
      </c>
      <c r="I20" s="21">
        <f>(F20-H20)/H20</f>
        <v>1.8524382520582538E-2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510.73340000000002</v>
      </c>
      <c r="F21" s="46">
        <v>896</v>
      </c>
      <c r="G21" s="21">
        <f>(F21-E21)/E21</f>
        <v>0.75433993547318423</v>
      </c>
      <c r="H21" s="46">
        <v>870.9666666666667</v>
      </c>
      <c r="I21" s="21">
        <f>(F21-H21)/H21</f>
        <v>2.8742010792605882E-2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1009.665</v>
      </c>
      <c r="F22" s="46">
        <v>1608.3</v>
      </c>
      <c r="G22" s="21">
        <f>(F22-E22)/E22</f>
        <v>0.59290457726077461</v>
      </c>
      <c r="H22" s="46">
        <v>1504.4</v>
      </c>
      <c r="I22" s="21">
        <f>(F22-H22)/H22</f>
        <v>6.906407870247265E-2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1319.3234</v>
      </c>
      <c r="F23" s="46">
        <v>2591.6</v>
      </c>
      <c r="G23" s="21">
        <f>(F23-E23)/E23</f>
        <v>0.96434020650281793</v>
      </c>
      <c r="H23" s="46">
        <v>2354.4</v>
      </c>
      <c r="I23" s="21">
        <f>(F23-H23)/H23</f>
        <v>0.10074753652735297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399.3</v>
      </c>
      <c r="F24" s="46">
        <v>609</v>
      </c>
      <c r="G24" s="21">
        <f>(F24-E24)/E24</f>
        <v>0.52516904583020285</v>
      </c>
      <c r="H24" s="46">
        <v>547.29999999999995</v>
      </c>
      <c r="I24" s="21">
        <f>(F24-H24)/H24</f>
        <v>0.11273524575187292</v>
      </c>
    </row>
    <row r="25" spans="1:9" ht="16.5" x14ac:dyDescent="0.3">
      <c r="A25" s="37"/>
      <c r="B25" s="34" t="s">
        <v>6</v>
      </c>
      <c r="C25" s="15" t="s">
        <v>86</v>
      </c>
      <c r="D25" s="13" t="s">
        <v>161</v>
      </c>
      <c r="E25" s="46">
        <v>1315.39356</v>
      </c>
      <c r="F25" s="46">
        <v>2220.1333333333332</v>
      </c>
      <c r="G25" s="21">
        <f>(F25-E25)/E25</f>
        <v>0.68780918566556859</v>
      </c>
      <c r="H25" s="46">
        <v>1988.1888888888889</v>
      </c>
      <c r="I25" s="21">
        <f>(F25-H25)/H25</f>
        <v>0.11666117125021651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1110.2934</v>
      </c>
      <c r="F26" s="46">
        <v>1946.1</v>
      </c>
      <c r="G26" s="21">
        <f>(F26-E26)/E26</f>
        <v>0.75277994086968347</v>
      </c>
      <c r="H26" s="46">
        <v>1725.6999999999998</v>
      </c>
      <c r="I26" s="21">
        <f>(F26-H26)/H26</f>
        <v>0.1277162890421279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1399.7045111111111</v>
      </c>
      <c r="F27" s="46">
        <v>2666.4555555555557</v>
      </c>
      <c r="G27" s="21">
        <f>(F27-E27)/E27</f>
        <v>0.90501318984738754</v>
      </c>
      <c r="H27" s="46">
        <v>2363.6777777777779</v>
      </c>
      <c r="I27" s="21">
        <f>(F27-H27)/H27</f>
        <v>0.12809604618038745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1242.7665999999999</v>
      </c>
      <c r="F28" s="46">
        <v>2140.3000000000002</v>
      </c>
      <c r="G28" s="21">
        <f>(F28-E28)/E28</f>
        <v>0.72220592346141288</v>
      </c>
      <c r="H28" s="46">
        <v>1887.6999999999998</v>
      </c>
      <c r="I28" s="21">
        <f>(F28-H28)/H28</f>
        <v>0.13381363564125676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492.83339999999998</v>
      </c>
      <c r="F29" s="46">
        <v>682.01111111111106</v>
      </c>
      <c r="G29" s="21">
        <f>(F29-E29)/E29</f>
        <v>0.38385732604793238</v>
      </c>
      <c r="H29" s="46">
        <v>600.04999999999995</v>
      </c>
      <c r="I29" s="21">
        <f>(F29-H29)/H29</f>
        <v>0.13659046931274246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1497.5500000000002</v>
      </c>
      <c r="F30" s="46">
        <v>4333.2</v>
      </c>
      <c r="G30" s="21">
        <f>(F30-E30)/E30</f>
        <v>1.8935260926179422</v>
      </c>
      <c r="H30" s="46">
        <v>3461.4</v>
      </c>
      <c r="I30" s="21">
        <f>(F30-H30)/H30</f>
        <v>0.25186340786964806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730.52660000000003</v>
      </c>
      <c r="F31" s="49">
        <v>2416</v>
      </c>
      <c r="G31" s="23">
        <f>(F31-E31)/E31</f>
        <v>2.307203324286891</v>
      </c>
      <c r="H31" s="49">
        <v>1666</v>
      </c>
      <c r="I31" s="23">
        <f>(F31-H31)/H31</f>
        <v>0.45018007202881155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16997.73264888889</v>
      </c>
      <c r="F32" s="106">
        <f>SUM(F16:F31)</f>
        <v>33142.0625</v>
      </c>
      <c r="G32" s="107">
        <f t="shared" ref="G32" si="0">(F32-E32)/E32</f>
        <v>0.94979313915532337</v>
      </c>
      <c r="H32" s="106">
        <f>SUM(H16:H31)</f>
        <v>30517.008333333339</v>
      </c>
      <c r="I32" s="110">
        <f t="shared" ref="I32" si="1">(F32-H32)/H32</f>
        <v>8.6019380995461081E-2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1609.5166666666664</v>
      </c>
      <c r="F34" s="54">
        <v>4512.3999999999996</v>
      </c>
      <c r="G34" s="21">
        <f>(F34-E34)/E34</f>
        <v>1.8035745720765035</v>
      </c>
      <c r="H34" s="54">
        <v>4837.25</v>
      </c>
      <c r="I34" s="21">
        <f>(F34-H34)/H34</f>
        <v>-6.7155925370820269E-2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1959.4834000000001</v>
      </c>
      <c r="F35" s="46">
        <v>3695.7</v>
      </c>
      <c r="G35" s="21">
        <f>(F35-E35)/E35</f>
        <v>0.88605833557967351</v>
      </c>
      <c r="H35" s="46">
        <v>3585.4</v>
      </c>
      <c r="I35" s="21">
        <f>(F35-H35)/H35</f>
        <v>3.0763652591063683E-2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2084.9034000000001</v>
      </c>
      <c r="F36" s="46">
        <v>3979</v>
      </c>
      <c r="G36" s="21">
        <f>(F36-E36)/E36</f>
        <v>0.90848170711410403</v>
      </c>
      <c r="H36" s="46">
        <v>3724.3</v>
      </c>
      <c r="I36" s="21">
        <f>(F36-H36)/H36</f>
        <v>6.8388690492172971E-2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1782.845</v>
      </c>
      <c r="F37" s="46">
        <v>4255.4888888888891</v>
      </c>
      <c r="G37" s="21">
        <f>(F37-E37)/E37</f>
        <v>1.3869090632606249</v>
      </c>
      <c r="H37" s="46">
        <v>3833.1142857142859</v>
      </c>
      <c r="I37" s="21">
        <f>(F37-H37)/H37</f>
        <v>0.1101909757162107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2008.7716</v>
      </c>
      <c r="F38" s="49">
        <v>7456.125</v>
      </c>
      <c r="G38" s="23">
        <f>(F38-E38)/E38</f>
        <v>2.7117833605373551</v>
      </c>
      <c r="H38" s="49">
        <v>6490.8142857142857</v>
      </c>
      <c r="I38" s="23">
        <f>(F38-H38)/H38</f>
        <v>0.14871950910847637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9445.5200666666678</v>
      </c>
      <c r="F39" s="108">
        <f>SUM(F34:F38)</f>
        <v>23898.713888888888</v>
      </c>
      <c r="G39" s="109">
        <f t="shared" ref="G39" si="2">(F39-E39)/E39</f>
        <v>1.530163899945296</v>
      </c>
      <c r="H39" s="108">
        <f>SUM(H34:H38)</f>
        <v>22470.878571428573</v>
      </c>
      <c r="I39" s="110">
        <f t="shared" ref="I39" si="3">(F39-H39)/H39</f>
        <v>6.354158841282638E-2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11909.75</v>
      </c>
      <c r="F41" s="46">
        <v>25982.857142857141</v>
      </c>
      <c r="G41" s="21">
        <f>(F41-E41)/E41</f>
        <v>1.181645890371934</v>
      </c>
      <c r="H41" s="46">
        <v>27148</v>
      </c>
      <c r="I41" s="21">
        <f>(F41-H41)/H41</f>
        <v>-4.2918183923046214E-2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217</v>
      </c>
      <c r="E42" s="46">
        <v>12686.333333333332</v>
      </c>
      <c r="F42" s="46">
        <v>26940</v>
      </c>
      <c r="G42" s="21">
        <f>(F42-E42)/E42</f>
        <v>1.1235450222023702</v>
      </c>
      <c r="H42" s="46">
        <v>27454</v>
      </c>
      <c r="I42" s="21">
        <f>(F42-H42)/H42</f>
        <v>-1.872222626939608E-2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15989.642222222221</v>
      </c>
      <c r="F43" s="57">
        <v>46245.675000000003</v>
      </c>
      <c r="G43" s="21">
        <f>(F43-E43)/E43</f>
        <v>1.8922270027861097</v>
      </c>
      <c r="H43" s="57">
        <v>46914.425000000003</v>
      </c>
      <c r="I43" s="21">
        <f>(F43-H43)/H43</f>
        <v>-1.4254677532549956E-2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10011.933333333332</v>
      </c>
      <c r="F44" s="47">
        <v>16966.666666666668</v>
      </c>
      <c r="G44" s="21">
        <f>(F44-E44)/E44</f>
        <v>0.69464439102670839</v>
      </c>
      <c r="H44" s="47">
        <v>17166</v>
      </c>
      <c r="I44" s="21">
        <f>(F44-H44)/H44</f>
        <v>-1.1612101440832584E-2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26790.342222222222</v>
      </c>
      <c r="F45" s="47">
        <v>102189.58571428573</v>
      </c>
      <c r="G45" s="21">
        <f>(F45-E45)/E45</f>
        <v>2.8144188255094731</v>
      </c>
      <c r="H45" s="47">
        <v>97103.35</v>
      </c>
      <c r="I45" s="21">
        <f>(F45-H45)/H45</f>
        <v>5.2379611149210831E-2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5544.9733333333334</v>
      </c>
      <c r="F46" s="50">
        <v>11044.333333333334</v>
      </c>
      <c r="G46" s="31">
        <f>(F46-E46)/E46</f>
        <v>0.99177393098373789</v>
      </c>
      <c r="H46" s="50">
        <v>10277.333333333334</v>
      </c>
      <c r="I46" s="31">
        <f>(F46-H46)/H46</f>
        <v>7.4630254281266212E-2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82932.974444444437</v>
      </c>
      <c r="F47" s="86">
        <f>SUM(F41:F46)</f>
        <v>229369.1178571429</v>
      </c>
      <c r="G47" s="109">
        <f t="shared" ref="G47" si="4">(F47-E47)/E47</f>
        <v>1.7657167657816717</v>
      </c>
      <c r="H47" s="108">
        <f>SUM(H41:H46)</f>
        <v>226063.10833333337</v>
      </c>
      <c r="I47" s="110">
        <f t="shared" ref="I47" si="5">(F47-H47)/H47</f>
        <v>1.4624277035662001E-2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27866</v>
      </c>
      <c r="F49" s="43">
        <v>51223.25</v>
      </c>
      <c r="G49" s="21">
        <f>(F49-E49)/E49</f>
        <v>0.83819888035598933</v>
      </c>
      <c r="H49" s="43">
        <v>54780.6</v>
      </c>
      <c r="I49" s="21">
        <f>(F49-H49)/H49</f>
        <v>-6.4938135033205155E-2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18004.323216666668</v>
      </c>
      <c r="F50" s="47">
        <v>56244.166666666664</v>
      </c>
      <c r="G50" s="21">
        <f>(F50-E50)/E50</f>
        <v>2.123925625518722</v>
      </c>
      <c r="H50" s="47">
        <v>56997.5</v>
      </c>
      <c r="I50" s="21">
        <f>(F50-H50)/H50</f>
        <v>-1.3216953959969047E-2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2251.5333333333338</v>
      </c>
      <c r="F51" s="47">
        <v>5375.6</v>
      </c>
      <c r="G51" s="21">
        <f>(F51-E51)/E51</f>
        <v>1.3875284990969114</v>
      </c>
      <c r="H51" s="47">
        <v>5375.6</v>
      </c>
      <c r="I51" s="21">
        <f>(F51-H51)/H51</f>
        <v>0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6075.7277777777772</v>
      </c>
      <c r="F52" s="47">
        <v>17797.8</v>
      </c>
      <c r="G52" s="21">
        <f>(F52-E52)/E52</f>
        <v>1.9293280823239283</v>
      </c>
      <c r="H52" s="47">
        <v>17429.3</v>
      </c>
      <c r="I52" s="21">
        <f>(F52-H52)/H52</f>
        <v>2.114255879467334E-2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6035.6</v>
      </c>
      <c r="F53" s="47">
        <v>10042.555555555555</v>
      </c>
      <c r="G53" s="21">
        <f>(F53-E53)/E53</f>
        <v>0.66388686386698159</v>
      </c>
      <c r="H53" s="47">
        <v>9441.875</v>
      </c>
      <c r="I53" s="21">
        <f>(F53-H53)/H53</f>
        <v>6.3618778638305923E-2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19049.599999999999</v>
      </c>
      <c r="F54" s="50">
        <v>36478.571428571428</v>
      </c>
      <c r="G54" s="31">
        <f>(F54-E54)/E54</f>
        <v>0.91492584771183805</v>
      </c>
      <c r="H54" s="50">
        <v>32745.833333333332</v>
      </c>
      <c r="I54" s="31">
        <f>(F54-H54)/H54</f>
        <v>0.11399123843455185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79282.784327777772</v>
      </c>
      <c r="F55" s="86">
        <f>SUM(F49:F54)</f>
        <v>177161.94365079363</v>
      </c>
      <c r="G55" s="109">
        <f t="shared" ref="G55" si="6">(F55-E55)/E55</f>
        <v>1.2345575417527637</v>
      </c>
      <c r="H55" s="86">
        <f>SUM(H49:H54)</f>
        <v>176770.70833333334</v>
      </c>
      <c r="I55" s="110">
        <f t="shared" ref="I55" si="7">(F55-H55)/H55</f>
        <v>2.2132361246329623E-3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43</v>
      </c>
      <c r="C57" s="19" t="s">
        <v>119</v>
      </c>
      <c r="D57" s="20" t="s">
        <v>114</v>
      </c>
      <c r="E57" s="43">
        <v>4524.5377777777776</v>
      </c>
      <c r="F57" s="43">
        <v>13261.333333333334</v>
      </c>
      <c r="G57" s="22">
        <f>(F57-E57)/E57</f>
        <v>1.9309807950916535</v>
      </c>
      <c r="H57" s="43">
        <v>14594.666666666666</v>
      </c>
      <c r="I57" s="22">
        <f>(F57-H57)/H57</f>
        <v>-9.1357573542846626E-2</v>
      </c>
    </row>
    <row r="58" spans="1:9" ht="16.5" x14ac:dyDescent="0.3">
      <c r="A58" s="117"/>
      <c r="B58" s="98" t="s">
        <v>40</v>
      </c>
      <c r="C58" s="15" t="s">
        <v>117</v>
      </c>
      <c r="D58" s="11" t="s">
        <v>114</v>
      </c>
      <c r="E58" s="47">
        <v>2927.95</v>
      </c>
      <c r="F58" s="70">
        <v>9233</v>
      </c>
      <c r="G58" s="21">
        <f>(F58-E58)/E58</f>
        <v>2.1534008435936407</v>
      </c>
      <c r="H58" s="70">
        <v>9503.75</v>
      </c>
      <c r="I58" s="21">
        <f>(F58-H58)/H58</f>
        <v>-2.8488754439037221E-2</v>
      </c>
    </row>
    <row r="59" spans="1:9" ht="16.5" x14ac:dyDescent="0.3">
      <c r="A59" s="117"/>
      <c r="B59" s="98" t="s">
        <v>55</v>
      </c>
      <c r="C59" s="15" t="s">
        <v>122</v>
      </c>
      <c r="D59" s="11" t="s">
        <v>120</v>
      </c>
      <c r="E59" s="47">
        <v>4825.8999999999996</v>
      </c>
      <c r="F59" s="70">
        <v>16127.142857142857</v>
      </c>
      <c r="G59" s="21">
        <f>(F59-E59)/E59</f>
        <v>2.3417896883778897</v>
      </c>
      <c r="H59" s="70">
        <v>16427.857142857141</v>
      </c>
      <c r="I59" s="21">
        <f>(F59-H59)/H59</f>
        <v>-1.8305143701900006E-2</v>
      </c>
    </row>
    <row r="60" spans="1:9" ht="16.5" x14ac:dyDescent="0.3">
      <c r="A60" s="117"/>
      <c r="B60" s="98" t="s">
        <v>41</v>
      </c>
      <c r="C60" s="15" t="s">
        <v>118</v>
      </c>
      <c r="D60" s="11" t="s">
        <v>114</v>
      </c>
      <c r="E60" s="47">
        <v>4786.5</v>
      </c>
      <c r="F60" s="70">
        <v>5225</v>
      </c>
      <c r="G60" s="21">
        <f>(F60-E60)/E60</f>
        <v>9.1611824924266172E-2</v>
      </c>
      <c r="H60" s="70">
        <v>5258.333333333333</v>
      </c>
      <c r="I60" s="21">
        <f>(F60-H60)/H60</f>
        <v>-6.3391442155308463E-3</v>
      </c>
    </row>
    <row r="61" spans="1:9" ht="16.5" x14ac:dyDescent="0.3">
      <c r="A61" s="117"/>
      <c r="B61" s="98" t="s">
        <v>39</v>
      </c>
      <c r="C61" s="15" t="s">
        <v>116</v>
      </c>
      <c r="D61" s="11" t="s">
        <v>114</v>
      </c>
      <c r="E61" s="47">
        <v>3455.5</v>
      </c>
      <c r="F61" s="104">
        <v>16579</v>
      </c>
      <c r="G61" s="21">
        <f>(F61-E61)/E61</f>
        <v>3.7978584864708438</v>
      </c>
      <c r="H61" s="104">
        <v>16579</v>
      </c>
      <c r="I61" s="21">
        <f>(F61-H61)/H61</f>
        <v>0</v>
      </c>
    </row>
    <row r="62" spans="1:9" ht="17.25" thickBot="1" x14ac:dyDescent="0.35">
      <c r="A62" s="117"/>
      <c r="B62" s="99" t="s">
        <v>56</v>
      </c>
      <c r="C62" s="16" t="s">
        <v>123</v>
      </c>
      <c r="D62" s="12" t="s">
        <v>120</v>
      </c>
      <c r="E62" s="50">
        <v>20991.428571428572</v>
      </c>
      <c r="F62" s="73">
        <v>53080</v>
      </c>
      <c r="G62" s="29">
        <f>(F62-E62)/E62</f>
        <v>1.5286511501293043</v>
      </c>
      <c r="H62" s="73">
        <v>53080</v>
      </c>
      <c r="I62" s="29">
        <f>(F62-H62)/H62</f>
        <v>0</v>
      </c>
    </row>
    <row r="63" spans="1:9" ht="16.5" x14ac:dyDescent="0.3">
      <c r="A63" s="117"/>
      <c r="B63" s="100" t="s">
        <v>38</v>
      </c>
      <c r="C63" s="14" t="s">
        <v>115</v>
      </c>
      <c r="D63" s="11" t="s">
        <v>114</v>
      </c>
      <c r="E63" s="43">
        <v>3750</v>
      </c>
      <c r="F63" s="68">
        <v>6492.5</v>
      </c>
      <c r="G63" s="21">
        <f>(F63-E63)/E63</f>
        <v>0.73133333333333328</v>
      </c>
      <c r="H63" s="68">
        <v>6307.5</v>
      </c>
      <c r="I63" s="21">
        <f>(F63-H63)/H63</f>
        <v>2.9330162504954418E-2</v>
      </c>
    </row>
    <row r="64" spans="1:9" ht="16.5" x14ac:dyDescent="0.3">
      <c r="A64" s="117"/>
      <c r="B64" s="98" t="s">
        <v>42</v>
      </c>
      <c r="C64" s="15" t="s">
        <v>198</v>
      </c>
      <c r="D64" s="13" t="s">
        <v>114</v>
      </c>
      <c r="E64" s="47">
        <v>2028.1333333333337</v>
      </c>
      <c r="F64" s="70">
        <v>3621.25</v>
      </c>
      <c r="G64" s="21">
        <f>(F64-E64)/E64</f>
        <v>0.78550884228518802</v>
      </c>
      <c r="H64" s="70">
        <v>3506.25</v>
      </c>
      <c r="I64" s="21">
        <f>(F64-H64)/H64</f>
        <v>3.2798573975044563E-2</v>
      </c>
    </row>
    <row r="65" spans="1:9" ht="16.5" customHeight="1" thickBot="1" x14ac:dyDescent="0.35">
      <c r="A65" s="118"/>
      <c r="B65" s="99" t="s">
        <v>54</v>
      </c>
      <c r="C65" s="16" t="s">
        <v>121</v>
      </c>
      <c r="D65" s="12" t="s">
        <v>120</v>
      </c>
      <c r="E65" s="50">
        <v>4689</v>
      </c>
      <c r="F65" s="73">
        <v>16405.625</v>
      </c>
      <c r="G65" s="29">
        <f>(F65-E65)/E65</f>
        <v>2.498747067605033</v>
      </c>
      <c r="H65" s="73">
        <v>15361.875</v>
      </c>
      <c r="I65" s="29">
        <f>(F65-H65)/H65</f>
        <v>6.7944179991049264E-2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5">
        <f>SUM(E57:E65)</f>
        <v>51978.949682539678</v>
      </c>
      <c r="F66" s="105">
        <f>SUM(F57:F65)</f>
        <v>140024.85119047618</v>
      </c>
      <c r="G66" s="107">
        <f t="shared" ref="G66" si="8">(F66-E66)/E66</f>
        <v>1.6938761180376858</v>
      </c>
      <c r="H66" s="105">
        <f>SUM(H57:H65)</f>
        <v>140619.23214285713</v>
      </c>
      <c r="I66" s="110">
        <f t="shared" ref="I66" si="9">(F66-H66)/H66</f>
        <v>-4.2268823639792499E-3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3834.9603174603171</v>
      </c>
      <c r="F68" s="54">
        <v>13571</v>
      </c>
      <c r="G68" s="21">
        <f>(F68-E68)/E68</f>
        <v>2.5387589118490084</v>
      </c>
      <c r="H68" s="54">
        <v>13934.166666666666</v>
      </c>
      <c r="I68" s="21">
        <f>(F68-H68)/H68</f>
        <v>-2.6063034507505491E-2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3243.5</v>
      </c>
      <c r="F69" s="46">
        <v>12969</v>
      </c>
      <c r="G69" s="21">
        <f>(F69-E69)/E69</f>
        <v>2.9984584553722828</v>
      </c>
      <c r="H69" s="46">
        <v>13189</v>
      </c>
      <c r="I69" s="21">
        <f>(F69-H69)/H69</f>
        <v>-1.6680567139282735E-2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11092.864285714284</v>
      </c>
      <c r="F70" s="46">
        <v>42388</v>
      </c>
      <c r="G70" s="21">
        <f>(F70-E70)/E70</f>
        <v>2.8211952213810556</v>
      </c>
      <c r="H70" s="46">
        <v>42843</v>
      </c>
      <c r="I70" s="21">
        <f>(F70-H70)/H70</f>
        <v>-1.0620171323203323E-2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6377.8</v>
      </c>
      <c r="F71" s="46">
        <v>20600.333333333332</v>
      </c>
      <c r="G71" s="21">
        <f>(F71-E71)/E71</f>
        <v>2.230006167225898</v>
      </c>
      <c r="H71" s="46">
        <v>20669.222222222223</v>
      </c>
      <c r="I71" s="21">
        <f>(F71-H71)/H71</f>
        <v>-3.3329211979164649E-3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7367.3111111111111</v>
      </c>
      <c r="F72" s="46">
        <v>18977.857142857141</v>
      </c>
      <c r="G72" s="21">
        <f>(F72-E72)/E72</f>
        <v>1.5759543552104684</v>
      </c>
      <c r="H72" s="46">
        <v>18977.857142857141</v>
      </c>
      <c r="I72" s="21">
        <f>(F72-H72)/H72</f>
        <v>0</v>
      </c>
    </row>
    <row r="73" spans="1:9" ht="16.5" customHeight="1" thickBot="1" x14ac:dyDescent="0.35">
      <c r="A73" s="37"/>
      <c r="B73" s="34" t="s">
        <v>60</v>
      </c>
      <c r="C73" s="15" t="s">
        <v>129</v>
      </c>
      <c r="D73" s="12" t="s">
        <v>215</v>
      </c>
      <c r="E73" s="50">
        <v>46523.909523809525</v>
      </c>
      <c r="F73" s="58">
        <v>105957.57142857143</v>
      </c>
      <c r="G73" s="31">
        <f>(F73-E73)/E73</f>
        <v>1.277486404583982</v>
      </c>
      <c r="H73" s="58">
        <v>97728.28571428571</v>
      </c>
      <c r="I73" s="31">
        <f>(F73-H73)/H73</f>
        <v>8.4205771687682285E-2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78440.345238095237</v>
      </c>
      <c r="F74" s="86">
        <f>SUM(F68:F73)</f>
        <v>214463.76190476189</v>
      </c>
      <c r="G74" s="109">
        <f t="shared" ref="G74" si="10">(F74-E74)/E74</f>
        <v>1.7341001783429899</v>
      </c>
      <c r="H74" s="86">
        <f>SUM(H68:H73)</f>
        <v>207341.53174603172</v>
      </c>
      <c r="I74" s="110">
        <f t="shared" ref="I74" si="11">(F74-H74)/H74</f>
        <v>3.4350234122192402E-2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2796.375</v>
      </c>
      <c r="F76" s="43">
        <v>7731.875</v>
      </c>
      <c r="G76" s="21">
        <f>(F76-E76)/E76</f>
        <v>1.7649635689061731</v>
      </c>
      <c r="H76" s="43">
        <v>7731.875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1315.1388888888887</v>
      </c>
      <c r="F77" s="47">
        <v>2230.75</v>
      </c>
      <c r="G77" s="21">
        <f>(F77-E77)/E77</f>
        <v>0.69620868095891886</v>
      </c>
      <c r="H77" s="47">
        <v>2230.75</v>
      </c>
      <c r="I77" s="21">
        <f>(F77-H77)/H77</f>
        <v>0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3850.1111111111109</v>
      </c>
      <c r="F78" s="47">
        <v>14629.285714285714</v>
      </c>
      <c r="G78" s="21">
        <f>(F78-E78)/E78</f>
        <v>2.7997048116525187</v>
      </c>
      <c r="H78" s="47">
        <v>13894.375</v>
      </c>
      <c r="I78" s="21">
        <f>(F78-H78)/H78</f>
        <v>5.2892678820437321E-2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1657.4666666666665</v>
      </c>
      <c r="F79" s="47">
        <v>7737.2222222222226</v>
      </c>
      <c r="G79" s="21">
        <f>(F79-E79)/E79</f>
        <v>3.6681012522457306</v>
      </c>
      <c r="H79" s="47">
        <v>7333.5</v>
      </c>
      <c r="I79" s="21">
        <f>(F79-H79)/H79</f>
        <v>5.5051779126232034E-2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2254.7142857142858</v>
      </c>
      <c r="F80" s="50">
        <v>9462.5</v>
      </c>
      <c r="G80" s="21">
        <f>(F80-E80)/E80</f>
        <v>3.1967623392257489</v>
      </c>
      <c r="H80" s="50">
        <v>8848</v>
      </c>
      <c r="I80" s="21">
        <f>(F80-H80)/H80</f>
        <v>6.9450723327305605E-2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11873.805952380953</v>
      </c>
      <c r="F81" s="86">
        <f>SUM(F76:F80)</f>
        <v>41791.632936507936</v>
      </c>
      <c r="G81" s="109">
        <f t="shared" ref="G81" si="12">(F81-E81)/E81</f>
        <v>2.5196493107694602</v>
      </c>
      <c r="H81" s="86">
        <f>SUM(H76:H80)</f>
        <v>40038.5</v>
      </c>
      <c r="I81" s="110">
        <f t="shared" ref="I81" si="13">(F81-H81)/H81</f>
        <v>4.3786179215203773E-2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1192.4444444444446</v>
      </c>
      <c r="F83" s="161">
        <v>3363.75</v>
      </c>
      <c r="G83" s="22">
        <f>(F83-E83)/E83</f>
        <v>1.820886134923593</v>
      </c>
      <c r="H83" s="161">
        <v>3781</v>
      </c>
      <c r="I83" s="22">
        <f>(F83-H83)/H83</f>
        <v>-0.11035440359693204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3901.1</v>
      </c>
      <c r="F84" s="47">
        <v>6498.75</v>
      </c>
      <c r="G84" s="21">
        <f>(F84-E84)/E84</f>
        <v>0.66587629130245318</v>
      </c>
      <c r="H84" s="47">
        <v>7071.4285714285716</v>
      </c>
      <c r="I84" s="21">
        <f>(F84-H84)/H84</f>
        <v>-8.0984848484848507E-2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1922.6</v>
      </c>
      <c r="F85" s="47">
        <v>5673.666666666667</v>
      </c>
      <c r="G85" s="21">
        <f>(F85-E85)/E85</f>
        <v>1.9510385242206736</v>
      </c>
      <c r="H85" s="47">
        <v>5765.333333333333</v>
      </c>
      <c r="I85" s="21">
        <f>(F85-H85)/H85</f>
        <v>-1.5899629972247815E-2</v>
      </c>
    </row>
    <row r="86" spans="1:11" ht="16.5" x14ac:dyDescent="0.3">
      <c r="A86" s="37"/>
      <c r="B86" s="34" t="s">
        <v>74</v>
      </c>
      <c r="C86" s="15" t="s">
        <v>144</v>
      </c>
      <c r="D86" s="13" t="s">
        <v>142</v>
      </c>
      <c r="E86" s="47">
        <v>1458</v>
      </c>
      <c r="F86" s="47">
        <v>4559.166666666667</v>
      </c>
      <c r="G86" s="21">
        <f>(F86-E86)/E86</f>
        <v>2.1270004572473709</v>
      </c>
      <c r="H86" s="47">
        <v>4560</v>
      </c>
      <c r="I86" s="21">
        <f>(F86-H86)/H86</f>
        <v>-1.8274853801162943E-4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922.61785714285725</v>
      </c>
      <c r="F87" s="61">
        <v>1777.5</v>
      </c>
      <c r="G87" s="21">
        <f>(F87-E87)/E87</f>
        <v>0.92658313107500767</v>
      </c>
      <c r="H87" s="61">
        <v>1777.5</v>
      </c>
      <c r="I87" s="21">
        <f>(F87-H87)/H87</f>
        <v>0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1510.72</v>
      </c>
      <c r="F88" s="61">
        <v>5404.4444444444443</v>
      </c>
      <c r="G88" s="21">
        <f>(F88-E88)/E88</f>
        <v>2.5773965026242083</v>
      </c>
      <c r="H88" s="61">
        <v>5404.4444444444443</v>
      </c>
      <c r="I88" s="21">
        <f>(F88-H88)/H88</f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15666.666666666666</v>
      </c>
      <c r="G89" s="23">
        <f>(F89-E89)/E89</f>
        <v>0.76043149299572987</v>
      </c>
      <c r="H89" s="50">
        <v>15666.666666666666</v>
      </c>
      <c r="I89" s="23">
        <f>(F89-H89)/H89</f>
        <v>0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19806.815634920633</v>
      </c>
      <c r="F90" s="86">
        <f>SUM(F83:F89)</f>
        <v>42943.944444444445</v>
      </c>
      <c r="G90" s="119">
        <f t="shared" ref="G90:G91" si="14">(F90-E90)/E90</f>
        <v>1.1681397573435093</v>
      </c>
      <c r="H90" s="86">
        <f>SUM(H83:H89)</f>
        <v>44026.373015873018</v>
      </c>
      <c r="I90" s="110">
        <f t="shared" ref="I90:I91" si="15">(F90-H90)/H90</f>
        <v>-2.4585912880861656E-2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350758.92799571424</v>
      </c>
      <c r="F91" s="105">
        <f>SUM(F32,F39,F47,F55,F66,F74,F81,F90)</f>
        <v>902796.02837301593</v>
      </c>
      <c r="G91" s="107">
        <f t="shared" si="14"/>
        <v>1.5738362057716369</v>
      </c>
      <c r="H91" s="105">
        <f>SUM(H32,H39,H47,H55,H66,H74,H81,H90)</f>
        <v>887847.34047619055</v>
      </c>
      <c r="I91" s="120">
        <f t="shared" si="15"/>
        <v>1.6837002506317981E-2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1375</v>
      </c>
      <c r="E16" s="42">
        <v>3000</v>
      </c>
      <c r="F16" s="133">
        <v>2500</v>
      </c>
      <c r="G16" s="42">
        <v>1875</v>
      </c>
      <c r="H16" s="133">
        <v>1708</v>
      </c>
      <c r="I16" s="139">
        <v>2091.6</v>
      </c>
    </row>
    <row r="17" spans="1:9" ht="16.5" x14ac:dyDescent="0.3">
      <c r="A17" s="91"/>
      <c r="B17" s="152" t="s">
        <v>5</v>
      </c>
      <c r="C17" s="158" t="s">
        <v>164</v>
      </c>
      <c r="D17" s="92">
        <v>2250</v>
      </c>
      <c r="E17" s="46">
        <v>2000</v>
      </c>
      <c r="F17" s="92">
        <v>2500</v>
      </c>
      <c r="G17" s="46">
        <v>2750</v>
      </c>
      <c r="H17" s="92">
        <v>2249</v>
      </c>
      <c r="I17" s="141">
        <v>2349.8000000000002</v>
      </c>
    </row>
    <row r="18" spans="1:9" ht="16.5" x14ac:dyDescent="0.3">
      <c r="A18" s="91"/>
      <c r="B18" s="152" t="s">
        <v>6</v>
      </c>
      <c r="C18" s="158" t="s">
        <v>165</v>
      </c>
      <c r="D18" s="92">
        <v>1875</v>
      </c>
      <c r="E18" s="46">
        <v>2000</v>
      </c>
      <c r="F18" s="92">
        <v>2000</v>
      </c>
      <c r="G18" s="46">
        <v>2750</v>
      </c>
      <c r="H18" s="92">
        <v>2083</v>
      </c>
      <c r="I18" s="141">
        <v>2141.6</v>
      </c>
    </row>
    <row r="19" spans="1:9" ht="16.5" x14ac:dyDescent="0.3">
      <c r="A19" s="91"/>
      <c r="B19" s="152" t="s">
        <v>7</v>
      </c>
      <c r="C19" s="158" t="s">
        <v>166</v>
      </c>
      <c r="D19" s="92">
        <v>2625</v>
      </c>
      <c r="E19" s="46">
        <v>1500</v>
      </c>
      <c r="F19" s="92">
        <v>1500</v>
      </c>
      <c r="G19" s="46">
        <v>2750</v>
      </c>
      <c r="H19" s="92">
        <v>2416</v>
      </c>
      <c r="I19" s="141">
        <v>2158.1999999999998</v>
      </c>
    </row>
    <row r="20" spans="1:9" ht="16.5" x14ac:dyDescent="0.3">
      <c r="A20" s="91"/>
      <c r="B20" s="152" t="s">
        <v>8</v>
      </c>
      <c r="C20" s="158" t="s">
        <v>167</v>
      </c>
      <c r="D20" s="92">
        <v>4250</v>
      </c>
      <c r="E20" s="46">
        <v>5000</v>
      </c>
      <c r="F20" s="92">
        <v>3500</v>
      </c>
      <c r="G20" s="46">
        <v>4000</v>
      </c>
      <c r="H20" s="92">
        <v>4083</v>
      </c>
      <c r="I20" s="141">
        <v>4166.6000000000004</v>
      </c>
    </row>
    <row r="21" spans="1:9" ht="16.5" x14ac:dyDescent="0.3">
      <c r="A21" s="91"/>
      <c r="B21" s="152" t="s">
        <v>9</v>
      </c>
      <c r="C21" s="158" t="s">
        <v>168</v>
      </c>
      <c r="D21" s="92">
        <v>6250</v>
      </c>
      <c r="E21" s="46">
        <v>3000</v>
      </c>
      <c r="F21" s="92">
        <v>2000</v>
      </c>
      <c r="G21" s="46">
        <v>4500</v>
      </c>
      <c r="H21" s="92">
        <v>3583</v>
      </c>
      <c r="I21" s="141">
        <v>3866.6</v>
      </c>
    </row>
    <row r="22" spans="1:9" ht="16.5" x14ac:dyDescent="0.3">
      <c r="A22" s="91"/>
      <c r="B22" s="152" t="s">
        <v>10</v>
      </c>
      <c r="C22" s="158" t="s">
        <v>169</v>
      </c>
      <c r="D22" s="92">
        <v>2250</v>
      </c>
      <c r="E22" s="46">
        <v>2000</v>
      </c>
      <c r="F22" s="92">
        <v>2000</v>
      </c>
      <c r="G22" s="46">
        <v>3000</v>
      </c>
      <c r="H22" s="92">
        <v>2166</v>
      </c>
      <c r="I22" s="141">
        <v>2283.1999999999998</v>
      </c>
    </row>
    <row r="23" spans="1:9" ht="16.5" x14ac:dyDescent="0.3">
      <c r="A23" s="91"/>
      <c r="B23" s="152" t="s">
        <v>11</v>
      </c>
      <c r="C23" s="158" t="s">
        <v>170</v>
      </c>
      <c r="D23" s="92">
        <v>300</v>
      </c>
      <c r="E23" s="46">
        <v>350</v>
      </c>
      <c r="F23" s="92">
        <v>500</v>
      </c>
      <c r="G23" s="46">
        <v>500</v>
      </c>
      <c r="H23" s="92">
        <v>541</v>
      </c>
      <c r="I23" s="141">
        <v>438.2</v>
      </c>
    </row>
    <row r="24" spans="1:9" ht="16.5" x14ac:dyDescent="0.3">
      <c r="A24" s="91"/>
      <c r="B24" s="152" t="s">
        <v>12</v>
      </c>
      <c r="C24" s="158" t="s">
        <v>171</v>
      </c>
      <c r="D24" s="92">
        <v>450</v>
      </c>
      <c r="E24" s="46">
        <v>350</v>
      </c>
      <c r="F24" s="92">
        <v>500</v>
      </c>
      <c r="G24" s="46">
        <v>500</v>
      </c>
      <c r="H24" s="92">
        <v>583</v>
      </c>
      <c r="I24" s="141">
        <v>476.6</v>
      </c>
    </row>
    <row r="25" spans="1:9" ht="16.5" x14ac:dyDescent="0.3">
      <c r="A25" s="91"/>
      <c r="B25" s="152" t="s">
        <v>13</v>
      </c>
      <c r="C25" s="158" t="s">
        <v>172</v>
      </c>
      <c r="D25" s="92">
        <v>350</v>
      </c>
      <c r="E25" s="46">
        <v>350</v>
      </c>
      <c r="F25" s="92">
        <v>500</v>
      </c>
      <c r="G25" s="46">
        <v>500</v>
      </c>
      <c r="H25" s="92">
        <v>541</v>
      </c>
      <c r="I25" s="141">
        <v>448.2</v>
      </c>
    </row>
    <row r="26" spans="1:9" ht="16.5" x14ac:dyDescent="0.3">
      <c r="A26" s="91"/>
      <c r="B26" s="152" t="s">
        <v>14</v>
      </c>
      <c r="C26" s="158" t="s">
        <v>173</v>
      </c>
      <c r="D26" s="92">
        <v>870</v>
      </c>
      <c r="E26" s="46">
        <v>500</v>
      </c>
      <c r="F26" s="92">
        <v>500</v>
      </c>
      <c r="G26" s="46">
        <v>1375</v>
      </c>
      <c r="H26" s="92">
        <v>791</v>
      </c>
      <c r="I26" s="141">
        <v>807.2</v>
      </c>
    </row>
    <row r="27" spans="1:9" ht="16.5" x14ac:dyDescent="0.3">
      <c r="A27" s="91"/>
      <c r="B27" s="152" t="s">
        <v>15</v>
      </c>
      <c r="C27" s="158" t="s">
        <v>174</v>
      </c>
      <c r="D27" s="92">
        <v>1875</v>
      </c>
      <c r="E27" s="46">
        <v>2000</v>
      </c>
      <c r="F27" s="92">
        <v>2000</v>
      </c>
      <c r="G27" s="46">
        <v>2250</v>
      </c>
      <c r="H27" s="92">
        <v>1833</v>
      </c>
      <c r="I27" s="141">
        <v>1991.6</v>
      </c>
    </row>
    <row r="28" spans="1:9" ht="16.5" x14ac:dyDescent="0.3">
      <c r="A28" s="91"/>
      <c r="B28" s="152" t="s">
        <v>16</v>
      </c>
      <c r="C28" s="158" t="s">
        <v>175</v>
      </c>
      <c r="D28" s="92">
        <v>475</v>
      </c>
      <c r="E28" s="46">
        <v>500</v>
      </c>
      <c r="F28" s="92">
        <v>500</v>
      </c>
      <c r="G28" s="46">
        <v>500</v>
      </c>
      <c r="H28" s="92">
        <v>624</v>
      </c>
      <c r="I28" s="141">
        <v>519.79999999999995</v>
      </c>
    </row>
    <row r="29" spans="1:9" ht="16.5" x14ac:dyDescent="0.3">
      <c r="A29" s="91"/>
      <c r="B29" s="154" t="s">
        <v>17</v>
      </c>
      <c r="C29" s="158" t="s">
        <v>176</v>
      </c>
      <c r="D29" s="92">
        <v>1250</v>
      </c>
      <c r="E29" s="46">
        <v>2500</v>
      </c>
      <c r="F29" s="92">
        <v>1500</v>
      </c>
      <c r="G29" s="46">
        <v>1500</v>
      </c>
      <c r="H29" s="92">
        <v>1458</v>
      </c>
      <c r="I29" s="141">
        <v>1641.6</v>
      </c>
    </row>
    <row r="30" spans="1:9" ht="16.5" x14ac:dyDescent="0.3">
      <c r="A30" s="91"/>
      <c r="B30" s="152" t="s">
        <v>18</v>
      </c>
      <c r="C30" s="158" t="s">
        <v>177</v>
      </c>
      <c r="D30" s="92">
        <v>2500</v>
      </c>
      <c r="E30" s="46">
        <v>4000</v>
      </c>
      <c r="F30" s="92">
        <v>3000</v>
      </c>
      <c r="G30" s="46">
        <v>3000</v>
      </c>
      <c r="H30" s="92">
        <v>2291</v>
      </c>
      <c r="I30" s="141">
        <v>2958.2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1625</v>
      </c>
      <c r="E31" s="49">
        <v>2000</v>
      </c>
      <c r="F31" s="134">
        <v>2000</v>
      </c>
      <c r="G31" s="49">
        <v>2000</v>
      </c>
      <c r="H31" s="134">
        <v>1916</v>
      </c>
      <c r="I31" s="94">
        <v>1908.2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2875</v>
      </c>
      <c r="E33" s="42">
        <v>5500</v>
      </c>
      <c r="F33" s="133">
        <v>3500</v>
      </c>
      <c r="G33" s="42">
        <v>4500</v>
      </c>
      <c r="H33" s="133">
        <v>3416</v>
      </c>
      <c r="I33" s="139">
        <v>3958.2</v>
      </c>
    </row>
    <row r="34" spans="1:9" ht="16.5" x14ac:dyDescent="0.3">
      <c r="A34" s="91"/>
      <c r="B34" s="140" t="s">
        <v>27</v>
      </c>
      <c r="C34" s="15" t="s">
        <v>180</v>
      </c>
      <c r="D34" s="92">
        <v>2375</v>
      </c>
      <c r="E34" s="46">
        <v>5000</v>
      </c>
      <c r="F34" s="92">
        <v>2500</v>
      </c>
      <c r="G34" s="46">
        <v>4500</v>
      </c>
      <c r="H34" s="92">
        <v>3083</v>
      </c>
      <c r="I34" s="141">
        <v>3491.6</v>
      </c>
    </row>
    <row r="35" spans="1:9" ht="16.5" x14ac:dyDescent="0.3">
      <c r="A35" s="91"/>
      <c r="B35" s="143" t="s">
        <v>28</v>
      </c>
      <c r="C35" s="15" t="s">
        <v>181</v>
      </c>
      <c r="D35" s="92">
        <v>3250</v>
      </c>
      <c r="E35" s="46">
        <v>5000</v>
      </c>
      <c r="F35" s="92">
        <v>3500</v>
      </c>
      <c r="G35" s="46">
        <v>3250</v>
      </c>
      <c r="H35" s="92">
        <v>3666</v>
      </c>
      <c r="I35" s="141">
        <v>3733.2</v>
      </c>
    </row>
    <row r="36" spans="1:9" ht="16.5" x14ac:dyDescent="0.3">
      <c r="A36" s="91"/>
      <c r="B36" s="140" t="s">
        <v>29</v>
      </c>
      <c r="C36" s="15" t="s">
        <v>182</v>
      </c>
      <c r="D36" s="92">
        <v>3000</v>
      </c>
      <c r="E36" s="46">
        <v>2500</v>
      </c>
      <c r="F36" s="92">
        <v>3125</v>
      </c>
      <c r="G36" s="46">
        <v>2500</v>
      </c>
      <c r="H36" s="92">
        <v>6499</v>
      </c>
      <c r="I36" s="141">
        <v>3524.8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7500</v>
      </c>
      <c r="E37" s="49">
        <v>8000</v>
      </c>
      <c r="F37" s="134">
        <v>8000</v>
      </c>
      <c r="G37" s="49">
        <v>8500</v>
      </c>
      <c r="H37" s="134">
        <v>6000</v>
      </c>
      <c r="I37" s="94">
        <v>7600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100000</v>
      </c>
      <c r="E39" s="42">
        <v>100000</v>
      </c>
      <c r="F39" s="42">
        <v>110000</v>
      </c>
      <c r="G39" s="42">
        <v>80000</v>
      </c>
      <c r="H39" s="42">
        <v>78333</v>
      </c>
      <c r="I39" s="139">
        <v>93666.6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45000</v>
      </c>
      <c r="E40" s="49">
        <v>45000</v>
      </c>
      <c r="F40" s="49">
        <v>50000</v>
      </c>
      <c r="G40" s="49">
        <v>45000</v>
      </c>
      <c r="H40" s="49">
        <v>49333</v>
      </c>
      <c r="I40" s="94">
        <v>46866.6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07-09-2020</vt:lpstr>
      <vt:lpstr>By Order</vt:lpstr>
      <vt:lpstr>All Stores</vt:lpstr>
      <vt:lpstr>'07-09-2020'!Print_Titles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2020-09-11T07:53:23Z</cp:lastPrinted>
  <dcterms:created xsi:type="dcterms:W3CDTF">2010-10-20T06:23:14Z</dcterms:created>
  <dcterms:modified xsi:type="dcterms:W3CDTF">2020-09-11T07:55:01Z</dcterms:modified>
</cp:coreProperties>
</file>