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606" activeTab="5"/>
  </bookViews>
  <sheets>
    <sheet name="Supermarkets" sheetId="5" r:id="rId1"/>
    <sheet name="stores" sheetId="7" r:id="rId2"/>
    <sheet name="Comp" sheetId="8" r:id="rId3"/>
    <sheet name="30-11-2020" sheetId="9" r:id="rId4"/>
    <sheet name="By Order" sheetId="11" r:id="rId5"/>
    <sheet name="All Stores" sheetId="12" r:id="rId6"/>
  </sheets>
  <definedNames>
    <definedName name="_xlnm.Print_Titles" localSheetId="3">'30-11-2020'!$12:$14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3" i="11" l="1"/>
  <c r="G83" i="11"/>
  <c r="I88" i="11"/>
  <c r="G88" i="11"/>
  <c r="I87" i="11"/>
  <c r="G87" i="11"/>
  <c r="I86" i="11"/>
  <c r="G86" i="11"/>
  <c r="I84" i="11"/>
  <c r="G84" i="11"/>
  <c r="I89" i="11"/>
  <c r="G89" i="11"/>
  <c r="I85" i="11"/>
  <c r="G85" i="11"/>
  <c r="I77" i="11"/>
  <c r="G77" i="11"/>
  <c r="I76" i="11"/>
  <c r="G76" i="11"/>
  <c r="I80" i="11"/>
  <c r="G80" i="11"/>
  <c r="I79" i="11"/>
  <c r="G79" i="11"/>
  <c r="I78" i="11"/>
  <c r="G78" i="11"/>
  <c r="I72" i="11"/>
  <c r="G72" i="11"/>
  <c r="I73" i="11"/>
  <c r="G73" i="11"/>
  <c r="I71" i="11"/>
  <c r="G71" i="11"/>
  <c r="I70" i="11"/>
  <c r="G70" i="11"/>
  <c r="I69" i="11"/>
  <c r="G69" i="11"/>
  <c r="I68" i="11"/>
  <c r="G68" i="11"/>
  <c r="I63" i="11"/>
  <c r="G63" i="11"/>
  <c r="I58" i="11"/>
  <c r="G58" i="11"/>
  <c r="I64" i="11"/>
  <c r="G64" i="11"/>
  <c r="I62" i="11"/>
  <c r="G62" i="11"/>
  <c r="I61" i="11"/>
  <c r="G61" i="11"/>
  <c r="I60" i="11"/>
  <c r="G60" i="11"/>
  <c r="I65" i="11"/>
  <c r="G65" i="11"/>
  <c r="I59" i="11"/>
  <c r="G59" i="11"/>
  <c r="I57" i="11"/>
  <c r="G57" i="11"/>
  <c r="I53" i="11"/>
  <c r="G53" i="11"/>
  <c r="I54" i="11"/>
  <c r="G54" i="11"/>
  <c r="I52" i="11"/>
  <c r="G52" i="11"/>
  <c r="I49" i="11"/>
  <c r="G49" i="11"/>
  <c r="I51" i="11"/>
  <c r="G51" i="11"/>
  <c r="I50" i="11"/>
  <c r="G50" i="11"/>
  <c r="I45" i="11"/>
  <c r="G45" i="11"/>
  <c r="I41" i="11"/>
  <c r="G41" i="11"/>
  <c r="I42" i="11"/>
  <c r="G42" i="11"/>
  <c r="I44" i="11"/>
  <c r="G44" i="11"/>
  <c r="I43" i="11"/>
  <c r="G43" i="11"/>
  <c r="I46" i="11"/>
  <c r="G46" i="11"/>
  <c r="I34" i="11"/>
  <c r="G34" i="11"/>
  <c r="I36" i="11"/>
  <c r="G36" i="11"/>
  <c r="I35" i="11"/>
  <c r="G35" i="11"/>
  <c r="I38" i="11"/>
  <c r="G38" i="11"/>
  <c r="I37" i="11"/>
  <c r="G37" i="11"/>
  <c r="I21" i="11"/>
  <c r="G21" i="11"/>
  <c r="I23" i="11"/>
  <c r="G23" i="11"/>
  <c r="I30" i="11"/>
  <c r="G30" i="11"/>
  <c r="I29" i="11"/>
  <c r="G29" i="11"/>
  <c r="I22" i="11"/>
  <c r="G22" i="11"/>
  <c r="I19" i="11"/>
  <c r="G19" i="11"/>
  <c r="I26" i="11"/>
  <c r="G26" i="11"/>
  <c r="I25" i="11"/>
  <c r="G25" i="11"/>
  <c r="I16" i="11"/>
  <c r="G16" i="11"/>
  <c r="I20" i="11"/>
  <c r="G20" i="11"/>
  <c r="I24" i="11"/>
  <c r="G24" i="11"/>
  <c r="I28" i="11"/>
  <c r="G28" i="11"/>
  <c r="I18" i="11"/>
  <c r="G18" i="11"/>
  <c r="I27" i="11"/>
  <c r="G27" i="11"/>
  <c r="I31" i="11"/>
  <c r="G31" i="11"/>
  <c r="I17" i="11"/>
  <c r="G17" i="11"/>
  <c r="D40" i="8" l="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<sst xmlns="http://schemas.openxmlformats.org/spreadsheetml/2006/main" count="850" uniqueCount="228">
  <si>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</si>
  <si>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</si>
  <si>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</si>
  <si>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</si>
  <si>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</si>
  <si>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</si>
  <si>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</si>
  <si>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</si>
  <si>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</si>
  <si>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</si>
  <si>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</si>
  <si>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</si>
  <si>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</si>
  <si>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</si>
  <si>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</si>
  <si>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</si>
  <si>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</si>
  <si>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</si>
  <si>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</si>
  <si>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</si>
  <si>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</si>
  <si>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</si>
  <si>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</si>
  <si>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</si>
  <si>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</si>
  <si>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</si>
  <si>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</si>
  <si>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</si>
  <si>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</si>
  <si>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</si>
  <si>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</si>
  <si>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</si>
  <si>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</si>
  <si>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</si>
  <si>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</si>
  <si>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</si>
  <si>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</si>
  <si>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</si>
  <si>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</si>
  <si>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</si>
  <si>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</si>
  <si>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</si>
  <si>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</si>
  <si>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</si>
  <si>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</si>
  <si>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</si>
  <si>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</si>
  <si>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</si>
  <si>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</si>
  <si>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</si>
  <si>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</si>
  <si>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</si>
  <si>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</si>
  <si>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</si>
  <si>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</si>
  <si>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</si>
  <si>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</si>
  <si>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</si>
  <si>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</si>
  <si>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</si>
  <si>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</si>
  <si>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</si>
  <si>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</si>
  <si>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</si>
  <si>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</si>
  <si>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</si>
  <si>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</si>
  <si>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</si>
  <si>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</si>
  <si>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</si>
  <si>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</si>
  <si>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</si>
  <si>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</si>
  <si>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</si>
  <si>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</si>
  <si>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</si>
  <si>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</si>
  <si>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</si>
  <si>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</si>
  <si>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</si>
  <si>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</si>
  <si>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</si>
  <si>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</si>
  <si>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</si>
  <si>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</si>
  <si>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</si>
  <si>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</si>
  <si>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</si>
  <si>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</si>
  <si>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</si>
  <si>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</si>
  <si>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</si>
  <si>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</si>
  <si>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</si>
  <si>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</si>
  <si>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</si>
  <si>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</si>
  <si>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</si>
  <si>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</si>
  <si>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</si>
  <si>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</si>
  <si>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</si>
  <si>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</si>
  <si>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</si>
  <si>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</si>
  <si>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</si>
  <si>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</si>
  <si>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</si>
  <si>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</si>
  <si>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</si>
  <si>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</si>
  <si>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</si>
  <si>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</si>
  <si>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</si>
  <si>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</si>
  <si>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</si>
  <si>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</si>
  <si>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</si>
  <si>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</si>
  <si>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</si>
  <si>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</si>
  <si>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</si>
  <si>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</si>
  <si>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</si>
  <si>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</si>
  <si>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</si>
  <si>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</si>
  <si>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</si>
  <si>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</si>
  <si>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</si>
  <si>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</si>
  <si>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</si>
  <si>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</si>
  <si>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</si>
  <si>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</si>
  <si>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</si>
  <si>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</si>
  <si>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</si>
  <si>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</si>
  <si>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</si>
  <si>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</si>
  <si>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</si>
  <si>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</si>
  <si>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</si>
  <si>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</si>
  <si>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</si>
  <si>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</si>
  <si>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</si>
  <si>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</si>
  <si>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</si>
  <si>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</si>
  <si>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</si>
  <si>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</si>
  <si>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</si>
  <si>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</si>
  <si>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</si>
  <si>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</si>
  <si>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</si>
  <si>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</si>
  <si>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</si>
  <si>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</si>
  <si>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</si>
  <si>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</si>
  <si>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</si>
  <si>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</si>
  <si>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</si>
  <si>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</si>
  <si>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</si>
  <si>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</si>
  <si>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</si>
  <si>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</si>
  <si>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</si>
  <si>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</si>
  <si>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</si>
  <si>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</si>
  <si>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</si>
  <si>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</si>
  <si>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</si>
  <si>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</si>
  <si>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</si>
  <si>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</si>
  <si>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</si>
  <si>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</si>
  <si>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</si>
  <si>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</si>
  <si>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</si>
  <si>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</si>
  <si>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</si>
  <si>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</si>
  <si>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</si>
  <si>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</si>
  <si>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</si>
  <si>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</si>
  <si>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</si>
  <si>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</si>
  <si>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</si>
  <si>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</si>
  <si>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</si>
  <si>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</si>
  <si>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</si>
  <si>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</si>
  <si>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</si>
  <si>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</si>
  <si>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</si>
  <si>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</si>
  <si>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</si>
  <si>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</si>
  <si>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</si>
  <si>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</si>
  <si>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</si>
  <si>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</si>
  <si>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</si>
  <si>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</si>
  <si>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</si>
  <si>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</si>
  <si>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</si>
  <si>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</si>
  <si>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الثاني 2019 (ل.ل.)</t>
  </si>
  <si>
    <t>المجموع</t>
  </si>
  <si>
    <t>.</t>
  </si>
  <si>
    <t>معدل أسعار  السوبرماركات في 24-11-2020 (ل.ل.)</t>
  </si>
  <si>
    <t>معدل أسعار المحلات والملاحم في 24-11-2020 (ل.ل.)</t>
  </si>
  <si>
    <t>المعدل العام للأسعار في 24-11-2020  (ل.ل.)</t>
  </si>
  <si>
    <t xml:space="preserve"> التاريخ 30 تشرين الثاني 2020</t>
  </si>
  <si>
    <t>معدل أسعار  السوبرماركات في 30-11-2020 (ل.ل.)</t>
  </si>
  <si>
    <t xml:space="preserve"> التاريخ30 تشرين الثاني 2020</t>
  </si>
  <si>
    <t>معدل أسعار المحلات والملاحم في 30-11-2020 (ل.ل.)</t>
  </si>
  <si>
    <t>المعدل العام للأسعار في 30-11-2020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</si>
</sst>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2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5" t="s">
        <v>202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6" t="s">
        <v>3</v>
      </c>
      <c r="B12" s="172"/>
      <c r="C12" s="170" t="s">
        <v>0</v>
      </c>
      <c r="D12" s="168" t="s">
        <v>23</v>
      </c>
      <c r="E12" s="168" t="s">
        <v>217</v>
      </c>
      <c r="F12" s="168" t="s">
        <v>224</v>
      </c>
      <c r="G12" s="168" t="s">
        <v>197</v>
      </c>
      <c r="H12" s="168" t="s">
        <v>220</v>
      </c>
      <c r="I12" s="168" t="s">
        <v>187</v>
      </c>
    </row>
    <row r="13" spans="1:9" ht="38.25" customHeight="1" thickBot="1" x14ac:dyDescent="0.25">
      <c r="A13" s="167"/>
      <c r="B13" s="173"/>
      <c r="C13" s="171"/>
      <c r="D13" s="169"/>
      <c r="E13" s="169"/>
      <c r="F13" s="169"/>
      <c r="G13" s="169"/>
      <c r="H13" s="169"/>
      <c r="I13" s="16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1639.0625</v>
      </c>
      <c r="F15" s="43">
        <v>5549.8</v>
      </c>
      <c r="G15" s="45">
        <f t="shared" ref="G15:G30" si="0">(F15-E15)/E15</f>
        <v>2.3859599618684464</v>
      </c>
      <c r="H15" s="43">
        <v>6307.8</v>
      </c>
      <c r="I15" s="45">
        <f>(F15-H15)/H15</f>
        <v>-0.12016868004692602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1746.3722222222223</v>
      </c>
      <c r="F16" s="47">
        <v>6360.8888888888887</v>
      </c>
      <c r="G16" s="48">
        <f t="shared" si="0"/>
        <v>2.642344288318323</v>
      </c>
      <c r="H16" s="47">
        <v>5608.8888888888887</v>
      </c>
      <c r="I16" s="44">
        <f t="shared" ref="I16:I30" si="1">(F16-H16)/H16</f>
        <v>0.13407290015847861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1567.9</v>
      </c>
      <c r="F17" s="47">
        <v>4220.8888888888887</v>
      </c>
      <c r="G17" s="48">
        <f t="shared" si="0"/>
        <v>1.6920651118622925</v>
      </c>
      <c r="H17" s="47">
        <v>3720.8888888888887</v>
      </c>
      <c r="I17" s="44">
        <f>(F17-H17)/H17</f>
        <v>0.13437649307214525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879.125</v>
      </c>
      <c r="F18" s="47">
        <v>2949</v>
      </c>
      <c r="G18" s="48">
        <f t="shared" si="0"/>
        <v>2.3544717759135505</v>
      </c>
      <c r="H18" s="47">
        <v>3198</v>
      </c>
      <c r="I18" s="44">
        <f t="shared" si="1"/>
        <v>-7.7861163227016889E-2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2485.6396666666665</v>
      </c>
      <c r="F19" s="47">
        <v>6773.5</v>
      </c>
      <c r="G19" s="48">
        <f>(F19-E19)/E19</f>
        <v>1.7250530681639431</v>
      </c>
      <c r="H19" s="47">
        <v>5811</v>
      </c>
      <c r="I19" s="44">
        <f>(F19-H19)/H19</f>
        <v>0.16563414214420927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1441.9875</v>
      </c>
      <c r="F20" s="47">
        <v>4665</v>
      </c>
      <c r="G20" s="48">
        <f t="shared" si="0"/>
        <v>2.235118196239565</v>
      </c>
      <c r="H20" s="47">
        <v>4548.8</v>
      </c>
      <c r="I20" s="44">
        <f t="shared" si="1"/>
        <v>2.5545198733731931E-2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1415.7750000000001</v>
      </c>
      <c r="F21" s="47">
        <v>3747.8</v>
      </c>
      <c r="G21" s="48">
        <f t="shared" si="0"/>
        <v>1.6471720435803712</v>
      </c>
      <c r="H21" s="47">
        <v>3872.8</v>
      </c>
      <c r="I21" s="44">
        <f t="shared" si="1"/>
        <v>-3.2276389175790121E-2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402.78750000000002</v>
      </c>
      <c r="F22" s="47">
        <v>580</v>
      </c>
      <c r="G22" s="48">
        <f t="shared" si="0"/>
        <v>0.4399652422182912</v>
      </c>
      <c r="H22" s="47">
        <v>625</v>
      </c>
      <c r="I22" s="44">
        <f t="shared" si="1"/>
        <v>-7.1999999999999995E-2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502.82499999999999</v>
      </c>
      <c r="F23" s="47">
        <v>704.8</v>
      </c>
      <c r="G23" s="48">
        <f t="shared" si="0"/>
        <v>0.40168050514592546</v>
      </c>
      <c r="H23" s="47">
        <v>719.8</v>
      </c>
      <c r="I23" s="44">
        <f t="shared" si="1"/>
        <v>-2.0839121978327314E-2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500.4375</v>
      </c>
      <c r="F24" s="47">
        <v>877.55555555555554</v>
      </c>
      <c r="G24" s="48">
        <f t="shared" si="0"/>
        <v>0.75357673147107385</v>
      </c>
      <c r="H24" s="47">
        <v>772</v>
      </c>
      <c r="I24" s="44">
        <f t="shared" si="1"/>
        <v>0.1367299942429476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517.26250000000005</v>
      </c>
      <c r="F25" s="47">
        <v>754.8</v>
      </c>
      <c r="G25" s="48">
        <f t="shared" si="0"/>
        <v>0.45922041516638051</v>
      </c>
      <c r="H25" s="47">
        <v>744.8</v>
      </c>
      <c r="I25" s="44">
        <f t="shared" si="1"/>
        <v>1.3426423200859293E-2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1351.6624999999999</v>
      </c>
      <c r="F26" s="47">
        <v>1684.8</v>
      </c>
      <c r="G26" s="48">
        <f t="shared" si="0"/>
        <v>0.24646500143342001</v>
      </c>
      <c r="H26" s="47">
        <v>1849.8</v>
      </c>
      <c r="I26" s="44">
        <f t="shared" si="1"/>
        <v>-8.9198832306195269E-2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519.8125</v>
      </c>
      <c r="F27" s="47">
        <v>860.88888888888891</v>
      </c>
      <c r="G27" s="48">
        <f t="shared" si="0"/>
        <v>0.65615272600964558</v>
      </c>
      <c r="H27" s="47">
        <v>724.22222222222217</v>
      </c>
      <c r="I27" s="44">
        <f t="shared" si="1"/>
        <v>0.18870819269714648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1121.0875000000001</v>
      </c>
      <c r="F28" s="47">
        <v>2755.6</v>
      </c>
      <c r="G28" s="48">
        <f t="shared" si="0"/>
        <v>1.4579704973965009</v>
      </c>
      <c r="H28" s="47">
        <v>2643.8</v>
      </c>
      <c r="I28" s="44">
        <f t="shared" si="1"/>
        <v>4.2287616309856918E-2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1643.2854166666666</v>
      </c>
      <c r="F29" s="47">
        <v>3772.1555555555556</v>
      </c>
      <c r="G29" s="48">
        <f t="shared" si="0"/>
        <v>1.2954962767254454</v>
      </c>
      <c r="H29" s="47">
        <v>3744.3777777777777</v>
      </c>
      <c r="I29" s="44">
        <f t="shared" si="1"/>
        <v>7.4185297067603717E-3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1180.8375000000001</v>
      </c>
      <c r="F30" s="50">
        <v>2743.8</v>
      </c>
      <c r="G30" s="51">
        <f t="shared" si="0"/>
        <v>1.323605068436597</v>
      </c>
      <c r="H30" s="50">
        <v>2772</v>
      </c>
      <c r="I30" s="56">
        <f t="shared" si="1"/>
        <v>-1.0173160173160108E-2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2393.6125000000002</v>
      </c>
      <c r="F32" s="43">
        <v>6173.8</v>
      </c>
      <c r="G32" s="45">
        <f>(F32-E32)/E32</f>
        <v>1.5792813164202641</v>
      </c>
      <c r="H32" s="43">
        <v>5780</v>
      </c>
      <c r="I32" s="44">
        <f>(F32-H32)/H32</f>
        <v>6.8131487889273382E-2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2238.2624999999998</v>
      </c>
      <c r="F33" s="47">
        <v>6398.8</v>
      </c>
      <c r="G33" s="48">
        <f>(F33-E33)/E33</f>
        <v>1.8588246463495683</v>
      </c>
      <c r="H33" s="47">
        <v>5915.333333333333</v>
      </c>
      <c r="I33" s="44">
        <f>(F33-H33)/H33</f>
        <v>8.1731094331116957E-2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1466.375</v>
      </c>
      <c r="F34" s="47">
        <v>3494.8</v>
      </c>
      <c r="G34" s="48">
        <f>(F34-E34)/E34</f>
        <v>1.38329213195806</v>
      </c>
      <c r="H34" s="47">
        <v>3619.8</v>
      </c>
      <c r="I34" s="44">
        <f>(F34-H34)/H34</f>
        <v>-3.4532294601911706E-2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1581.5959166666667</v>
      </c>
      <c r="F35" s="47">
        <v>3164</v>
      </c>
      <c r="G35" s="48">
        <f>(F35-E35)/E35</f>
        <v>1.0005109817609861</v>
      </c>
      <c r="H35" s="47">
        <v>3142.5</v>
      </c>
      <c r="I35" s="44">
        <f>(F35-H35)/H35</f>
        <v>6.841686555290374E-3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1749.3375000000001</v>
      </c>
      <c r="F36" s="50">
        <v>3423.8</v>
      </c>
      <c r="G36" s="51">
        <f>(F36-E36)/E36</f>
        <v>0.95719808213109248</v>
      </c>
      <c r="H36" s="50">
        <v>3773.8</v>
      </c>
      <c r="I36" s="56">
        <f>(F36-H36)/H36</f>
        <v>-9.2744713551327573E-2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28513.055555555555</v>
      </c>
      <c r="F38" s="43">
        <v>67495</v>
      </c>
      <c r="G38" s="45">
        <f t="shared" ref="G38:G43" si="2">(F38-E38)/E38</f>
        <v>1.3671612419262131</v>
      </c>
      <c r="H38" s="43">
        <v>62623</v>
      </c>
      <c r="I38" s="44">
        <f t="shared" ref="I38:I43" si="3">(F38-H38)/H38</f>
        <v>7.7798891780975044E-2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16491.080555555556</v>
      </c>
      <c r="F39" s="57">
        <v>37249.666666666664</v>
      </c>
      <c r="G39" s="48">
        <f t="shared" si="2"/>
        <v>1.2587765878153996</v>
      </c>
      <c r="H39" s="57">
        <v>37916.333333333336</v>
      </c>
      <c r="I39" s="44">
        <f>(F39-H39)/H39</f>
        <v>-1.7582572154480607E-2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12195.53125</v>
      </c>
      <c r="F40" s="57">
        <v>25911.142857142859</v>
      </c>
      <c r="G40" s="48">
        <f t="shared" si="2"/>
        <v>1.1246424059749638</v>
      </c>
      <c r="H40" s="57">
        <v>25482.571428571428</v>
      </c>
      <c r="I40" s="44">
        <f t="shared" si="3"/>
        <v>1.6818217493188726E-2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5817.5375000000004</v>
      </c>
      <c r="F41" s="47">
        <v>13442.333333333334</v>
      </c>
      <c r="G41" s="48">
        <f t="shared" si="2"/>
        <v>1.3106569288695318</v>
      </c>
      <c r="H41" s="47">
        <v>13400.666666666666</v>
      </c>
      <c r="I41" s="44">
        <f t="shared" si="3"/>
        <v>3.1092980448734799E-3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11221.416666666666</v>
      </c>
      <c r="F42" s="47">
        <v>12333.333333333334</v>
      </c>
      <c r="G42" s="48">
        <f t="shared" si="2"/>
        <v>9.9088795977929217E-2</v>
      </c>
      <c r="H42" s="47">
        <v>12333.333333333334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12537.5</v>
      </c>
      <c r="F43" s="50">
        <v>23275</v>
      </c>
      <c r="G43" s="51">
        <f t="shared" si="2"/>
        <v>0.85643070787637088</v>
      </c>
      <c r="H43" s="50">
        <v>22735.714285714286</v>
      </c>
      <c r="I43" s="59">
        <f t="shared" si="3"/>
        <v>2.3719761231542548E-2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6418.8888888888896</v>
      </c>
      <c r="F45" s="43">
        <v>16666.428571428572</v>
      </c>
      <c r="G45" s="45">
        <f t="shared" ref="G45:G50" si="4">(F45-E45)/E45</f>
        <v>1.5964662825490241</v>
      </c>
      <c r="H45" s="43">
        <v>16666.428571428572</v>
      </c>
      <c r="I45" s="44">
        <f t="shared" ref="I45:I50" si="5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6027</v>
      </c>
      <c r="F46" s="47">
        <v>10137</v>
      </c>
      <c r="G46" s="48">
        <f t="shared" si="4"/>
        <v>0.68193130910900945</v>
      </c>
      <c r="H46" s="47">
        <v>10137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19262.083333333336</v>
      </c>
      <c r="F47" s="47">
        <v>38715</v>
      </c>
      <c r="G47" s="48">
        <f t="shared" si="4"/>
        <v>1.0099072011075296</v>
      </c>
      <c r="H47" s="47">
        <v>38748.125</v>
      </c>
      <c r="I47" s="87">
        <f t="shared" si="5"/>
        <v>-8.5488007484233104E-4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19363.481</v>
      </c>
      <c r="F48" s="47">
        <v>59846.428571428572</v>
      </c>
      <c r="G48" s="48">
        <f t="shared" si="4"/>
        <v>2.0906854284840919</v>
      </c>
      <c r="H48" s="47">
        <v>59846.428571428572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2355.6845238095239</v>
      </c>
      <c r="F49" s="47">
        <v>6048.6</v>
      </c>
      <c r="G49" s="48">
        <f t="shared" si="4"/>
        <v>1.5676613056057411</v>
      </c>
      <c r="H49" s="47">
        <v>5948.6</v>
      </c>
      <c r="I49" s="44">
        <f t="shared" si="5"/>
        <v>1.6810678142756278E-2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28249.5</v>
      </c>
      <c r="F50" s="50">
        <v>49995</v>
      </c>
      <c r="G50" s="56">
        <f t="shared" si="4"/>
        <v>0.76976583656347897</v>
      </c>
      <c r="H50" s="50">
        <v>49995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3512.25</v>
      </c>
      <c r="F52" s="66">
        <v>9449.3333333333339</v>
      </c>
      <c r="G52" s="45">
        <f t="shared" ref="G52:G60" si="6">(F52-E52)/E52</f>
        <v>1.6903931477922511</v>
      </c>
      <c r="H52" s="66">
        <v>9999</v>
      </c>
      <c r="I52" s="123">
        <f t="shared" ref="I52:I60" si="7">(F52-H52)/H52</f>
        <v>-5.4972163883054911E-2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4132.4107142857138</v>
      </c>
      <c r="F53" s="70">
        <v>15756.428571428571</v>
      </c>
      <c r="G53" s="48">
        <f t="shared" si="6"/>
        <v>2.8128902620832705</v>
      </c>
      <c r="H53" s="70">
        <v>15756.428571428571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3040.4375</v>
      </c>
      <c r="F54" s="70">
        <v>12777</v>
      </c>
      <c r="G54" s="48">
        <f t="shared" si="6"/>
        <v>3.2023557465002979</v>
      </c>
      <c r="H54" s="70">
        <v>12377</v>
      </c>
      <c r="I54" s="87">
        <f t="shared" si="7"/>
        <v>3.2318009210632624E-2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5016.666666666667</v>
      </c>
      <c r="F55" s="70">
        <v>6743.75</v>
      </c>
      <c r="G55" s="48">
        <f t="shared" si="6"/>
        <v>0.34426910299003316</v>
      </c>
      <c r="H55" s="70">
        <v>6743.75</v>
      </c>
      <c r="I55" s="87">
        <f t="shared" si="7"/>
        <v>0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2565.7916666666665</v>
      </c>
      <c r="F56" s="103">
        <v>2824</v>
      </c>
      <c r="G56" s="55">
        <f t="shared" si="6"/>
        <v>0.10063495672225928</v>
      </c>
      <c r="H56" s="103">
        <v>2824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5169.5</v>
      </c>
      <c r="F57" s="50">
        <v>11721.333333333334</v>
      </c>
      <c r="G57" s="51">
        <f t="shared" si="6"/>
        <v>1.2674017474288295</v>
      </c>
      <c r="H57" s="50">
        <v>11721.333333333334</v>
      </c>
      <c r="I57" s="124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4948.3928571428569</v>
      </c>
      <c r="F58" s="68">
        <v>17478.75</v>
      </c>
      <c r="G58" s="44">
        <f t="shared" si="6"/>
        <v>2.5322074266536756</v>
      </c>
      <c r="H58" s="68">
        <v>17266.25</v>
      </c>
      <c r="I58" s="44">
        <f t="shared" si="7"/>
        <v>1.2307246796496054E-2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5282.25</v>
      </c>
      <c r="F59" s="70">
        <v>17876.25</v>
      </c>
      <c r="G59" s="48">
        <f t="shared" si="6"/>
        <v>2.3842112736049978</v>
      </c>
      <c r="H59" s="70">
        <v>18180</v>
      </c>
      <c r="I59" s="44">
        <f t="shared" si="7"/>
        <v>-1.6707920792079209E-2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22089.977678571428</v>
      </c>
      <c r="F60" s="73">
        <v>90102.5</v>
      </c>
      <c r="G60" s="51">
        <f t="shared" si="6"/>
        <v>3.0788859686085019</v>
      </c>
      <c r="H60" s="73">
        <v>90102.5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6906.875</v>
      </c>
      <c r="F62" s="54">
        <v>25552.25</v>
      </c>
      <c r="G62" s="45">
        <f t="shared" ref="G62:G67" si="8">(F62-E62)/E62</f>
        <v>2.6995385033028687</v>
      </c>
      <c r="H62" s="54">
        <v>27749.3</v>
      </c>
      <c r="I62" s="44">
        <f t="shared" ref="I62:I67" si="9">(F62-H62)/H62</f>
        <v>-7.9174970179427928E-2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48438.869047619053</v>
      </c>
      <c r="F63" s="46">
        <v>117016.14285714286</v>
      </c>
      <c r="G63" s="48">
        <f t="shared" si="8"/>
        <v>1.4157488636265885</v>
      </c>
      <c r="H63" s="46">
        <v>117016.14285714286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11557.471726190477</v>
      </c>
      <c r="F64" s="46">
        <v>49211.666666666664</v>
      </c>
      <c r="G64" s="48">
        <f t="shared" si="8"/>
        <v>3.2579958517352647</v>
      </c>
      <c r="H64" s="46">
        <v>49211.666666666664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7914.9027777777774</v>
      </c>
      <c r="F65" s="46">
        <v>20511.666666666668</v>
      </c>
      <c r="G65" s="48">
        <f t="shared" si="8"/>
        <v>1.5915247783278033</v>
      </c>
      <c r="H65" s="46">
        <v>20511.666666666668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4339.7867063492067</v>
      </c>
      <c r="F66" s="46">
        <v>16384.285714285714</v>
      </c>
      <c r="G66" s="48">
        <f t="shared" si="8"/>
        <v>2.7753665843335411</v>
      </c>
      <c r="H66" s="46">
        <v>15864.285714285714</v>
      </c>
      <c r="I66" s="87">
        <f t="shared" si="9"/>
        <v>3.2778027915353447E-2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3368.6875</v>
      </c>
      <c r="F67" s="58">
        <v>13167</v>
      </c>
      <c r="G67" s="51">
        <f t="shared" si="8"/>
        <v>2.9086439451566819</v>
      </c>
      <c r="H67" s="58">
        <v>13167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4285.8784722222226</v>
      </c>
      <c r="F69" s="43">
        <v>14738.125</v>
      </c>
      <c r="G69" s="45">
        <f>(F69-E69)/E69</f>
        <v>2.4387640936440973</v>
      </c>
      <c r="H69" s="43">
        <v>14719.375</v>
      </c>
      <c r="I69" s="44">
        <f>(F69-H69)/H69</f>
        <v>1.2738312598191159E-3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2909.625</v>
      </c>
      <c r="F70" s="47">
        <v>8136.2857142857147</v>
      </c>
      <c r="G70" s="48">
        <f>(F70-E70)/E70</f>
        <v>1.7963348246889941</v>
      </c>
      <c r="H70" s="47">
        <v>8072.5714285714284</v>
      </c>
      <c r="I70" s="44">
        <f>(F70-H70)/H70</f>
        <v>7.8926877610250527E-3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1345.0347222222222</v>
      </c>
      <c r="F71" s="47">
        <v>2768.3333333333335</v>
      </c>
      <c r="G71" s="48">
        <f>(F71-E71)/E71</f>
        <v>1.058187262823657</v>
      </c>
      <c r="H71" s="47">
        <v>2601.6666666666665</v>
      </c>
      <c r="I71" s="44">
        <f>(F71-H71)/H71</f>
        <v>6.4061499039077638E-2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2492.9166666666665</v>
      </c>
      <c r="F72" s="47">
        <v>8568.5714285714294</v>
      </c>
      <c r="G72" s="48">
        <f>(F72-E72)/E72</f>
        <v>2.4371672118621817</v>
      </c>
      <c r="H72" s="47">
        <v>9355</v>
      </c>
      <c r="I72" s="44">
        <f>(F72-H72)/H72</f>
        <v>-8.4065053065587453E-2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1956.2777777777778</v>
      </c>
      <c r="F73" s="50">
        <v>7521.666666666667</v>
      </c>
      <c r="G73" s="48">
        <f>(F73-E73)/E73</f>
        <v>2.8448868315678868</v>
      </c>
      <c r="H73" s="50">
        <v>7521.666666666667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1481.2083333333333</v>
      </c>
      <c r="F75" s="43">
        <v>4476.666666666667</v>
      </c>
      <c r="G75" s="44">
        <f t="shared" ref="G75:G81" si="10">(F75-E75)/E75</f>
        <v>2.022307237896988</v>
      </c>
      <c r="H75" s="43">
        <v>4476.666666666667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1336.2222222222222</v>
      </c>
      <c r="F76" s="32">
        <v>3676.4285714285716</v>
      </c>
      <c r="G76" s="48">
        <f t="shared" si="10"/>
        <v>1.7513601482502199</v>
      </c>
      <c r="H76" s="32">
        <v>3597</v>
      </c>
      <c r="I76" s="44">
        <f t="shared" si="11"/>
        <v>2.2081893641526705E-2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947.78571428571422</v>
      </c>
      <c r="F77" s="47">
        <v>2277.5</v>
      </c>
      <c r="G77" s="48">
        <f t="shared" si="10"/>
        <v>1.4029693270027885</v>
      </c>
      <c r="H77" s="47">
        <v>2280.8333333333335</v>
      </c>
      <c r="I77" s="44">
        <f t="shared" si="11"/>
        <v>-1.4614541468762081E-3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1572.7847222222224</v>
      </c>
      <c r="F78" s="47">
        <v>5404.4444444444443</v>
      </c>
      <c r="G78" s="48">
        <f t="shared" si="10"/>
        <v>2.4362264384208823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2044.1750000000002</v>
      </c>
      <c r="F79" s="61">
        <v>5472.875</v>
      </c>
      <c r="G79" s="48">
        <f t="shared" si="10"/>
        <v>1.6773025792801495</v>
      </c>
      <c r="H79" s="61">
        <v>5472.875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8920.1666666666661</v>
      </c>
      <c r="F80" s="61">
        <v>29999</v>
      </c>
      <c r="G80" s="48">
        <f t="shared" si="10"/>
        <v>2.363053754600998</v>
      </c>
      <c r="H80" s="61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4140.1736111111113</v>
      </c>
      <c r="F81" s="50">
        <v>6464.4444444444443</v>
      </c>
      <c r="G81" s="51">
        <f t="shared" si="10"/>
        <v>0.56139453357598723</v>
      </c>
      <c r="H81" s="50">
        <v>6493</v>
      </c>
      <c r="I81" s="56">
        <f t="shared" si="11"/>
        <v>-4.3978985916457193E-3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5" t="s">
        <v>203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225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6" t="s">
        <v>3</v>
      </c>
      <c r="B12" s="172"/>
      <c r="C12" s="174" t="s">
        <v>0</v>
      </c>
      <c r="D12" s="168" t="s">
        <v>23</v>
      </c>
      <c r="E12" s="168" t="s">
        <v>217</v>
      </c>
      <c r="F12" s="176" t="s">
        <v>226</v>
      </c>
      <c r="G12" s="168" t="s">
        <v>197</v>
      </c>
      <c r="H12" s="176" t="s">
        <v>221</v>
      </c>
      <c r="I12" s="168" t="s">
        <v>187</v>
      </c>
    </row>
    <row r="13" spans="1:9" ht="30.75" customHeight="1" thickBot="1" x14ac:dyDescent="0.25">
      <c r="A13" s="167"/>
      <c r="B13" s="173"/>
      <c r="C13" s="175"/>
      <c r="D13" s="169"/>
      <c r="E13" s="169"/>
      <c r="F13" s="177"/>
      <c r="G13" s="169"/>
      <c r="H13" s="177"/>
      <c r="I13" s="16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1639.0625</v>
      </c>
      <c r="F15" s="83">
        <v>5883.2</v>
      </c>
      <c r="G15" s="44">
        <f>(F15-E15)/E15</f>
        <v>2.5893689227836032</v>
      </c>
      <c r="H15" s="83">
        <v>6266.6</v>
      </c>
      <c r="I15" s="125">
        <f>(F15-H15)/H15</f>
        <v>-6.1181501930871691E-2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1746.3722222222223</v>
      </c>
      <c r="F16" s="83">
        <v>5466.6</v>
      </c>
      <c r="G16" s="48">
        <f t="shared" ref="G16:G39" si="0">(F16-E16)/E16</f>
        <v>2.1302605082917925</v>
      </c>
      <c r="H16" s="83">
        <v>4866.6000000000004</v>
      </c>
      <c r="I16" s="48">
        <f>(F16-H16)/H16</f>
        <v>0.12328936012822092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1567.9</v>
      </c>
      <c r="F17" s="83">
        <v>3633.2</v>
      </c>
      <c r="G17" s="48">
        <f t="shared" si="0"/>
        <v>1.3172396198737162</v>
      </c>
      <c r="H17" s="83">
        <v>3766.6</v>
      </c>
      <c r="I17" s="48">
        <f t="shared" ref="I17:I29" si="1">(F17-H17)/H17</f>
        <v>-3.5416556045239765E-2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879.125</v>
      </c>
      <c r="F18" s="83">
        <v>2983.2</v>
      </c>
      <c r="G18" s="48">
        <f t="shared" si="0"/>
        <v>2.3933740935589363</v>
      </c>
      <c r="H18" s="83">
        <v>3000</v>
      </c>
      <c r="I18" s="48">
        <f t="shared" si="1"/>
        <v>-5.6000000000000607E-3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2485.6396666666665</v>
      </c>
      <c r="F19" s="83">
        <v>6033.2</v>
      </c>
      <c r="G19" s="48">
        <f t="shared" si="0"/>
        <v>1.4272222884545214</v>
      </c>
      <c r="H19" s="83">
        <v>6216.6</v>
      </c>
      <c r="I19" s="48">
        <f t="shared" si="1"/>
        <v>-2.9501656854229084E-2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1441.9875</v>
      </c>
      <c r="F20" s="83">
        <v>4100</v>
      </c>
      <c r="G20" s="48">
        <f t="shared" si="0"/>
        <v>1.8432978787957592</v>
      </c>
      <c r="H20" s="83">
        <v>4099.8</v>
      </c>
      <c r="I20" s="48">
        <f t="shared" si="1"/>
        <v>4.878286745690475E-5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1415.7750000000001</v>
      </c>
      <c r="F21" s="83">
        <v>2966.6</v>
      </c>
      <c r="G21" s="48">
        <f t="shared" si="0"/>
        <v>1.0953894510073985</v>
      </c>
      <c r="H21" s="83">
        <v>2966.6</v>
      </c>
      <c r="I21" s="48">
        <f t="shared" si="1"/>
        <v>0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402.78750000000002</v>
      </c>
      <c r="F22" s="83">
        <v>533.26599999999996</v>
      </c>
      <c r="G22" s="48">
        <f t="shared" si="0"/>
        <v>0.32393880147720555</v>
      </c>
      <c r="H22" s="83">
        <v>608.20000000000005</v>
      </c>
      <c r="I22" s="48">
        <f t="shared" si="1"/>
        <v>-0.12320618217691562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502.82499999999999</v>
      </c>
      <c r="F23" s="83">
        <v>666.6</v>
      </c>
      <c r="G23" s="48">
        <f t="shared" si="0"/>
        <v>0.32570973996917424</v>
      </c>
      <c r="H23" s="83">
        <v>628.20000000000005</v>
      </c>
      <c r="I23" s="48">
        <f t="shared" si="1"/>
        <v>6.1127029608404923E-2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500.4375</v>
      </c>
      <c r="F24" s="83">
        <v>616.6</v>
      </c>
      <c r="G24" s="48">
        <f t="shared" si="0"/>
        <v>0.23212189334332464</v>
      </c>
      <c r="H24" s="83">
        <v>658.2</v>
      </c>
      <c r="I24" s="48">
        <f t="shared" si="1"/>
        <v>-6.3202673959282918E-2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517.26250000000005</v>
      </c>
      <c r="F25" s="83">
        <v>616.6</v>
      </c>
      <c r="G25" s="48">
        <f t="shared" si="0"/>
        <v>0.19204465817645774</v>
      </c>
      <c r="H25" s="83">
        <v>658.2</v>
      </c>
      <c r="I25" s="48">
        <f t="shared" si="1"/>
        <v>-6.3202673959282918E-2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1351.6624999999999</v>
      </c>
      <c r="F26" s="83">
        <v>2066.6</v>
      </c>
      <c r="G26" s="48">
        <f t="shared" si="0"/>
        <v>0.52893196341542359</v>
      </c>
      <c r="H26" s="83">
        <v>1900</v>
      </c>
      <c r="I26" s="48">
        <f t="shared" si="1"/>
        <v>8.768421052631574E-2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519.8125</v>
      </c>
      <c r="F27" s="83">
        <v>650</v>
      </c>
      <c r="G27" s="48">
        <f t="shared" si="0"/>
        <v>0.25045088373211494</v>
      </c>
      <c r="H27" s="83">
        <v>658.2</v>
      </c>
      <c r="I27" s="48">
        <f t="shared" si="1"/>
        <v>-1.245821938620487E-2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1121.0875000000001</v>
      </c>
      <c r="F28" s="83">
        <v>3041.6</v>
      </c>
      <c r="G28" s="48">
        <f t="shared" si="0"/>
        <v>1.7130799335466675</v>
      </c>
      <c r="H28" s="83">
        <v>2633.2</v>
      </c>
      <c r="I28" s="48">
        <f t="shared" si="1"/>
        <v>0.15509646058028259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1643.2854166666666</v>
      </c>
      <c r="F29" s="83">
        <v>3133.2</v>
      </c>
      <c r="G29" s="48">
        <f t="shared" si="0"/>
        <v>0.90666817110539477</v>
      </c>
      <c r="H29" s="83">
        <v>3083.2</v>
      </c>
      <c r="I29" s="48">
        <f t="shared" si="1"/>
        <v>1.621691748832382E-2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1180.8375000000001</v>
      </c>
      <c r="F30" s="94">
        <v>2758.2</v>
      </c>
      <c r="G30" s="51">
        <f t="shared" si="0"/>
        <v>1.3357998031058462</v>
      </c>
      <c r="H30" s="94">
        <v>2824</v>
      </c>
      <c r="I30" s="51">
        <f>(F30-H30)/H30</f>
        <v>-2.3300283286119043E-2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2393.6125000000002</v>
      </c>
      <c r="F32" s="83">
        <v>5366.6</v>
      </c>
      <c r="G32" s="44">
        <f t="shared" si="0"/>
        <v>1.242050457206419</v>
      </c>
      <c r="H32" s="83">
        <v>5408.2</v>
      </c>
      <c r="I32" s="45">
        <f>(F32-H32)/H32</f>
        <v>-7.692023223993095E-3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2238.2624999999998</v>
      </c>
      <c r="F33" s="83">
        <v>5100</v>
      </c>
      <c r="G33" s="48">
        <f t="shared" si="0"/>
        <v>1.2785531187695816</v>
      </c>
      <c r="H33" s="83">
        <v>5100</v>
      </c>
      <c r="I33" s="48">
        <f>(F33-H33)/H33</f>
        <v>0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1466.375</v>
      </c>
      <c r="F34" s="83">
        <v>3133.2</v>
      </c>
      <c r="G34" s="48">
        <f>(F34-E34)/E34</f>
        <v>1.1366976387349756</v>
      </c>
      <c r="H34" s="83">
        <v>3133.2</v>
      </c>
      <c r="I34" s="48">
        <f>(F34-H34)/H34</f>
        <v>0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1581.5959166666667</v>
      </c>
      <c r="F35" s="83">
        <v>2866.6</v>
      </c>
      <c r="G35" s="48">
        <f t="shared" si="0"/>
        <v>0.81247306583945711</v>
      </c>
      <c r="H35" s="83">
        <v>2933.2</v>
      </c>
      <c r="I35" s="48">
        <f>(F35-H35)/H35</f>
        <v>-2.2705577526251165E-2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1749.3375000000001</v>
      </c>
      <c r="F36" s="83">
        <v>3766.6</v>
      </c>
      <c r="G36" s="55">
        <f t="shared" si="0"/>
        <v>1.1531579812357533</v>
      </c>
      <c r="H36" s="83">
        <v>4283.2</v>
      </c>
      <c r="I36" s="48">
        <f>(F36-H36)/H36</f>
        <v>-0.12061075831154276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28513.055555555555</v>
      </c>
      <c r="F38" s="84">
        <v>58866.6</v>
      </c>
      <c r="G38" s="45">
        <f t="shared" si="0"/>
        <v>1.0645489882802226</v>
      </c>
      <c r="H38" s="84">
        <v>54666.6</v>
      </c>
      <c r="I38" s="45">
        <f>(F38-H38)/H38</f>
        <v>7.682936198702682E-2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16491.080555555556</v>
      </c>
      <c r="F39" s="85">
        <v>36633.199999999997</v>
      </c>
      <c r="G39" s="51">
        <f t="shared" si="0"/>
        <v>1.2213947640719585</v>
      </c>
      <c r="H39" s="85">
        <v>35200</v>
      </c>
      <c r="I39" s="51">
        <f>(F39-H39)/H39</f>
        <v>4.0715909090909011E-2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5" t="s">
        <v>204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6" t="s">
        <v>3</v>
      </c>
      <c r="B12" s="172"/>
      <c r="C12" s="174" t="s">
        <v>0</v>
      </c>
      <c r="D12" s="168" t="s">
        <v>224</v>
      </c>
      <c r="E12" s="176" t="s">
        <v>226</v>
      </c>
      <c r="F12" s="183" t="s">
        <v>186</v>
      </c>
      <c r="G12" s="168" t="s">
        <v>217</v>
      </c>
      <c r="H12" s="185" t="s">
        <v>227</v>
      </c>
      <c r="I12" s="181" t="s">
        <v>196</v>
      </c>
    </row>
    <row r="13" spans="1:9" ht="39.75" customHeight="1" thickBot="1" x14ac:dyDescent="0.25">
      <c r="A13" s="167"/>
      <c r="B13" s="173"/>
      <c r="C13" s="175"/>
      <c r="D13" s="169"/>
      <c r="E13" s="177"/>
      <c r="F13" s="184"/>
      <c r="G13" s="169"/>
      <c r="H13" s="186"/>
      <c r="I13" s="182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5549.8</v>
      </c>
      <c r="E15" s="83">
        <v>5883.2</v>
      </c>
      <c r="F15" s="67">
        <f t="shared" ref="F15:F30" si="0">D15-E15</f>
        <v>-333.39999999999964</v>
      </c>
      <c r="G15" s="42">
        <v>1639.0625</v>
      </c>
      <c r="H15" s="66">
        <f>AVERAGE(D15:E15)</f>
        <v>5716.5</v>
      </c>
      <c r="I15" s="69">
        <f>(H15-G15)/G15</f>
        <v>2.4876644423260248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6360.8888888888887</v>
      </c>
      <c r="E16" s="83">
        <v>5466.6</v>
      </c>
      <c r="F16" s="71">
        <f t="shared" si="0"/>
        <v>894.28888888888832</v>
      </c>
      <c r="G16" s="46">
        <v>1746.3722222222223</v>
      </c>
      <c r="H16" s="68">
        <f t="shared" ref="H16:H30" si="1">AVERAGE(D16:E16)</f>
        <v>5913.7444444444445</v>
      </c>
      <c r="I16" s="72">
        <f t="shared" ref="I16:I39" si="2">(H16-G16)/G16</f>
        <v>2.386302398305058</v>
      </c>
    </row>
    <row r="17" spans="1:9" ht="16.5" x14ac:dyDescent="0.3">
      <c r="A17" s="37"/>
      <c r="B17" s="34" t="s">
        <v>6</v>
      </c>
      <c r="C17" s="15" t="s">
        <v>165</v>
      </c>
      <c r="D17" s="47">
        <v>4220.8888888888887</v>
      </c>
      <c r="E17" s="83">
        <v>3633.2</v>
      </c>
      <c r="F17" s="71">
        <f t="shared" si="0"/>
        <v>587.68888888888887</v>
      </c>
      <c r="G17" s="46">
        <v>1567.9</v>
      </c>
      <c r="H17" s="68">
        <f t="shared" si="1"/>
        <v>3927.0444444444443</v>
      </c>
      <c r="I17" s="72">
        <f t="shared" si="2"/>
        <v>1.5046523658680044</v>
      </c>
    </row>
    <row r="18" spans="1:9" ht="16.5" x14ac:dyDescent="0.3">
      <c r="A18" s="37"/>
      <c r="B18" s="34" t="s">
        <v>7</v>
      </c>
      <c r="C18" s="15" t="s">
        <v>166</v>
      </c>
      <c r="D18" s="47">
        <v>2949</v>
      </c>
      <c r="E18" s="83">
        <v>2983.2</v>
      </c>
      <c r="F18" s="71">
        <f t="shared" si="0"/>
        <v>-34.199999999999818</v>
      </c>
      <c r="G18" s="46">
        <v>879.125</v>
      </c>
      <c r="H18" s="68">
        <f t="shared" si="1"/>
        <v>2966.1</v>
      </c>
      <c r="I18" s="72">
        <f t="shared" si="2"/>
        <v>2.3739229347362434</v>
      </c>
    </row>
    <row r="19" spans="1:9" ht="16.5" x14ac:dyDescent="0.3">
      <c r="A19" s="37"/>
      <c r="B19" s="34" t="s">
        <v>8</v>
      </c>
      <c r="C19" s="15" t="s">
        <v>167</v>
      </c>
      <c r="D19" s="47">
        <v>6773.5</v>
      </c>
      <c r="E19" s="83">
        <v>6033.2</v>
      </c>
      <c r="F19" s="71">
        <f t="shared" si="0"/>
        <v>740.30000000000018</v>
      </c>
      <c r="G19" s="46">
        <v>2485.6396666666665</v>
      </c>
      <c r="H19" s="68">
        <f t="shared" si="1"/>
        <v>6403.35</v>
      </c>
      <c r="I19" s="72">
        <f t="shared" si="2"/>
        <v>1.5761376783092325</v>
      </c>
    </row>
    <row r="20" spans="1:9" ht="16.5" x14ac:dyDescent="0.3">
      <c r="A20" s="37"/>
      <c r="B20" s="34" t="s">
        <v>9</v>
      </c>
      <c r="C20" s="15" t="s">
        <v>168</v>
      </c>
      <c r="D20" s="47">
        <v>4665</v>
      </c>
      <c r="E20" s="83">
        <v>4100</v>
      </c>
      <c r="F20" s="71">
        <f t="shared" si="0"/>
        <v>565</v>
      </c>
      <c r="G20" s="46">
        <v>1441.9875</v>
      </c>
      <c r="H20" s="68">
        <f t="shared" si="1"/>
        <v>4382.5</v>
      </c>
      <c r="I20" s="72">
        <f t="shared" si="2"/>
        <v>2.0392080375176622</v>
      </c>
    </row>
    <row r="21" spans="1:9" ht="16.5" x14ac:dyDescent="0.3">
      <c r="A21" s="37"/>
      <c r="B21" s="34" t="s">
        <v>10</v>
      </c>
      <c r="C21" s="15" t="s">
        <v>169</v>
      </c>
      <c r="D21" s="47">
        <v>3747.8</v>
      </c>
      <c r="E21" s="83">
        <v>2966.6</v>
      </c>
      <c r="F21" s="71">
        <f t="shared" si="0"/>
        <v>781.20000000000027</v>
      </c>
      <c r="G21" s="46">
        <v>1415.7750000000001</v>
      </c>
      <c r="H21" s="68">
        <f t="shared" si="1"/>
        <v>3357.2</v>
      </c>
      <c r="I21" s="72">
        <f t="shared" si="2"/>
        <v>1.3712807472938846</v>
      </c>
    </row>
    <row r="22" spans="1:9" ht="16.5" x14ac:dyDescent="0.3">
      <c r="A22" s="37"/>
      <c r="B22" s="34" t="s">
        <v>11</v>
      </c>
      <c r="C22" s="15" t="s">
        <v>170</v>
      </c>
      <c r="D22" s="47">
        <v>580</v>
      </c>
      <c r="E22" s="83">
        <v>533.26599999999996</v>
      </c>
      <c r="F22" s="71">
        <f t="shared" si="0"/>
        <v>46.734000000000037</v>
      </c>
      <c r="G22" s="46">
        <v>402.78750000000002</v>
      </c>
      <c r="H22" s="68">
        <f t="shared" si="1"/>
        <v>556.63300000000004</v>
      </c>
      <c r="I22" s="72">
        <f t="shared" si="2"/>
        <v>0.38195202184774851</v>
      </c>
    </row>
    <row r="23" spans="1:9" ht="16.5" x14ac:dyDescent="0.3">
      <c r="A23" s="37"/>
      <c r="B23" s="34" t="s">
        <v>12</v>
      </c>
      <c r="C23" s="15" t="s">
        <v>171</v>
      </c>
      <c r="D23" s="47">
        <v>704.8</v>
      </c>
      <c r="E23" s="83">
        <v>666.6</v>
      </c>
      <c r="F23" s="71">
        <f t="shared" si="0"/>
        <v>38.199999999999932</v>
      </c>
      <c r="G23" s="46">
        <v>502.82499999999999</v>
      </c>
      <c r="H23" s="68">
        <f t="shared" si="1"/>
        <v>685.7</v>
      </c>
      <c r="I23" s="72">
        <f t="shared" si="2"/>
        <v>0.36369512255754999</v>
      </c>
    </row>
    <row r="24" spans="1:9" ht="16.5" x14ac:dyDescent="0.3">
      <c r="A24" s="37"/>
      <c r="B24" s="34" t="s">
        <v>13</v>
      </c>
      <c r="C24" s="15" t="s">
        <v>172</v>
      </c>
      <c r="D24" s="47">
        <v>877.55555555555554</v>
      </c>
      <c r="E24" s="83">
        <v>616.6</v>
      </c>
      <c r="F24" s="71">
        <f t="shared" si="0"/>
        <v>260.95555555555552</v>
      </c>
      <c r="G24" s="46">
        <v>500.4375</v>
      </c>
      <c r="H24" s="68">
        <f t="shared" si="1"/>
        <v>747.07777777777778</v>
      </c>
      <c r="I24" s="72">
        <f t="shared" si="2"/>
        <v>0.49284931240719926</v>
      </c>
    </row>
    <row r="25" spans="1:9" ht="16.5" x14ac:dyDescent="0.3">
      <c r="A25" s="37"/>
      <c r="B25" s="34" t="s">
        <v>14</v>
      </c>
      <c r="C25" s="15" t="s">
        <v>173</v>
      </c>
      <c r="D25" s="47">
        <v>754.8</v>
      </c>
      <c r="E25" s="83">
        <v>616.6</v>
      </c>
      <c r="F25" s="71">
        <f t="shared" si="0"/>
        <v>138.19999999999993</v>
      </c>
      <c r="G25" s="46">
        <v>517.26250000000005</v>
      </c>
      <c r="H25" s="68">
        <f t="shared" si="1"/>
        <v>685.7</v>
      </c>
      <c r="I25" s="72">
        <f t="shared" si="2"/>
        <v>0.32563253667141923</v>
      </c>
    </row>
    <row r="26" spans="1:9" ht="16.5" x14ac:dyDescent="0.3">
      <c r="A26" s="37"/>
      <c r="B26" s="34" t="s">
        <v>15</v>
      </c>
      <c r="C26" s="15" t="s">
        <v>174</v>
      </c>
      <c r="D26" s="47">
        <v>1684.8</v>
      </c>
      <c r="E26" s="83">
        <v>2066.6</v>
      </c>
      <c r="F26" s="71">
        <f t="shared" si="0"/>
        <v>-381.79999999999995</v>
      </c>
      <c r="G26" s="46">
        <v>1351.6624999999999</v>
      </c>
      <c r="H26" s="68">
        <f t="shared" si="1"/>
        <v>1875.6999999999998</v>
      </c>
      <c r="I26" s="72">
        <f t="shared" si="2"/>
        <v>0.38769848242442173</v>
      </c>
    </row>
    <row r="27" spans="1:9" ht="16.5" x14ac:dyDescent="0.3">
      <c r="A27" s="37"/>
      <c r="B27" s="34" t="s">
        <v>16</v>
      </c>
      <c r="C27" s="15" t="s">
        <v>175</v>
      </c>
      <c r="D27" s="47">
        <v>860.88888888888891</v>
      </c>
      <c r="E27" s="83">
        <v>650</v>
      </c>
      <c r="F27" s="71">
        <f t="shared" si="0"/>
        <v>210.88888888888891</v>
      </c>
      <c r="G27" s="46">
        <v>519.8125</v>
      </c>
      <c r="H27" s="68">
        <f t="shared" si="1"/>
        <v>755.44444444444446</v>
      </c>
      <c r="I27" s="72">
        <f t="shared" si="2"/>
        <v>0.45330180487088029</v>
      </c>
    </row>
    <row r="28" spans="1:9" ht="16.5" x14ac:dyDescent="0.3">
      <c r="A28" s="37"/>
      <c r="B28" s="34" t="s">
        <v>17</v>
      </c>
      <c r="C28" s="15" t="s">
        <v>176</v>
      </c>
      <c r="D28" s="47">
        <v>2755.6</v>
      </c>
      <c r="E28" s="83">
        <v>3041.6</v>
      </c>
      <c r="F28" s="71">
        <f t="shared" si="0"/>
        <v>-286</v>
      </c>
      <c r="G28" s="46">
        <v>1121.0875000000001</v>
      </c>
      <c r="H28" s="68">
        <f t="shared" si="1"/>
        <v>2898.6</v>
      </c>
      <c r="I28" s="72">
        <f t="shared" si="2"/>
        <v>1.5855252154715842</v>
      </c>
    </row>
    <row r="29" spans="1:9" ht="16.5" x14ac:dyDescent="0.3">
      <c r="A29" s="37"/>
      <c r="B29" s="34" t="s">
        <v>18</v>
      </c>
      <c r="C29" s="15" t="s">
        <v>177</v>
      </c>
      <c r="D29" s="47">
        <v>3772.1555555555556</v>
      </c>
      <c r="E29" s="83">
        <v>3133.2</v>
      </c>
      <c r="F29" s="71">
        <f t="shared" si="0"/>
        <v>638.95555555555575</v>
      </c>
      <c r="G29" s="46">
        <v>1643.2854166666666</v>
      </c>
      <c r="H29" s="68">
        <f t="shared" si="1"/>
        <v>3452.6777777777779</v>
      </c>
      <c r="I29" s="72">
        <f t="shared" si="2"/>
        <v>1.1010822239154203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2743.8</v>
      </c>
      <c r="E30" s="94">
        <v>2758.2</v>
      </c>
      <c r="F30" s="74">
        <f t="shared" si="0"/>
        <v>-14.399999999999636</v>
      </c>
      <c r="G30" s="49">
        <v>1180.8375000000001</v>
      </c>
      <c r="H30" s="105">
        <f t="shared" si="1"/>
        <v>2751</v>
      </c>
      <c r="I30" s="75">
        <f t="shared" si="2"/>
        <v>1.3297024357712215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6173.8</v>
      </c>
      <c r="E32" s="83">
        <v>5366.6</v>
      </c>
      <c r="F32" s="67">
        <f>D32-E32</f>
        <v>807.19999999999982</v>
      </c>
      <c r="G32" s="54">
        <v>2393.6125000000002</v>
      </c>
      <c r="H32" s="68">
        <f>AVERAGE(D32:E32)</f>
        <v>5770.2000000000007</v>
      </c>
      <c r="I32" s="78">
        <f t="shared" si="2"/>
        <v>1.4106658868133419</v>
      </c>
    </row>
    <row r="33" spans="1:9" ht="16.5" x14ac:dyDescent="0.3">
      <c r="A33" s="37"/>
      <c r="B33" s="34" t="s">
        <v>27</v>
      </c>
      <c r="C33" s="15" t="s">
        <v>180</v>
      </c>
      <c r="D33" s="47">
        <v>6398.8</v>
      </c>
      <c r="E33" s="83">
        <v>5100</v>
      </c>
      <c r="F33" s="79">
        <f>D33-E33</f>
        <v>1298.8000000000002</v>
      </c>
      <c r="G33" s="46">
        <v>2238.2624999999998</v>
      </c>
      <c r="H33" s="68">
        <f>AVERAGE(D33:E33)</f>
        <v>5749.4</v>
      </c>
      <c r="I33" s="72">
        <f t="shared" si="2"/>
        <v>1.5686888825595746</v>
      </c>
    </row>
    <row r="34" spans="1:9" ht="16.5" x14ac:dyDescent="0.3">
      <c r="A34" s="37"/>
      <c r="B34" s="39" t="s">
        <v>28</v>
      </c>
      <c r="C34" s="15" t="s">
        <v>181</v>
      </c>
      <c r="D34" s="47">
        <v>3494.8</v>
      </c>
      <c r="E34" s="83">
        <v>3133.2</v>
      </c>
      <c r="F34" s="71">
        <f>D34-E34</f>
        <v>361.60000000000036</v>
      </c>
      <c r="G34" s="46">
        <v>1466.375</v>
      </c>
      <c r="H34" s="68">
        <f>AVERAGE(D34:E34)</f>
        <v>3314</v>
      </c>
      <c r="I34" s="72">
        <f t="shared" si="2"/>
        <v>1.2599948853465177</v>
      </c>
    </row>
    <row r="35" spans="1:9" ht="16.5" x14ac:dyDescent="0.3">
      <c r="A35" s="37"/>
      <c r="B35" s="34" t="s">
        <v>29</v>
      </c>
      <c r="C35" s="15" t="s">
        <v>182</v>
      </c>
      <c r="D35" s="47">
        <v>3164</v>
      </c>
      <c r="E35" s="83">
        <v>2866.6</v>
      </c>
      <c r="F35" s="79">
        <f>D35-E35</f>
        <v>297.40000000000009</v>
      </c>
      <c r="G35" s="46">
        <v>1581.5959166666667</v>
      </c>
      <c r="H35" s="68">
        <f>AVERAGE(D35:E35)</f>
        <v>3015.3</v>
      </c>
      <c r="I35" s="72">
        <f t="shared" si="2"/>
        <v>0.90649202380022176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3423.8</v>
      </c>
      <c r="E36" s="83">
        <v>3766.6</v>
      </c>
      <c r="F36" s="71">
        <f>D36-E36</f>
        <v>-342.79999999999973</v>
      </c>
      <c r="G36" s="49">
        <v>1749.3375000000001</v>
      </c>
      <c r="H36" s="68">
        <f>AVERAGE(D36:E36)</f>
        <v>3595.2</v>
      </c>
      <c r="I36" s="80">
        <f t="shared" si="2"/>
        <v>1.0551780316834227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67495</v>
      </c>
      <c r="E38" s="84">
        <v>58866.6</v>
      </c>
      <c r="F38" s="67">
        <f>D38-E38</f>
        <v>8628.4000000000015</v>
      </c>
      <c r="G38" s="46">
        <v>28513.055555555555</v>
      </c>
      <c r="H38" s="67">
        <f>AVERAGE(D38:E38)</f>
        <v>63180.800000000003</v>
      </c>
      <c r="I38" s="78">
        <f t="shared" si="2"/>
        <v>1.215855115103218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37249.666666666664</v>
      </c>
      <c r="E39" s="85">
        <v>36633.199999999997</v>
      </c>
      <c r="F39" s="74">
        <f>D39-E39</f>
        <v>616.46666666666715</v>
      </c>
      <c r="G39" s="46">
        <v>16491.080555555556</v>
      </c>
      <c r="H39" s="81">
        <f>AVERAGE(D39:E39)</f>
        <v>36941.433333333334</v>
      </c>
      <c r="I39" s="75">
        <f t="shared" si="2"/>
        <v>1.2400856759436794</v>
      </c>
    </row>
    <row r="40" spans="1:9" ht="15.75" customHeight="1" thickBot="1" x14ac:dyDescent="0.25">
      <c r="A40" s="178"/>
      <c r="B40" s="179"/>
      <c r="C40" s="180"/>
      <c r="D40" s="86">
        <f>SUM(D15:D39)</f>
        <v>176401.14444444448</v>
      </c>
      <c r="E40" s="86">
        <f>SUM(E15:E39)</f>
        <v>160881.46599999996</v>
      </c>
      <c r="F40" s="86">
        <f>SUM(F15:F39)</f>
        <v>15519.678444444447</v>
      </c>
      <c r="G40" s="86">
        <f>SUM(G15:G39)</f>
        <v>73349.179333333333</v>
      </c>
      <c r="H40" s="86">
        <f>AVERAGE(D40:E40)</f>
        <v>168641.30522222223</v>
      </c>
      <c r="I40" s="75">
        <f>(H40-G40)/G40</f>
        <v>1.2991573560194374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70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5" t="s">
        <v>201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6" t="s">
        <v>3</v>
      </c>
      <c r="B13" s="172"/>
      <c r="C13" s="174" t="s">
        <v>0</v>
      </c>
      <c r="D13" s="168" t="s">
        <v>23</v>
      </c>
      <c r="E13" s="168" t="s">
        <v>217</v>
      </c>
      <c r="F13" s="185" t="s">
        <v>227</v>
      </c>
      <c r="G13" s="168" t="s">
        <v>197</v>
      </c>
      <c r="H13" s="185" t="s">
        <v>222</v>
      </c>
      <c r="I13" s="168" t="s">
        <v>187</v>
      </c>
    </row>
    <row r="14" spans="1:9" ht="33.75" customHeight="1" thickBot="1" x14ac:dyDescent="0.25">
      <c r="A14" s="167"/>
      <c r="B14" s="173"/>
      <c r="C14" s="175"/>
      <c r="D14" s="188"/>
      <c r="E14" s="169"/>
      <c r="F14" s="186"/>
      <c r="G14" s="187"/>
      <c r="H14" s="186"/>
      <c r="I14" s="18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1639.0625</v>
      </c>
      <c r="F16" s="42">
        <v>5716.5</v>
      </c>
      <c r="G16" s="21">
        <f>(F16-E16)/E16</f>
        <v>2.4876644423260248</v>
      </c>
      <c r="H16" s="42">
        <v>6287.2000000000007</v>
      </c>
      <c r="I16" s="21">
        <f>(F16-H16)/H16</f>
        <v>-9.0771726682784173E-2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1746.3722222222223</v>
      </c>
      <c r="F17" s="46">
        <v>5913.7444444444445</v>
      </c>
      <c r="G17" s="21">
        <f t="shared" ref="G17:G80" si="0">(F17-E17)/E17</f>
        <v>2.386302398305058</v>
      </c>
      <c r="H17" s="46">
        <v>5237.7444444444445</v>
      </c>
      <c r="I17" s="21">
        <f>(F17-H17)/H17</f>
        <v>0.12906318877718781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1567.9</v>
      </c>
      <c r="F18" s="46">
        <v>3927.0444444444443</v>
      </c>
      <c r="G18" s="21">
        <f t="shared" si="0"/>
        <v>1.5046523658680044</v>
      </c>
      <c r="H18" s="46">
        <v>3743.7444444444445</v>
      </c>
      <c r="I18" s="21">
        <f t="shared" ref="I18:I31" si="1">(F18-H18)/H18</f>
        <v>4.8961675328028607E-2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879.125</v>
      </c>
      <c r="F19" s="46">
        <v>2966.1</v>
      </c>
      <c r="G19" s="21">
        <f t="shared" si="0"/>
        <v>2.3739229347362434</v>
      </c>
      <c r="H19" s="46">
        <v>3099</v>
      </c>
      <c r="I19" s="21">
        <f t="shared" si="1"/>
        <v>-4.288480154888677E-2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2485.6396666666665</v>
      </c>
      <c r="F20" s="46">
        <v>6403.35</v>
      </c>
      <c r="G20" s="21">
        <f>(F20-E20)/E20</f>
        <v>1.5761376783092325</v>
      </c>
      <c r="H20" s="46">
        <v>6013.8</v>
      </c>
      <c r="I20" s="21">
        <f t="shared" si="1"/>
        <v>6.4776015165120257E-2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1441.9875</v>
      </c>
      <c r="F21" s="46">
        <v>4382.5</v>
      </c>
      <c r="G21" s="21">
        <f t="shared" si="0"/>
        <v>2.0392080375176622</v>
      </c>
      <c r="H21" s="46">
        <v>4324.3</v>
      </c>
      <c r="I21" s="21">
        <f t="shared" si="1"/>
        <v>1.3458825705894554E-2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1415.7750000000001</v>
      </c>
      <c r="F22" s="46">
        <v>3357.2</v>
      </c>
      <c r="G22" s="21">
        <f t="shared" si="0"/>
        <v>1.3712807472938846</v>
      </c>
      <c r="H22" s="46">
        <v>3419.7</v>
      </c>
      <c r="I22" s="21">
        <f t="shared" si="1"/>
        <v>-1.8276456999151973E-2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402.78750000000002</v>
      </c>
      <c r="F23" s="46">
        <v>556.63300000000004</v>
      </c>
      <c r="G23" s="21">
        <f t="shared" si="0"/>
        <v>0.38195202184774851</v>
      </c>
      <c r="H23" s="46">
        <v>616.6</v>
      </c>
      <c r="I23" s="21">
        <f t="shared" si="1"/>
        <v>-9.7254297761920183E-2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502.82499999999999</v>
      </c>
      <c r="F24" s="46">
        <v>685.7</v>
      </c>
      <c r="G24" s="21">
        <f t="shared" si="0"/>
        <v>0.36369512255754999</v>
      </c>
      <c r="H24" s="46">
        <v>674</v>
      </c>
      <c r="I24" s="21">
        <f t="shared" si="1"/>
        <v>1.7359050445103923E-2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500.4375</v>
      </c>
      <c r="F25" s="46">
        <v>747.07777777777778</v>
      </c>
      <c r="G25" s="21">
        <f t="shared" si="0"/>
        <v>0.49284931240719926</v>
      </c>
      <c r="H25" s="46">
        <v>715.1</v>
      </c>
      <c r="I25" s="21">
        <f t="shared" si="1"/>
        <v>4.4717910470951978E-2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517.26250000000005</v>
      </c>
      <c r="F26" s="46">
        <v>685.7</v>
      </c>
      <c r="G26" s="21">
        <f t="shared" si="0"/>
        <v>0.32563253667141923</v>
      </c>
      <c r="H26" s="46">
        <v>701.5</v>
      </c>
      <c r="I26" s="21">
        <f t="shared" si="1"/>
        <v>-2.252316464718454E-2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1351.6624999999999</v>
      </c>
      <c r="F27" s="46">
        <v>1875.6999999999998</v>
      </c>
      <c r="G27" s="21">
        <f t="shared" si="0"/>
        <v>0.38769848242442173</v>
      </c>
      <c r="H27" s="46">
        <v>1874.9</v>
      </c>
      <c r="I27" s="21">
        <f t="shared" si="1"/>
        <v>4.2668942343577105E-4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519.8125</v>
      </c>
      <c r="F28" s="46">
        <v>755.44444444444446</v>
      </c>
      <c r="G28" s="21">
        <f t="shared" si="0"/>
        <v>0.45330180487088029</v>
      </c>
      <c r="H28" s="46">
        <v>691.21111111111111</v>
      </c>
      <c r="I28" s="21">
        <f t="shared" si="1"/>
        <v>9.2928675915060543E-2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1121.0875000000001</v>
      </c>
      <c r="F29" s="46">
        <v>2898.6</v>
      </c>
      <c r="G29" s="21">
        <f t="shared" si="0"/>
        <v>1.5855252154715842</v>
      </c>
      <c r="H29" s="46">
        <v>2638.5</v>
      </c>
      <c r="I29" s="21">
        <f t="shared" si="1"/>
        <v>9.8578737919272283E-2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1643.2854166666666</v>
      </c>
      <c r="F30" s="46">
        <v>3452.6777777777779</v>
      </c>
      <c r="G30" s="21">
        <f t="shared" si="0"/>
        <v>1.1010822239154203</v>
      </c>
      <c r="H30" s="46">
        <v>3413.7888888888888</v>
      </c>
      <c r="I30" s="21">
        <f t="shared" si="1"/>
        <v>1.1391708788866143E-2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1180.8375000000001</v>
      </c>
      <c r="F31" s="49">
        <v>2751</v>
      </c>
      <c r="G31" s="23">
        <f t="shared" si="0"/>
        <v>1.3297024357712215</v>
      </c>
      <c r="H31" s="49">
        <v>2798</v>
      </c>
      <c r="I31" s="23">
        <f t="shared" si="1"/>
        <v>-1.6797712651894212E-2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2393.6125000000002</v>
      </c>
      <c r="F33" s="54">
        <v>5770.2000000000007</v>
      </c>
      <c r="G33" s="21">
        <f t="shared" si="0"/>
        <v>1.4106658868133419</v>
      </c>
      <c r="H33" s="54">
        <v>5594.1</v>
      </c>
      <c r="I33" s="21">
        <f>(F33-H33)/H33</f>
        <v>3.1479594572853604E-2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2238.2624999999998</v>
      </c>
      <c r="F34" s="46">
        <v>5749.4</v>
      </c>
      <c r="G34" s="21">
        <f t="shared" si="0"/>
        <v>1.5686888825595746</v>
      </c>
      <c r="H34" s="46">
        <v>5507.6666666666661</v>
      </c>
      <c r="I34" s="21">
        <f>(F34-H34)/H34</f>
        <v>4.3890334684984614E-2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1466.375</v>
      </c>
      <c r="F35" s="46">
        <v>3314</v>
      </c>
      <c r="G35" s="21">
        <f t="shared" si="0"/>
        <v>1.2599948853465177</v>
      </c>
      <c r="H35" s="46">
        <v>3376.5</v>
      </c>
      <c r="I35" s="21">
        <f>(F35-H35)/H35</f>
        <v>-1.8510291722197543E-2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1581.5959166666667</v>
      </c>
      <c r="F36" s="46">
        <v>3015.3</v>
      </c>
      <c r="G36" s="21">
        <f t="shared" si="0"/>
        <v>0.90649202380022176</v>
      </c>
      <c r="H36" s="46">
        <v>3037.85</v>
      </c>
      <c r="I36" s="21">
        <f>(F36-H36)/H36</f>
        <v>-7.4230129861578842E-3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1749.3375000000001</v>
      </c>
      <c r="F37" s="49">
        <v>3595.2</v>
      </c>
      <c r="G37" s="23">
        <f t="shared" si="0"/>
        <v>1.0551780316834227</v>
      </c>
      <c r="H37" s="49">
        <v>4028.5</v>
      </c>
      <c r="I37" s="23">
        <f>(F37-H37)/H37</f>
        <v>-0.1075586446568202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28513.055555555555</v>
      </c>
      <c r="F39" s="46">
        <v>63180.800000000003</v>
      </c>
      <c r="G39" s="21">
        <f t="shared" si="0"/>
        <v>1.215855115103218</v>
      </c>
      <c r="H39" s="46">
        <v>58644.800000000003</v>
      </c>
      <c r="I39" s="21">
        <f t="shared" ref="I39:I44" si="2">(F39-H39)/H39</f>
        <v>7.7347011158704598E-2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16491.080555555556</v>
      </c>
      <c r="F40" s="46">
        <v>36941.433333333334</v>
      </c>
      <c r="G40" s="21">
        <f t="shared" si="0"/>
        <v>1.2400856759436794</v>
      </c>
      <c r="H40" s="46">
        <v>36558.166666666672</v>
      </c>
      <c r="I40" s="21">
        <f t="shared" si="2"/>
        <v>1.0483749640982983E-2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12195.53125</v>
      </c>
      <c r="F41" s="57">
        <v>25911.142857142859</v>
      </c>
      <c r="G41" s="21">
        <f t="shared" si="0"/>
        <v>1.1246424059749638</v>
      </c>
      <c r="H41" s="57">
        <v>25482.571428571428</v>
      </c>
      <c r="I41" s="21">
        <f t="shared" si="2"/>
        <v>1.6818217493188726E-2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5817.5375000000004</v>
      </c>
      <c r="F42" s="47">
        <v>13442.333333333334</v>
      </c>
      <c r="G42" s="21">
        <f t="shared" si="0"/>
        <v>1.3106569288695318</v>
      </c>
      <c r="H42" s="47">
        <v>13400.666666666666</v>
      </c>
      <c r="I42" s="21">
        <f t="shared" si="2"/>
        <v>3.1092980448734799E-3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11221.416666666666</v>
      </c>
      <c r="F43" s="47">
        <v>12333.333333333334</v>
      </c>
      <c r="G43" s="21">
        <f t="shared" si="0"/>
        <v>9.9088795977929217E-2</v>
      </c>
      <c r="H43" s="47">
        <v>12333.333333333334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50">
        <v>12537.5</v>
      </c>
      <c r="F44" s="50">
        <v>23275</v>
      </c>
      <c r="G44" s="31">
        <f t="shared" si="0"/>
        <v>0.85643070787637088</v>
      </c>
      <c r="H44" s="50">
        <v>22735.714285714286</v>
      </c>
      <c r="I44" s="31">
        <f t="shared" si="2"/>
        <v>2.3719761231542548E-2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6418.8888888888896</v>
      </c>
      <c r="F46" s="43">
        <v>16666.428571428572</v>
      </c>
      <c r="G46" s="21">
        <f t="shared" si="0"/>
        <v>1.5964662825490241</v>
      </c>
      <c r="H46" s="43">
        <v>16666.428571428572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6027</v>
      </c>
      <c r="F47" s="47">
        <v>10137</v>
      </c>
      <c r="G47" s="21">
        <f t="shared" si="0"/>
        <v>0.68193130910900945</v>
      </c>
      <c r="H47" s="47">
        <v>10137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19262.083333333336</v>
      </c>
      <c r="F48" s="47">
        <v>38715</v>
      </c>
      <c r="G48" s="21">
        <f t="shared" si="0"/>
        <v>1.0099072011075296</v>
      </c>
      <c r="H48" s="47">
        <v>38748.125</v>
      </c>
      <c r="I48" s="21">
        <f t="shared" si="3"/>
        <v>-8.5488007484233104E-4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19363.481</v>
      </c>
      <c r="F49" s="47">
        <v>59846.428571428572</v>
      </c>
      <c r="G49" s="21">
        <f t="shared" si="0"/>
        <v>2.0906854284840919</v>
      </c>
      <c r="H49" s="47">
        <v>59846.428571428572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2355.6845238095239</v>
      </c>
      <c r="F50" s="47">
        <v>6048.6</v>
      </c>
      <c r="G50" s="21">
        <f t="shared" si="0"/>
        <v>1.5676613056057411</v>
      </c>
      <c r="H50" s="47">
        <v>5948.6</v>
      </c>
      <c r="I50" s="21">
        <f t="shared" si="3"/>
        <v>1.6810678142756278E-2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28249.5</v>
      </c>
      <c r="F51" s="50">
        <v>49995</v>
      </c>
      <c r="G51" s="31">
        <f t="shared" si="0"/>
        <v>0.76976583656347897</v>
      </c>
      <c r="H51" s="50">
        <v>49995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3512.25</v>
      </c>
      <c r="F53" s="66">
        <v>9449.3333333333339</v>
      </c>
      <c r="G53" s="22">
        <f t="shared" si="0"/>
        <v>1.6903931477922511</v>
      </c>
      <c r="H53" s="66">
        <v>9999</v>
      </c>
      <c r="I53" s="22">
        <f t="shared" ref="I53:I61" si="4">(F53-H53)/H53</f>
        <v>-5.4972163883054911E-2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4132.4107142857138</v>
      </c>
      <c r="F54" s="70">
        <v>15756.428571428571</v>
      </c>
      <c r="G54" s="21">
        <f t="shared" si="0"/>
        <v>2.8128902620832705</v>
      </c>
      <c r="H54" s="70">
        <v>15756.428571428571</v>
      </c>
      <c r="I54" s="21">
        <f t="shared" si="4"/>
        <v>0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3040.4375</v>
      </c>
      <c r="F55" s="70">
        <v>12777</v>
      </c>
      <c r="G55" s="21">
        <f t="shared" si="0"/>
        <v>3.2023557465002979</v>
      </c>
      <c r="H55" s="70">
        <v>12377</v>
      </c>
      <c r="I55" s="21">
        <f t="shared" si="4"/>
        <v>3.2318009210632624E-2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5016.666666666667</v>
      </c>
      <c r="F56" s="70">
        <v>6743.75</v>
      </c>
      <c r="G56" s="21">
        <f t="shared" si="0"/>
        <v>0.34426910299003316</v>
      </c>
      <c r="H56" s="70">
        <v>6743.75</v>
      </c>
      <c r="I56" s="21">
        <f t="shared" si="4"/>
        <v>0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2565.7916666666665</v>
      </c>
      <c r="F57" s="103">
        <v>2824</v>
      </c>
      <c r="G57" s="21">
        <f t="shared" si="0"/>
        <v>0.10063495672225928</v>
      </c>
      <c r="H57" s="103">
        <v>2824</v>
      </c>
      <c r="I57" s="21">
        <f t="shared" si="4"/>
        <v>0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5169.5</v>
      </c>
      <c r="F58" s="50">
        <v>11721.333333333334</v>
      </c>
      <c r="G58" s="29">
        <f t="shared" si="0"/>
        <v>1.2674017474288295</v>
      </c>
      <c r="H58" s="50">
        <v>11721.333333333334</v>
      </c>
      <c r="I58" s="29">
        <f t="shared" si="4"/>
        <v>0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4948.3928571428569</v>
      </c>
      <c r="F59" s="68">
        <v>17478.75</v>
      </c>
      <c r="G59" s="21">
        <f t="shared" si="0"/>
        <v>2.5322074266536756</v>
      </c>
      <c r="H59" s="68">
        <v>17266.25</v>
      </c>
      <c r="I59" s="21">
        <f t="shared" si="4"/>
        <v>1.2307246796496054E-2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5282.25</v>
      </c>
      <c r="F60" s="70">
        <v>17876.25</v>
      </c>
      <c r="G60" s="21">
        <f t="shared" si="0"/>
        <v>2.3842112736049978</v>
      </c>
      <c r="H60" s="70">
        <v>18180</v>
      </c>
      <c r="I60" s="21">
        <f t="shared" si="4"/>
        <v>-1.6707920792079209E-2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22089.977678571428</v>
      </c>
      <c r="F61" s="73">
        <v>90102.5</v>
      </c>
      <c r="G61" s="29">
        <f t="shared" si="0"/>
        <v>3.0788859686085019</v>
      </c>
      <c r="H61" s="73">
        <v>90102.5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6906.875</v>
      </c>
      <c r="F63" s="54">
        <v>25552.25</v>
      </c>
      <c r="G63" s="21">
        <f t="shared" si="0"/>
        <v>2.6995385033028687</v>
      </c>
      <c r="H63" s="54">
        <v>27749.3</v>
      </c>
      <c r="I63" s="21">
        <f t="shared" ref="I63:I74" si="5">(F63-H63)/H63</f>
        <v>-7.9174970179427928E-2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48438.869047619053</v>
      </c>
      <c r="F64" s="46">
        <v>117016.14285714286</v>
      </c>
      <c r="G64" s="21">
        <f t="shared" si="0"/>
        <v>1.4157488636265885</v>
      </c>
      <c r="H64" s="46">
        <v>117016.14285714286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11557.471726190477</v>
      </c>
      <c r="F65" s="46">
        <v>49211.666666666664</v>
      </c>
      <c r="G65" s="21">
        <f t="shared" si="0"/>
        <v>3.2579958517352647</v>
      </c>
      <c r="H65" s="46">
        <v>49211.666666666664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7914.9027777777774</v>
      </c>
      <c r="F66" s="46">
        <v>20511.666666666668</v>
      </c>
      <c r="G66" s="21">
        <f t="shared" si="0"/>
        <v>1.5915247783278033</v>
      </c>
      <c r="H66" s="46">
        <v>20511.666666666668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4339.7867063492067</v>
      </c>
      <c r="F67" s="46">
        <v>16384.285714285714</v>
      </c>
      <c r="G67" s="21">
        <f t="shared" si="0"/>
        <v>2.7753665843335411</v>
      </c>
      <c r="H67" s="46">
        <v>15864.285714285714</v>
      </c>
      <c r="I67" s="21">
        <f t="shared" si="5"/>
        <v>3.2778027915353447E-2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3368.6875</v>
      </c>
      <c r="F68" s="58">
        <v>13167</v>
      </c>
      <c r="G68" s="31">
        <f t="shared" si="0"/>
        <v>2.9086439451566819</v>
      </c>
      <c r="H68" s="58">
        <v>13167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4285.8784722222226</v>
      </c>
      <c r="F70" s="43">
        <v>14738.125</v>
      </c>
      <c r="G70" s="21">
        <f t="shared" si="0"/>
        <v>2.4387640936440973</v>
      </c>
      <c r="H70" s="43">
        <v>14719.375</v>
      </c>
      <c r="I70" s="21">
        <f t="shared" si="5"/>
        <v>1.2738312598191159E-3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2909.625</v>
      </c>
      <c r="F71" s="47">
        <v>8136.2857142857147</v>
      </c>
      <c r="G71" s="21">
        <f t="shared" si="0"/>
        <v>1.7963348246889941</v>
      </c>
      <c r="H71" s="47">
        <v>8072.5714285714284</v>
      </c>
      <c r="I71" s="21">
        <f t="shared" si="5"/>
        <v>7.8926877610250527E-3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1345.0347222222222</v>
      </c>
      <c r="F72" s="47">
        <v>2768.3333333333335</v>
      </c>
      <c r="G72" s="21">
        <f t="shared" si="0"/>
        <v>1.058187262823657</v>
      </c>
      <c r="H72" s="47">
        <v>2601.6666666666665</v>
      </c>
      <c r="I72" s="21">
        <f t="shared" si="5"/>
        <v>6.4061499039077638E-2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2492.9166666666665</v>
      </c>
      <c r="F73" s="47">
        <v>8568.5714285714294</v>
      </c>
      <c r="G73" s="21">
        <f t="shared" si="0"/>
        <v>2.4371672118621817</v>
      </c>
      <c r="H73" s="47">
        <v>9355</v>
      </c>
      <c r="I73" s="21">
        <f t="shared" si="5"/>
        <v>-8.4065053065587453E-2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1956.2777777777778</v>
      </c>
      <c r="F74" s="50">
        <v>7521.666666666667</v>
      </c>
      <c r="G74" s="21">
        <f t="shared" si="0"/>
        <v>2.8448868315678868</v>
      </c>
      <c r="H74" s="50">
        <v>7521.666666666667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1481.2083333333333</v>
      </c>
      <c r="F76" s="43">
        <v>4476.666666666667</v>
      </c>
      <c r="G76" s="22">
        <f t="shared" si="0"/>
        <v>2.022307237896988</v>
      </c>
      <c r="H76" s="43">
        <v>4476.666666666667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1336.2222222222222</v>
      </c>
      <c r="F77" s="32">
        <v>3676.4285714285716</v>
      </c>
      <c r="G77" s="21">
        <f t="shared" si="0"/>
        <v>1.7513601482502199</v>
      </c>
      <c r="H77" s="32">
        <v>3597</v>
      </c>
      <c r="I77" s="21">
        <f t="shared" si="6"/>
        <v>2.2081893641526705E-2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947.78571428571422</v>
      </c>
      <c r="F78" s="47">
        <v>2277.5</v>
      </c>
      <c r="G78" s="21">
        <f t="shared" si="0"/>
        <v>1.4029693270027885</v>
      </c>
      <c r="H78" s="47">
        <v>2280.8333333333335</v>
      </c>
      <c r="I78" s="21">
        <f t="shared" si="6"/>
        <v>-1.4614541468762081E-3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1572.7847222222224</v>
      </c>
      <c r="F79" s="47">
        <v>5404.4444444444443</v>
      </c>
      <c r="G79" s="21">
        <f t="shared" si="0"/>
        <v>2.4362264384208823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2044.1750000000002</v>
      </c>
      <c r="F80" s="61">
        <v>5472.875</v>
      </c>
      <c r="G80" s="21">
        <f t="shared" si="0"/>
        <v>1.6773025792801495</v>
      </c>
      <c r="H80" s="61">
        <v>5472.875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8920.1666666666661</v>
      </c>
      <c r="F81" s="61">
        <v>29999</v>
      </c>
      <c r="G81" s="21">
        <f>(F81-E81)/E81</f>
        <v>2.363053754600998</v>
      </c>
      <c r="H81" s="61">
        <v>29999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4140.1736111111113</v>
      </c>
      <c r="F82" s="50">
        <v>6464.4444444444443</v>
      </c>
      <c r="G82" s="23">
        <f>(F82-E82)/E82</f>
        <v>0.56139453357598723</v>
      </c>
      <c r="H82" s="50">
        <v>6493</v>
      </c>
      <c r="I82" s="23">
        <f t="shared" si="6"/>
        <v>-4.3978985916457193E-3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54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5" t="s">
        <v>201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6" t="s">
        <v>3</v>
      </c>
      <c r="B13" s="172"/>
      <c r="C13" s="191" t="s">
        <v>0</v>
      </c>
      <c r="D13" s="193" t="s">
        <v>23</v>
      </c>
      <c r="E13" s="168" t="s">
        <v>217</v>
      </c>
      <c r="F13" s="185" t="s">
        <v>227</v>
      </c>
      <c r="G13" s="168" t="s">
        <v>197</v>
      </c>
      <c r="H13" s="185" t="s">
        <v>222</v>
      </c>
      <c r="I13" s="168" t="s">
        <v>187</v>
      </c>
    </row>
    <row r="14" spans="1:9" ht="38.25" customHeight="1" thickBot="1" x14ac:dyDescent="0.25">
      <c r="A14" s="167"/>
      <c r="B14" s="173"/>
      <c r="C14" s="192"/>
      <c r="D14" s="194"/>
      <c r="E14" s="169"/>
      <c r="F14" s="186"/>
      <c r="G14" s="187"/>
      <c r="H14" s="186"/>
      <c r="I14" s="187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11</v>
      </c>
      <c r="C16" s="14" t="s">
        <v>91</v>
      </c>
      <c r="D16" s="11" t="s">
        <v>81</v>
      </c>
      <c r="E16" s="42">
        <v>402.78750000000002</v>
      </c>
      <c r="F16" s="42">
        <v>556.63300000000004</v>
      </c>
      <c r="G16" s="21">
        <f t="shared" ref="G16:G31" si="0">(F16-E16)/E16</f>
        <v>0.38195202184774851</v>
      </c>
      <c r="H16" s="42">
        <v>616.6</v>
      </c>
      <c r="I16" s="21">
        <f t="shared" ref="I16:I31" si="1">(F16-H16)/H16</f>
        <v>-9.7254297761920183E-2</v>
      </c>
    </row>
    <row r="17" spans="1:9" ht="16.5" x14ac:dyDescent="0.3">
      <c r="A17" s="37"/>
      <c r="B17" s="34" t="s">
        <v>4</v>
      </c>
      <c r="C17" s="15" t="s">
        <v>84</v>
      </c>
      <c r="D17" s="11" t="s">
        <v>161</v>
      </c>
      <c r="E17" s="46">
        <v>1639.0625</v>
      </c>
      <c r="F17" s="46">
        <v>5716.5</v>
      </c>
      <c r="G17" s="21">
        <f t="shared" si="0"/>
        <v>2.4876644423260248</v>
      </c>
      <c r="H17" s="46">
        <v>6287.2000000000007</v>
      </c>
      <c r="I17" s="21">
        <f t="shared" si="1"/>
        <v>-9.0771726682784173E-2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879.125</v>
      </c>
      <c r="F18" s="46">
        <v>2966.1</v>
      </c>
      <c r="G18" s="21">
        <f t="shared" si="0"/>
        <v>2.3739229347362434</v>
      </c>
      <c r="H18" s="46">
        <v>3099</v>
      </c>
      <c r="I18" s="21">
        <f t="shared" si="1"/>
        <v>-4.288480154888677E-2</v>
      </c>
    </row>
    <row r="19" spans="1:9" ht="16.5" x14ac:dyDescent="0.3">
      <c r="A19" s="37"/>
      <c r="B19" s="34" t="s">
        <v>14</v>
      </c>
      <c r="C19" s="15" t="s">
        <v>94</v>
      </c>
      <c r="D19" s="11" t="s">
        <v>81</v>
      </c>
      <c r="E19" s="46">
        <v>517.26250000000005</v>
      </c>
      <c r="F19" s="46">
        <v>685.7</v>
      </c>
      <c r="G19" s="21">
        <f t="shared" si="0"/>
        <v>0.32563253667141923</v>
      </c>
      <c r="H19" s="46">
        <v>701.5</v>
      </c>
      <c r="I19" s="21">
        <f t="shared" si="1"/>
        <v>-2.252316464718454E-2</v>
      </c>
    </row>
    <row r="20" spans="1:9" ht="16.5" x14ac:dyDescent="0.3">
      <c r="A20" s="37"/>
      <c r="B20" s="34" t="s">
        <v>10</v>
      </c>
      <c r="C20" s="15" t="s">
        <v>90</v>
      </c>
      <c r="D20" s="11" t="s">
        <v>161</v>
      </c>
      <c r="E20" s="46">
        <v>1415.7750000000001</v>
      </c>
      <c r="F20" s="46">
        <v>3357.2</v>
      </c>
      <c r="G20" s="21">
        <f t="shared" si="0"/>
        <v>1.3712807472938846</v>
      </c>
      <c r="H20" s="46">
        <v>3419.7</v>
      </c>
      <c r="I20" s="21">
        <f t="shared" si="1"/>
        <v>-1.8276456999151973E-2</v>
      </c>
    </row>
    <row r="21" spans="1:9" ht="16.5" x14ac:dyDescent="0.3">
      <c r="A21" s="37"/>
      <c r="B21" s="34" t="s">
        <v>19</v>
      </c>
      <c r="C21" s="15" t="s">
        <v>99</v>
      </c>
      <c r="D21" s="11" t="s">
        <v>161</v>
      </c>
      <c r="E21" s="46">
        <v>1180.8375000000001</v>
      </c>
      <c r="F21" s="46">
        <v>2751</v>
      </c>
      <c r="G21" s="21">
        <f t="shared" si="0"/>
        <v>1.3297024357712215</v>
      </c>
      <c r="H21" s="46">
        <v>2798</v>
      </c>
      <c r="I21" s="21">
        <f t="shared" si="1"/>
        <v>-1.6797712651894212E-2</v>
      </c>
    </row>
    <row r="22" spans="1:9" ht="16.5" x14ac:dyDescent="0.3">
      <c r="A22" s="37"/>
      <c r="B22" s="34" t="s">
        <v>15</v>
      </c>
      <c r="C22" s="15" t="s">
        <v>95</v>
      </c>
      <c r="D22" s="11" t="s">
        <v>82</v>
      </c>
      <c r="E22" s="46">
        <v>1351.6624999999999</v>
      </c>
      <c r="F22" s="46">
        <v>1875.6999999999998</v>
      </c>
      <c r="G22" s="21">
        <f t="shared" si="0"/>
        <v>0.38769848242442173</v>
      </c>
      <c r="H22" s="46">
        <v>1874.9</v>
      </c>
      <c r="I22" s="21">
        <f t="shared" si="1"/>
        <v>4.2668942343577105E-4</v>
      </c>
    </row>
    <row r="23" spans="1:9" ht="16.5" x14ac:dyDescent="0.3">
      <c r="A23" s="37"/>
      <c r="B23" s="34" t="s">
        <v>18</v>
      </c>
      <c r="C23" s="15" t="s">
        <v>98</v>
      </c>
      <c r="D23" s="13" t="s">
        <v>83</v>
      </c>
      <c r="E23" s="46">
        <v>1643.2854166666666</v>
      </c>
      <c r="F23" s="46">
        <v>3452.6777777777779</v>
      </c>
      <c r="G23" s="21">
        <f t="shared" si="0"/>
        <v>1.1010822239154203</v>
      </c>
      <c r="H23" s="46">
        <v>3413.7888888888888</v>
      </c>
      <c r="I23" s="21">
        <f t="shared" si="1"/>
        <v>1.1391708788866143E-2</v>
      </c>
    </row>
    <row r="24" spans="1:9" ht="16.5" x14ac:dyDescent="0.3">
      <c r="A24" s="37"/>
      <c r="B24" s="34" t="s">
        <v>9</v>
      </c>
      <c r="C24" s="15" t="s">
        <v>88</v>
      </c>
      <c r="D24" s="13" t="s">
        <v>161</v>
      </c>
      <c r="E24" s="46">
        <v>1441.9875</v>
      </c>
      <c r="F24" s="46">
        <v>4382.5</v>
      </c>
      <c r="G24" s="21">
        <f t="shared" si="0"/>
        <v>2.0392080375176622</v>
      </c>
      <c r="H24" s="46">
        <v>4324.3</v>
      </c>
      <c r="I24" s="21">
        <f t="shared" si="1"/>
        <v>1.3458825705894554E-2</v>
      </c>
    </row>
    <row r="25" spans="1:9" ht="16.5" x14ac:dyDescent="0.3">
      <c r="A25" s="37"/>
      <c r="B25" s="34" t="s">
        <v>12</v>
      </c>
      <c r="C25" s="15" t="s">
        <v>92</v>
      </c>
      <c r="D25" s="13" t="s">
        <v>81</v>
      </c>
      <c r="E25" s="46">
        <v>502.82499999999999</v>
      </c>
      <c r="F25" s="46">
        <v>685.7</v>
      </c>
      <c r="G25" s="21">
        <f t="shared" si="0"/>
        <v>0.36369512255754999</v>
      </c>
      <c r="H25" s="46">
        <v>674</v>
      </c>
      <c r="I25" s="21">
        <f t="shared" si="1"/>
        <v>1.7359050445103923E-2</v>
      </c>
    </row>
    <row r="26" spans="1:9" ht="16.5" x14ac:dyDescent="0.3">
      <c r="A26" s="37"/>
      <c r="B26" s="34" t="s">
        <v>13</v>
      </c>
      <c r="C26" s="15" t="s">
        <v>93</v>
      </c>
      <c r="D26" s="13" t="s">
        <v>81</v>
      </c>
      <c r="E26" s="46">
        <v>500.4375</v>
      </c>
      <c r="F26" s="46">
        <v>747.07777777777778</v>
      </c>
      <c r="G26" s="21">
        <f t="shared" si="0"/>
        <v>0.49284931240719926</v>
      </c>
      <c r="H26" s="46">
        <v>715.1</v>
      </c>
      <c r="I26" s="21">
        <f t="shared" si="1"/>
        <v>4.4717910470951978E-2</v>
      </c>
    </row>
    <row r="27" spans="1:9" ht="16.5" x14ac:dyDescent="0.3">
      <c r="A27" s="37"/>
      <c r="B27" s="34" t="s">
        <v>6</v>
      </c>
      <c r="C27" s="15" t="s">
        <v>86</v>
      </c>
      <c r="D27" s="13" t="s">
        <v>161</v>
      </c>
      <c r="E27" s="46">
        <v>1567.9</v>
      </c>
      <c r="F27" s="46">
        <v>3927.0444444444443</v>
      </c>
      <c r="G27" s="21">
        <f t="shared" si="0"/>
        <v>1.5046523658680044</v>
      </c>
      <c r="H27" s="46">
        <v>3743.7444444444445</v>
      </c>
      <c r="I27" s="21">
        <f t="shared" si="1"/>
        <v>4.8961675328028607E-2</v>
      </c>
    </row>
    <row r="28" spans="1:9" ht="16.5" x14ac:dyDescent="0.3">
      <c r="A28" s="37"/>
      <c r="B28" s="34" t="s">
        <v>8</v>
      </c>
      <c r="C28" s="15" t="s">
        <v>89</v>
      </c>
      <c r="D28" s="13" t="s">
        <v>161</v>
      </c>
      <c r="E28" s="46">
        <v>2485.6396666666665</v>
      </c>
      <c r="F28" s="46">
        <v>6403.35</v>
      </c>
      <c r="G28" s="21">
        <f t="shared" si="0"/>
        <v>1.5761376783092325</v>
      </c>
      <c r="H28" s="46">
        <v>6013.8</v>
      </c>
      <c r="I28" s="21">
        <f t="shared" si="1"/>
        <v>6.4776015165120257E-2</v>
      </c>
    </row>
    <row r="29" spans="1:9" ht="17.25" thickBot="1" x14ac:dyDescent="0.35">
      <c r="A29" s="38"/>
      <c r="B29" s="34" t="s">
        <v>16</v>
      </c>
      <c r="C29" s="15" t="s">
        <v>96</v>
      </c>
      <c r="D29" s="13" t="s">
        <v>81</v>
      </c>
      <c r="E29" s="46">
        <v>519.8125</v>
      </c>
      <c r="F29" s="46">
        <v>755.44444444444446</v>
      </c>
      <c r="G29" s="21">
        <f t="shared" si="0"/>
        <v>0.45330180487088029</v>
      </c>
      <c r="H29" s="46">
        <v>691.21111111111111</v>
      </c>
      <c r="I29" s="21">
        <f t="shared" si="1"/>
        <v>9.2928675915060543E-2</v>
      </c>
    </row>
    <row r="30" spans="1:9" ht="16.5" x14ac:dyDescent="0.3">
      <c r="A30" s="37"/>
      <c r="B30" s="34" t="s">
        <v>17</v>
      </c>
      <c r="C30" s="15" t="s">
        <v>97</v>
      </c>
      <c r="D30" s="13" t="s">
        <v>161</v>
      </c>
      <c r="E30" s="46">
        <v>1121.0875000000001</v>
      </c>
      <c r="F30" s="46">
        <v>2898.6</v>
      </c>
      <c r="G30" s="21">
        <f t="shared" si="0"/>
        <v>1.5855252154715842</v>
      </c>
      <c r="H30" s="46">
        <v>2638.5</v>
      </c>
      <c r="I30" s="21">
        <f t="shared" si="1"/>
        <v>9.8578737919272283E-2</v>
      </c>
    </row>
    <row r="31" spans="1:9" ht="17.25" thickBot="1" x14ac:dyDescent="0.35">
      <c r="A31" s="38"/>
      <c r="B31" s="36" t="s">
        <v>5</v>
      </c>
      <c r="C31" s="16" t="s">
        <v>85</v>
      </c>
      <c r="D31" s="12" t="s">
        <v>161</v>
      </c>
      <c r="E31" s="49">
        <v>1746.3722222222223</v>
      </c>
      <c r="F31" s="49">
        <v>5913.7444444444445</v>
      </c>
      <c r="G31" s="23">
        <f t="shared" si="0"/>
        <v>2.386302398305058</v>
      </c>
      <c r="H31" s="49">
        <v>5237.7444444444445</v>
      </c>
      <c r="I31" s="23">
        <f t="shared" si="1"/>
        <v>0.12906318877718781</v>
      </c>
    </row>
    <row r="32" spans="1:9" ht="15.75" customHeight="1" thickBot="1" x14ac:dyDescent="0.25">
      <c r="A32" s="178" t="s">
        <v>188</v>
      </c>
      <c r="B32" s="179"/>
      <c r="C32" s="179"/>
      <c r="D32" s="180"/>
      <c r="E32" s="104">
        <f>SUM(E16:E31)</f>
        <v>18915.859805555556</v>
      </c>
      <c r="F32" s="105">
        <f>SUM(F16:F31)</f>
        <v>47074.971888888889</v>
      </c>
      <c r="G32" s="106">
        <f t="shared" ref="G32" si="2">(F32-E32)/E32</f>
        <v>1.4886509190062325</v>
      </c>
      <c r="H32" s="105">
        <f>SUM(H16:H31)</f>
        <v>46249.088888888888</v>
      </c>
      <c r="I32" s="109">
        <f t="shared" ref="I32" si="3">(F32-H32)/H32</f>
        <v>1.785728151281302E-2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1749.3375000000001</v>
      </c>
      <c r="F34" s="54">
        <v>3595.2</v>
      </c>
      <c r="G34" s="21">
        <f>(F34-E34)/E34</f>
        <v>1.0551780316834227</v>
      </c>
      <c r="H34" s="54">
        <v>4028.5</v>
      </c>
      <c r="I34" s="21">
        <f>(F34-H34)/H34</f>
        <v>-0.1075586446568202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1466.375</v>
      </c>
      <c r="F35" s="46">
        <v>3314</v>
      </c>
      <c r="G35" s="21">
        <f>(F35-E35)/E35</f>
        <v>1.2599948853465177</v>
      </c>
      <c r="H35" s="46">
        <v>3376.5</v>
      </c>
      <c r="I35" s="21">
        <f>(F35-H35)/H35</f>
        <v>-1.8510291722197543E-2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1581.5959166666667</v>
      </c>
      <c r="F36" s="46">
        <v>3015.3</v>
      </c>
      <c r="G36" s="21">
        <f>(F36-E36)/E36</f>
        <v>0.90649202380022176</v>
      </c>
      <c r="H36" s="46">
        <v>3037.85</v>
      </c>
      <c r="I36" s="21">
        <f>(F36-H36)/H36</f>
        <v>-7.4230129861578842E-3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2393.6125000000002</v>
      </c>
      <c r="F37" s="46">
        <v>5770.2000000000007</v>
      </c>
      <c r="G37" s="21">
        <f>(F37-E37)/E37</f>
        <v>1.4106658868133419</v>
      </c>
      <c r="H37" s="46">
        <v>5594.1</v>
      </c>
      <c r="I37" s="21">
        <f>(F37-H37)/H37</f>
        <v>3.1479594572853604E-2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2238.2624999999998</v>
      </c>
      <c r="F38" s="49">
        <v>5749.4</v>
      </c>
      <c r="G38" s="23">
        <f>(F38-E38)/E38</f>
        <v>1.5686888825595746</v>
      </c>
      <c r="H38" s="49">
        <v>5507.6666666666661</v>
      </c>
      <c r="I38" s="23">
        <f>(F38-H38)/H38</f>
        <v>4.3890334684984614E-2</v>
      </c>
    </row>
    <row r="39" spans="1:9" ht="15.75" customHeight="1" thickBot="1" x14ac:dyDescent="0.25">
      <c r="A39" s="178" t="s">
        <v>189</v>
      </c>
      <c r="B39" s="179"/>
      <c r="C39" s="179"/>
      <c r="D39" s="180"/>
      <c r="E39" s="86">
        <f>SUM(E34:E38)</f>
        <v>9429.1834166666667</v>
      </c>
      <c r="F39" s="107">
        <f>SUM(F34:F38)</f>
        <v>21444.1</v>
      </c>
      <c r="G39" s="108">
        <f t="shared" ref="G39" si="4">(F39-E39)/E39</f>
        <v>1.2742266273128404</v>
      </c>
      <c r="H39" s="107">
        <f>SUM(H34:H38)</f>
        <v>21544.616666666669</v>
      </c>
      <c r="I39" s="109">
        <f t="shared" ref="I39" si="5">(F39-H39)/H39</f>
        <v>-4.6655119569700733E-3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11221.416666666666</v>
      </c>
      <c r="F41" s="46">
        <v>12333.333333333334</v>
      </c>
      <c r="G41" s="21">
        <f t="shared" ref="G41:G46" si="6">(F41-E41)/E41</f>
        <v>9.9088795977929217E-2</v>
      </c>
      <c r="H41" s="46">
        <v>12333.333333333334</v>
      </c>
      <c r="I41" s="21">
        <f t="shared" ref="I41:I46" si="7">(F41-H41)/H41</f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5817.5375000000004</v>
      </c>
      <c r="F42" s="46">
        <v>13442.333333333334</v>
      </c>
      <c r="G42" s="21">
        <f t="shared" si="6"/>
        <v>1.3106569288695318</v>
      </c>
      <c r="H42" s="46">
        <v>13400.666666666666</v>
      </c>
      <c r="I42" s="21">
        <f t="shared" si="7"/>
        <v>3.1092980448734799E-3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16491.080555555556</v>
      </c>
      <c r="F43" s="57">
        <v>36941.433333333334</v>
      </c>
      <c r="G43" s="21">
        <f t="shared" si="6"/>
        <v>1.2400856759436794</v>
      </c>
      <c r="H43" s="57">
        <v>36558.166666666672</v>
      </c>
      <c r="I43" s="21">
        <f t="shared" si="7"/>
        <v>1.0483749640982983E-2</v>
      </c>
    </row>
    <row r="44" spans="1:9" ht="16.5" x14ac:dyDescent="0.3">
      <c r="A44" s="37"/>
      <c r="B44" s="34" t="s">
        <v>33</v>
      </c>
      <c r="C44" s="15" t="s">
        <v>107</v>
      </c>
      <c r="D44" s="11" t="s">
        <v>161</v>
      </c>
      <c r="E44" s="47">
        <v>12195.53125</v>
      </c>
      <c r="F44" s="47">
        <v>25911.142857142859</v>
      </c>
      <c r="G44" s="21">
        <f t="shared" si="6"/>
        <v>1.1246424059749638</v>
      </c>
      <c r="H44" s="47">
        <v>25482.571428571428</v>
      </c>
      <c r="I44" s="21">
        <f t="shared" si="7"/>
        <v>1.6818217493188726E-2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12537.5</v>
      </c>
      <c r="F45" s="47">
        <v>23275</v>
      </c>
      <c r="G45" s="21">
        <f t="shared" si="6"/>
        <v>0.85643070787637088</v>
      </c>
      <c r="H45" s="47">
        <v>22735.714285714286</v>
      </c>
      <c r="I45" s="21">
        <f t="shared" si="7"/>
        <v>2.3719761231542548E-2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11" t="s">
        <v>161</v>
      </c>
      <c r="E46" s="50">
        <v>28513.055555555555</v>
      </c>
      <c r="F46" s="50">
        <v>63180.800000000003</v>
      </c>
      <c r="G46" s="31">
        <f t="shared" si="6"/>
        <v>1.215855115103218</v>
      </c>
      <c r="H46" s="50">
        <v>58644.800000000003</v>
      </c>
      <c r="I46" s="31">
        <f t="shared" si="7"/>
        <v>7.7347011158704598E-2</v>
      </c>
    </row>
    <row r="47" spans="1:9" ht="15.75" customHeight="1" thickBot="1" x14ac:dyDescent="0.25">
      <c r="A47" s="178" t="s">
        <v>190</v>
      </c>
      <c r="B47" s="179"/>
      <c r="C47" s="179"/>
      <c r="D47" s="180"/>
      <c r="E47" s="86">
        <f>SUM(E41:E46)</f>
        <v>86776.121527777781</v>
      </c>
      <c r="F47" s="86">
        <f>SUM(F41:F46)</f>
        <v>175084.04285714286</v>
      </c>
      <c r="G47" s="108">
        <f t="shared" ref="G47" si="8">(F47-E47)/E47</f>
        <v>1.0176523192627014</v>
      </c>
      <c r="H47" s="107">
        <f>SUM(H41:H46)</f>
        <v>169155.25238095241</v>
      </c>
      <c r="I47" s="109">
        <f t="shared" ref="I47" si="9">(F47-H47)/H47</f>
        <v>3.5049402207377491E-2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47</v>
      </c>
      <c r="C49" s="15" t="s">
        <v>113</v>
      </c>
      <c r="D49" s="20" t="s">
        <v>114</v>
      </c>
      <c r="E49" s="43">
        <v>19262.083333333336</v>
      </c>
      <c r="F49" s="43">
        <v>38715</v>
      </c>
      <c r="G49" s="21">
        <f t="shared" ref="G49:G54" si="10">(F49-E49)/E49</f>
        <v>1.0099072011075296</v>
      </c>
      <c r="H49" s="43">
        <v>38748.125</v>
      </c>
      <c r="I49" s="21">
        <f t="shared" ref="I49:I54" si="11">(F49-H49)/H49</f>
        <v>-8.5488007484233104E-4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6418.8888888888896</v>
      </c>
      <c r="F50" s="47">
        <v>16666.428571428572</v>
      </c>
      <c r="G50" s="21">
        <f t="shared" si="10"/>
        <v>1.5964662825490241</v>
      </c>
      <c r="H50" s="47">
        <v>16666.428571428572</v>
      </c>
      <c r="I50" s="21">
        <f t="shared" si="11"/>
        <v>0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6027</v>
      </c>
      <c r="F51" s="47">
        <v>10137</v>
      </c>
      <c r="G51" s="21">
        <f t="shared" si="10"/>
        <v>0.68193130910900945</v>
      </c>
      <c r="H51" s="47">
        <v>10137</v>
      </c>
      <c r="I51" s="21">
        <f t="shared" si="11"/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19363.481</v>
      </c>
      <c r="F52" s="47">
        <v>59846.428571428572</v>
      </c>
      <c r="G52" s="21">
        <f t="shared" si="10"/>
        <v>2.0906854284840919</v>
      </c>
      <c r="H52" s="47">
        <v>59846.428571428572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28249.5</v>
      </c>
      <c r="F53" s="47">
        <v>49995</v>
      </c>
      <c r="G53" s="21">
        <f t="shared" si="10"/>
        <v>0.76976583656347897</v>
      </c>
      <c r="H53" s="47">
        <v>49995</v>
      </c>
      <c r="I53" s="21">
        <f t="shared" si="11"/>
        <v>0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2355.6845238095239</v>
      </c>
      <c r="F54" s="50">
        <v>6048.6</v>
      </c>
      <c r="G54" s="31">
        <f t="shared" si="10"/>
        <v>1.5676613056057411</v>
      </c>
      <c r="H54" s="50">
        <v>5948.6</v>
      </c>
      <c r="I54" s="31">
        <f t="shared" si="11"/>
        <v>1.6810678142756278E-2</v>
      </c>
    </row>
    <row r="55" spans="1:9" ht="15.75" customHeight="1" thickBot="1" x14ac:dyDescent="0.25">
      <c r="A55" s="178" t="s">
        <v>191</v>
      </c>
      <c r="B55" s="179"/>
      <c r="C55" s="179"/>
      <c r="D55" s="180"/>
      <c r="E55" s="86">
        <f>SUM(E49:E54)</f>
        <v>81676.637746031745</v>
      </c>
      <c r="F55" s="86">
        <f>SUM(F49:F54)</f>
        <v>181408.45714285717</v>
      </c>
      <c r="G55" s="108">
        <f t="shared" ref="G55" si="12">(F55-E55)/E55</f>
        <v>1.2210568670436104</v>
      </c>
      <c r="H55" s="86">
        <f>SUM(H49:H54)</f>
        <v>181341.58214285717</v>
      </c>
      <c r="I55" s="109">
        <f t="shared" ref="I55" si="13">(F55-H55)/H55</f>
        <v>3.6877918020654111E-4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38</v>
      </c>
      <c r="C57" s="19" t="s">
        <v>115</v>
      </c>
      <c r="D57" s="20" t="s">
        <v>114</v>
      </c>
      <c r="E57" s="43">
        <v>3512.25</v>
      </c>
      <c r="F57" s="66">
        <v>9449.3333333333339</v>
      </c>
      <c r="G57" s="22">
        <f t="shared" ref="G57:G65" si="14">(F57-E57)/E57</f>
        <v>1.6903931477922511</v>
      </c>
      <c r="H57" s="66">
        <v>9999</v>
      </c>
      <c r="I57" s="22">
        <f t="shared" ref="I57:I65" si="15">(F57-H57)/H57</f>
        <v>-5.4972163883054911E-2</v>
      </c>
    </row>
    <row r="58" spans="1:9" ht="16.5" x14ac:dyDescent="0.3">
      <c r="A58" s="116"/>
      <c r="B58" s="97" t="s">
        <v>55</v>
      </c>
      <c r="C58" s="15" t="s">
        <v>122</v>
      </c>
      <c r="D58" s="11" t="s">
        <v>120</v>
      </c>
      <c r="E58" s="47">
        <v>5282.25</v>
      </c>
      <c r="F58" s="70">
        <v>17876.25</v>
      </c>
      <c r="G58" s="21">
        <f t="shared" si="14"/>
        <v>2.3842112736049978</v>
      </c>
      <c r="H58" s="70">
        <v>18180</v>
      </c>
      <c r="I58" s="21">
        <f t="shared" si="15"/>
        <v>-1.6707920792079209E-2</v>
      </c>
    </row>
    <row r="59" spans="1:9" ht="16.5" x14ac:dyDescent="0.3">
      <c r="A59" s="116"/>
      <c r="B59" s="97" t="s">
        <v>39</v>
      </c>
      <c r="C59" s="15" t="s">
        <v>116</v>
      </c>
      <c r="D59" s="11" t="s">
        <v>114</v>
      </c>
      <c r="E59" s="47">
        <v>4132.4107142857138</v>
      </c>
      <c r="F59" s="70">
        <v>15756.428571428571</v>
      </c>
      <c r="G59" s="21">
        <f t="shared" si="14"/>
        <v>2.8128902620832705</v>
      </c>
      <c r="H59" s="70">
        <v>15756.428571428571</v>
      </c>
      <c r="I59" s="21">
        <f t="shared" si="15"/>
        <v>0</v>
      </c>
    </row>
    <row r="60" spans="1:9" ht="16.5" x14ac:dyDescent="0.3">
      <c r="A60" s="116"/>
      <c r="B60" s="97" t="s">
        <v>41</v>
      </c>
      <c r="C60" s="15" t="s">
        <v>118</v>
      </c>
      <c r="D60" s="11" t="s">
        <v>114</v>
      </c>
      <c r="E60" s="47">
        <v>5016.666666666667</v>
      </c>
      <c r="F60" s="70">
        <v>6743.75</v>
      </c>
      <c r="G60" s="21">
        <f t="shared" si="14"/>
        <v>0.34426910299003316</v>
      </c>
      <c r="H60" s="70">
        <v>6743.75</v>
      </c>
      <c r="I60" s="21">
        <f t="shared" si="15"/>
        <v>0</v>
      </c>
    </row>
    <row r="61" spans="1:9" ht="16.5" x14ac:dyDescent="0.3">
      <c r="A61" s="116"/>
      <c r="B61" s="97" t="s">
        <v>42</v>
      </c>
      <c r="C61" s="15" t="s">
        <v>198</v>
      </c>
      <c r="D61" s="11" t="s">
        <v>114</v>
      </c>
      <c r="E61" s="47">
        <v>2565.7916666666665</v>
      </c>
      <c r="F61" s="103">
        <v>2824</v>
      </c>
      <c r="G61" s="21">
        <f t="shared" si="14"/>
        <v>0.10063495672225928</v>
      </c>
      <c r="H61" s="103">
        <v>2824</v>
      </c>
      <c r="I61" s="21">
        <f t="shared" si="15"/>
        <v>0</v>
      </c>
    </row>
    <row r="62" spans="1:9" ht="17.25" thickBot="1" x14ac:dyDescent="0.35">
      <c r="A62" s="116"/>
      <c r="B62" s="98" t="s">
        <v>43</v>
      </c>
      <c r="C62" s="16" t="s">
        <v>119</v>
      </c>
      <c r="D62" s="12" t="s">
        <v>114</v>
      </c>
      <c r="E62" s="50">
        <v>5169.5</v>
      </c>
      <c r="F62" s="50">
        <v>11721.333333333334</v>
      </c>
      <c r="G62" s="29">
        <f t="shared" si="14"/>
        <v>1.2674017474288295</v>
      </c>
      <c r="H62" s="50">
        <v>11721.333333333334</v>
      </c>
      <c r="I62" s="29">
        <f t="shared" si="15"/>
        <v>0</v>
      </c>
    </row>
    <row r="63" spans="1:9" ht="16.5" x14ac:dyDescent="0.3">
      <c r="A63" s="116"/>
      <c r="B63" s="99" t="s">
        <v>56</v>
      </c>
      <c r="C63" s="14" t="s">
        <v>123</v>
      </c>
      <c r="D63" s="11" t="s">
        <v>120</v>
      </c>
      <c r="E63" s="43">
        <v>22089.977678571428</v>
      </c>
      <c r="F63" s="68">
        <v>90102.5</v>
      </c>
      <c r="G63" s="21">
        <f t="shared" si="14"/>
        <v>3.0788859686085019</v>
      </c>
      <c r="H63" s="68">
        <v>90102.5</v>
      </c>
      <c r="I63" s="21">
        <f t="shared" si="15"/>
        <v>0</v>
      </c>
    </row>
    <row r="64" spans="1:9" ht="16.5" x14ac:dyDescent="0.3">
      <c r="A64" s="116"/>
      <c r="B64" s="97" t="s">
        <v>54</v>
      </c>
      <c r="C64" s="15" t="s">
        <v>121</v>
      </c>
      <c r="D64" s="13" t="s">
        <v>120</v>
      </c>
      <c r="E64" s="47">
        <v>4948.3928571428569</v>
      </c>
      <c r="F64" s="70">
        <v>17478.75</v>
      </c>
      <c r="G64" s="21">
        <f t="shared" si="14"/>
        <v>2.5322074266536756</v>
      </c>
      <c r="H64" s="70">
        <v>17266.25</v>
      </c>
      <c r="I64" s="21">
        <f t="shared" si="15"/>
        <v>1.2307246796496054E-2</v>
      </c>
    </row>
    <row r="65" spans="1:9" ht="16.5" customHeight="1" thickBot="1" x14ac:dyDescent="0.35">
      <c r="A65" s="117"/>
      <c r="B65" s="98" t="s">
        <v>40</v>
      </c>
      <c r="C65" s="16" t="s">
        <v>117</v>
      </c>
      <c r="D65" s="12" t="s">
        <v>114</v>
      </c>
      <c r="E65" s="50">
        <v>3040.4375</v>
      </c>
      <c r="F65" s="73">
        <v>12777</v>
      </c>
      <c r="G65" s="29">
        <f t="shared" si="14"/>
        <v>3.2023557465002979</v>
      </c>
      <c r="H65" s="73">
        <v>12377</v>
      </c>
      <c r="I65" s="29">
        <f t="shared" si="15"/>
        <v>3.2318009210632624E-2</v>
      </c>
    </row>
    <row r="66" spans="1:9" ht="15.75" customHeight="1" thickBot="1" x14ac:dyDescent="0.25">
      <c r="A66" s="178" t="s">
        <v>192</v>
      </c>
      <c r="B66" s="189"/>
      <c r="C66" s="189"/>
      <c r="D66" s="190"/>
      <c r="E66" s="104">
        <f>SUM(E57:E65)</f>
        <v>55757.677083333328</v>
      </c>
      <c r="F66" s="104">
        <f>SUM(F57:F65)</f>
        <v>184729.34523809524</v>
      </c>
      <c r="G66" s="106">
        <f t="shared" ref="G66" si="16">(F66-E66)/E66</f>
        <v>2.313074627589053</v>
      </c>
      <c r="H66" s="104">
        <f>SUM(H57:H65)</f>
        <v>184970.26190476189</v>
      </c>
      <c r="I66" s="109">
        <f t="shared" ref="I66" si="17">(F66-H66)/H66</f>
        <v>-1.3024616183476075E-3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6906.875</v>
      </c>
      <c r="F68" s="54">
        <v>25552.25</v>
      </c>
      <c r="G68" s="21">
        <f t="shared" ref="G68:G73" si="18">(F68-E68)/E68</f>
        <v>2.6995385033028687</v>
      </c>
      <c r="H68" s="54">
        <v>27749.3</v>
      </c>
      <c r="I68" s="21">
        <f t="shared" ref="I68:I73" si="19">(F68-H68)/H68</f>
        <v>-7.9174970179427928E-2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48438.869047619053</v>
      </c>
      <c r="F69" s="46">
        <v>117016.14285714286</v>
      </c>
      <c r="G69" s="21">
        <f t="shared" si="18"/>
        <v>1.4157488636265885</v>
      </c>
      <c r="H69" s="46">
        <v>117016.14285714286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11557.471726190477</v>
      </c>
      <c r="F70" s="46">
        <v>49211.666666666664</v>
      </c>
      <c r="G70" s="21">
        <f t="shared" si="18"/>
        <v>3.2579958517352647</v>
      </c>
      <c r="H70" s="46">
        <v>49211.666666666664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7914.9027777777774</v>
      </c>
      <c r="F71" s="46">
        <v>20511.666666666668</v>
      </c>
      <c r="G71" s="21">
        <f t="shared" si="18"/>
        <v>1.5915247783278033</v>
      </c>
      <c r="H71" s="46">
        <v>20511.666666666668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3368.6875</v>
      </c>
      <c r="F72" s="46">
        <v>13167</v>
      </c>
      <c r="G72" s="21">
        <f t="shared" si="18"/>
        <v>2.9086439451566819</v>
      </c>
      <c r="H72" s="46">
        <v>13167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4339.7867063492067</v>
      </c>
      <c r="F73" s="58">
        <v>16384.285714285714</v>
      </c>
      <c r="G73" s="31">
        <f t="shared" si="18"/>
        <v>2.7753665843335411</v>
      </c>
      <c r="H73" s="58">
        <v>15864.285714285714</v>
      </c>
      <c r="I73" s="31">
        <f t="shared" si="19"/>
        <v>3.2778027915353447E-2</v>
      </c>
    </row>
    <row r="74" spans="1:9" ht="15.75" customHeight="1" thickBot="1" x14ac:dyDescent="0.25">
      <c r="A74" s="178" t="s">
        <v>214</v>
      </c>
      <c r="B74" s="179"/>
      <c r="C74" s="179"/>
      <c r="D74" s="180"/>
      <c r="E74" s="86">
        <f>SUM(E68:E73)</f>
        <v>82526.592757936509</v>
      </c>
      <c r="F74" s="86">
        <f>SUM(F68:F73)</f>
        <v>241843.01190476186</v>
      </c>
      <c r="G74" s="108">
        <f t="shared" ref="G74" si="20">(F74-E74)/E74</f>
        <v>1.9304858448976017</v>
      </c>
      <c r="H74" s="86">
        <f>SUM(H68:H73)</f>
        <v>243520.06190476188</v>
      </c>
      <c r="I74" s="109">
        <f t="shared" ref="I74" si="21">(F74-H74)/H74</f>
        <v>-6.8867016001987304E-3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2492.9166666666665</v>
      </c>
      <c r="F76" s="43">
        <v>8568.5714285714294</v>
      </c>
      <c r="G76" s="21">
        <f>(F76-E76)/E76</f>
        <v>2.4371672118621817</v>
      </c>
      <c r="H76" s="43">
        <v>9355</v>
      </c>
      <c r="I76" s="21">
        <f>(F76-H76)/H76</f>
        <v>-8.4065053065587453E-2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1956.2777777777778</v>
      </c>
      <c r="F77" s="47">
        <v>7521.666666666667</v>
      </c>
      <c r="G77" s="21">
        <f>(F77-E77)/E77</f>
        <v>2.8448868315678868</v>
      </c>
      <c r="H77" s="47">
        <v>7521.666666666667</v>
      </c>
      <c r="I77" s="21">
        <f>(F77-H77)/H77</f>
        <v>0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4285.8784722222226</v>
      </c>
      <c r="F78" s="47">
        <v>14738.125</v>
      </c>
      <c r="G78" s="21">
        <f>(F78-E78)/E78</f>
        <v>2.4387640936440973</v>
      </c>
      <c r="H78" s="47">
        <v>14719.375</v>
      </c>
      <c r="I78" s="21">
        <f>(F78-H78)/H78</f>
        <v>1.2738312598191159E-3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2909.625</v>
      </c>
      <c r="F79" s="47">
        <v>8136.2857142857147</v>
      </c>
      <c r="G79" s="21">
        <f>(F79-E79)/E79</f>
        <v>1.7963348246889941</v>
      </c>
      <c r="H79" s="47">
        <v>8072.5714285714284</v>
      </c>
      <c r="I79" s="21">
        <f>(F79-H79)/H79</f>
        <v>7.8926877610250527E-3</v>
      </c>
    </row>
    <row r="80" spans="1:9" ht="16.5" customHeight="1" thickBot="1" x14ac:dyDescent="0.35">
      <c r="A80" s="38"/>
      <c r="B80" s="34" t="s">
        <v>69</v>
      </c>
      <c r="C80" s="15" t="s">
        <v>140</v>
      </c>
      <c r="D80" s="12" t="s">
        <v>136</v>
      </c>
      <c r="E80" s="50">
        <v>1345.0347222222222</v>
      </c>
      <c r="F80" s="50">
        <v>2768.3333333333335</v>
      </c>
      <c r="G80" s="21">
        <f>(F80-E80)/E80</f>
        <v>1.058187262823657</v>
      </c>
      <c r="H80" s="50">
        <v>2601.6666666666665</v>
      </c>
      <c r="I80" s="21">
        <f>(F80-H80)/H80</f>
        <v>6.4061499039077638E-2</v>
      </c>
    </row>
    <row r="81" spans="1:11" ht="15.75" customHeight="1" thickBot="1" x14ac:dyDescent="0.25">
      <c r="A81" s="178" t="s">
        <v>193</v>
      </c>
      <c r="B81" s="179"/>
      <c r="C81" s="179"/>
      <c r="D81" s="180"/>
      <c r="E81" s="86">
        <f>SUM(E76:E80)</f>
        <v>12989.732638888891</v>
      </c>
      <c r="F81" s="86">
        <f>SUM(F76:F80)</f>
        <v>41732.982142857145</v>
      </c>
      <c r="G81" s="108">
        <f t="shared" ref="G81" si="22">(F81-E81)/E81</f>
        <v>2.2127668292352847</v>
      </c>
      <c r="H81" s="86">
        <f>SUM(H76:H80)</f>
        <v>42270.279761904763</v>
      </c>
      <c r="I81" s="109">
        <f t="shared" ref="I81" si="23">(F81-H81)/H81</f>
        <v>-1.2711002199986549E-2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4140.1736111111113</v>
      </c>
      <c r="F83" s="43">
        <v>6464.4444444444443</v>
      </c>
      <c r="G83" s="22">
        <f t="shared" ref="G83:G89" si="24">(F83-E83)/E83</f>
        <v>0.56139453357598723</v>
      </c>
      <c r="H83" s="43">
        <v>6493</v>
      </c>
      <c r="I83" s="22">
        <f t="shared" ref="I83:I89" si="25">(F83-H83)/H83</f>
        <v>-4.3978985916457193E-3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947.78571428571422</v>
      </c>
      <c r="F84" s="47">
        <v>2277.5</v>
      </c>
      <c r="G84" s="21">
        <f t="shared" si="24"/>
        <v>1.4029693270027885</v>
      </c>
      <c r="H84" s="47">
        <v>2280.8333333333335</v>
      </c>
      <c r="I84" s="21">
        <f t="shared" si="25"/>
        <v>-1.4614541468762081E-3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1481.2083333333333</v>
      </c>
      <c r="F85" s="47">
        <v>4476.666666666667</v>
      </c>
      <c r="G85" s="21">
        <f t="shared" si="24"/>
        <v>2.022307237896988</v>
      </c>
      <c r="H85" s="47">
        <v>4476.666666666667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1572.7847222222224</v>
      </c>
      <c r="F86" s="47">
        <v>5404.4444444444443</v>
      </c>
      <c r="G86" s="21">
        <f t="shared" si="24"/>
        <v>2.4362264384208823</v>
      </c>
      <c r="H86" s="47">
        <v>5404.4444444444443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2044.1750000000002</v>
      </c>
      <c r="F87" s="61">
        <v>5472.875</v>
      </c>
      <c r="G87" s="21">
        <f t="shared" si="24"/>
        <v>1.6773025792801495</v>
      </c>
      <c r="H87" s="61">
        <v>5472.875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8920.1666666666661</v>
      </c>
      <c r="F88" s="61">
        <v>29999</v>
      </c>
      <c r="G88" s="21">
        <f t="shared" si="24"/>
        <v>2.363053754600998</v>
      </c>
      <c r="H88" s="61">
        <v>29999</v>
      </c>
      <c r="I88" s="21">
        <f t="shared" si="25"/>
        <v>0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1336.2222222222222</v>
      </c>
      <c r="F89" s="164">
        <v>3676.4285714285716</v>
      </c>
      <c r="G89" s="23">
        <f t="shared" si="24"/>
        <v>1.7513601482502199</v>
      </c>
      <c r="H89" s="164">
        <v>3597</v>
      </c>
      <c r="I89" s="23">
        <f t="shared" si="25"/>
        <v>2.2081893641526705E-2</v>
      </c>
    </row>
    <row r="90" spans="1:11" ht="15.75" customHeight="1" thickBot="1" x14ac:dyDescent="0.25">
      <c r="A90" s="178" t="s">
        <v>194</v>
      </c>
      <c r="B90" s="179"/>
      <c r="C90" s="179"/>
      <c r="D90" s="180"/>
      <c r="E90" s="86">
        <f>SUM(E83:E89)</f>
        <v>20442.516269841271</v>
      </c>
      <c r="F90" s="86">
        <f>SUM(F83:F89)</f>
        <v>57771.359126984134</v>
      </c>
      <c r="G90" s="118">
        <f t="shared" ref="G90:G91" si="26">(F90-E90)/E90</f>
        <v>1.8260395327268932</v>
      </c>
      <c r="H90" s="86">
        <f>SUM(H83:H89)</f>
        <v>57723.819444444445</v>
      </c>
      <c r="I90" s="109">
        <f t="shared" ref="I90:I91" si="27">(F90-H90)/H90</f>
        <v>8.2357132631258399E-4</v>
      </c>
    </row>
    <row r="91" spans="1:11" ht="15.75" customHeight="1" thickBot="1" x14ac:dyDescent="0.25">
      <c r="A91" s="178" t="s">
        <v>195</v>
      </c>
      <c r="B91" s="179"/>
      <c r="C91" s="179"/>
      <c r="D91" s="180"/>
      <c r="E91" s="104">
        <f>SUM(E90+E81+E74+E66+E55+E47+E39+E32)</f>
        <v>368514.32124603179</v>
      </c>
      <c r="F91" s="104">
        <f>SUM(F32,F39,F47,F55,F66,F74,F81,F90)</f>
        <v>951088.27030158741</v>
      </c>
      <c r="G91" s="106">
        <f t="shared" si="26"/>
        <v>1.5808719375836982</v>
      </c>
      <c r="H91" s="104">
        <f>SUM(H32,H39,H47,H55,H66,H74,H81,H90)</f>
        <v>946774.96309523808</v>
      </c>
      <c r="I91" s="119">
        <f t="shared" si="27"/>
        <v>4.555789257721897E-3</v>
      </c>
      <c r="J91" s="120"/>
    </row>
    <row r="92" spans="1:11" x14ac:dyDescent="0.25">
      <c r="E92" s="121"/>
      <c r="F92" s="121"/>
      <c r="K92" s="122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22" zoomScaleNormal="100" workbookViewId="0">
      <selection activeCell="F44" sqref="F44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72" t="s">
        <v>3</v>
      </c>
      <c r="B13" s="172"/>
      <c r="C13" s="174" t="s">
        <v>0</v>
      </c>
      <c r="D13" s="168" t="s">
        <v>207</v>
      </c>
      <c r="E13" s="168" t="s">
        <v>208</v>
      </c>
      <c r="F13" s="168" t="s">
        <v>209</v>
      </c>
      <c r="G13" s="168" t="s">
        <v>210</v>
      </c>
      <c r="H13" s="168" t="s">
        <v>211</v>
      </c>
      <c r="I13" s="168" t="s">
        <v>212</v>
      </c>
    </row>
    <row r="14" spans="1:9" ht="24.75" customHeight="1" thickBot="1" x14ac:dyDescent="0.25">
      <c r="A14" s="173"/>
      <c r="B14" s="173"/>
      <c r="C14" s="175"/>
      <c r="D14" s="188"/>
      <c r="E14" s="188"/>
      <c r="F14" s="188"/>
      <c r="G14" s="169"/>
      <c r="H14" s="188"/>
      <c r="I14" s="188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8"/>
    </row>
    <row r="16" spans="1:9" ht="16.5" x14ac:dyDescent="0.3">
      <c r="A16" s="90"/>
      <c r="B16" s="149" t="s">
        <v>4</v>
      </c>
      <c r="C16" s="155" t="s">
        <v>163</v>
      </c>
      <c r="D16" s="132">
        <v>5000</v>
      </c>
      <c r="E16" s="42">
        <v>6000</v>
      </c>
      <c r="F16" s="132">
        <v>7750</v>
      </c>
      <c r="G16" s="42">
        <v>5500</v>
      </c>
      <c r="H16" s="132">
        <v>5166</v>
      </c>
      <c r="I16" s="137">
        <v>5883.2</v>
      </c>
    </row>
    <row r="17" spans="1:9" ht="16.5" x14ac:dyDescent="0.3">
      <c r="A17" s="91"/>
      <c r="B17" s="150" t="s">
        <v>5</v>
      </c>
      <c r="C17" s="156" t="s">
        <v>164</v>
      </c>
      <c r="D17" s="92">
        <v>5000</v>
      </c>
      <c r="E17" s="46">
        <v>5000</v>
      </c>
      <c r="F17" s="92">
        <v>6000</v>
      </c>
      <c r="G17" s="46">
        <v>7000</v>
      </c>
      <c r="H17" s="92">
        <v>4333</v>
      </c>
      <c r="I17" s="139">
        <v>5466.6</v>
      </c>
    </row>
    <row r="18" spans="1:9" ht="16.5" x14ac:dyDescent="0.3">
      <c r="A18" s="91"/>
      <c r="B18" s="150" t="s">
        <v>6</v>
      </c>
      <c r="C18" s="156" t="s">
        <v>165</v>
      </c>
      <c r="D18" s="92">
        <v>3000</v>
      </c>
      <c r="E18" s="46">
        <v>5000</v>
      </c>
      <c r="F18" s="92">
        <v>3000</v>
      </c>
      <c r="G18" s="46">
        <v>3500</v>
      </c>
      <c r="H18" s="92">
        <v>3666</v>
      </c>
      <c r="I18" s="139">
        <v>3633.2</v>
      </c>
    </row>
    <row r="19" spans="1:9" ht="16.5" x14ac:dyDescent="0.3">
      <c r="A19" s="91"/>
      <c r="B19" s="150" t="s">
        <v>7</v>
      </c>
      <c r="C19" s="156" t="s">
        <v>166</v>
      </c>
      <c r="D19" s="92">
        <v>3000</v>
      </c>
      <c r="E19" s="46">
        <v>3500</v>
      </c>
      <c r="F19" s="92">
        <v>3000</v>
      </c>
      <c r="G19" s="46">
        <v>2750</v>
      </c>
      <c r="H19" s="92">
        <v>2666</v>
      </c>
      <c r="I19" s="139">
        <v>2983.2</v>
      </c>
    </row>
    <row r="20" spans="1:9" ht="16.5" x14ac:dyDescent="0.3">
      <c r="A20" s="91"/>
      <c r="B20" s="150" t="s">
        <v>8</v>
      </c>
      <c r="C20" s="156" t="s">
        <v>167</v>
      </c>
      <c r="D20" s="92">
        <v>6000</v>
      </c>
      <c r="E20" s="46">
        <v>7000</v>
      </c>
      <c r="F20" s="92">
        <v>6000</v>
      </c>
      <c r="G20" s="46">
        <v>6500</v>
      </c>
      <c r="H20" s="92">
        <v>4666</v>
      </c>
      <c r="I20" s="139">
        <v>6033.2</v>
      </c>
    </row>
    <row r="21" spans="1:9" ht="16.5" x14ac:dyDescent="0.3">
      <c r="A21" s="91"/>
      <c r="B21" s="150" t="s">
        <v>9</v>
      </c>
      <c r="C21" s="156" t="s">
        <v>168</v>
      </c>
      <c r="D21" s="92">
        <v>5750</v>
      </c>
      <c r="E21" s="46">
        <v>3000</v>
      </c>
      <c r="F21" s="92">
        <v>4000</v>
      </c>
      <c r="G21" s="46">
        <v>3750</v>
      </c>
      <c r="H21" s="92">
        <v>4000</v>
      </c>
      <c r="I21" s="139">
        <v>4100</v>
      </c>
    </row>
    <row r="22" spans="1:9" ht="16.5" x14ac:dyDescent="0.3">
      <c r="A22" s="91"/>
      <c r="B22" s="150" t="s">
        <v>10</v>
      </c>
      <c r="C22" s="156" t="s">
        <v>169</v>
      </c>
      <c r="D22" s="92">
        <v>2500</v>
      </c>
      <c r="E22" s="46">
        <v>2500</v>
      </c>
      <c r="F22" s="92">
        <v>3000</v>
      </c>
      <c r="G22" s="46">
        <v>4000</v>
      </c>
      <c r="H22" s="92">
        <v>2833</v>
      </c>
      <c r="I22" s="139">
        <v>2966.6</v>
      </c>
    </row>
    <row r="23" spans="1:9" ht="16.5" x14ac:dyDescent="0.3">
      <c r="A23" s="91"/>
      <c r="B23" s="150" t="s">
        <v>11</v>
      </c>
      <c r="C23" s="156" t="s">
        <v>170</v>
      </c>
      <c r="D23" s="92">
        <v>333.33</v>
      </c>
      <c r="E23" s="46">
        <v>750</v>
      </c>
      <c r="F23" s="92">
        <v>500</v>
      </c>
      <c r="G23" s="46">
        <v>500</v>
      </c>
      <c r="H23" s="92">
        <v>583</v>
      </c>
      <c r="I23" s="139">
        <v>533.26599999999996</v>
      </c>
    </row>
    <row r="24" spans="1:9" ht="16.5" x14ac:dyDescent="0.3">
      <c r="A24" s="91"/>
      <c r="B24" s="150" t="s">
        <v>12</v>
      </c>
      <c r="C24" s="156" t="s">
        <v>171</v>
      </c>
      <c r="D24" s="92">
        <v>750</v>
      </c>
      <c r="E24" s="46">
        <v>750</v>
      </c>
      <c r="F24" s="92">
        <v>750</v>
      </c>
      <c r="G24" s="46">
        <v>500</v>
      </c>
      <c r="H24" s="92">
        <v>583</v>
      </c>
      <c r="I24" s="139">
        <v>666.6</v>
      </c>
    </row>
    <row r="25" spans="1:9" ht="16.5" x14ac:dyDescent="0.3">
      <c r="A25" s="91"/>
      <c r="B25" s="150" t="s">
        <v>13</v>
      </c>
      <c r="C25" s="156" t="s">
        <v>172</v>
      </c>
      <c r="D25" s="92">
        <v>500</v>
      </c>
      <c r="E25" s="46">
        <v>750</v>
      </c>
      <c r="F25" s="92">
        <v>750</v>
      </c>
      <c r="G25" s="46">
        <v>500</v>
      </c>
      <c r="H25" s="92">
        <v>583</v>
      </c>
      <c r="I25" s="139">
        <v>616.6</v>
      </c>
    </row>
    <row r="26" spans="1:9" ht="16.5" x14ac:dyDescent="0.3">
      <c r="A26" s="91"/>
      <c r="B26" s="150" t="s">
        <v>14</v>
      </c>
      <c r="C26" s="156" t="s">
        <v>173</v>
      </c>
      <c r="D26" s="92">
        <v>500</v>
      </c>
      <c r="E26" s="46">
        <v>750</v>
      </c>
      <c r="F26" s="92">
        <v>750</v>
      </c>
      <c r="G26" s="46">
        <v>500</v>
      </c>
      <c r="H26" s="92">
        <v>583</v>
      </c>
      <c r="I26" s="139">
        <v>616.6</v>
      </c>
    </row>
    <row r="27" spans="1:9" ht="16.5" x14ac:dyDescent="0.3">
      <c r="A27" s="91"/>
      <c r="B27" s="150" t="s">
        <v>15</v>
      </c>
      <c r="C27" s="156" t="s">
        <v>174</v>
      </c>
      <c r="D27" s="92">
        <v>1500</v>
      </c>
      <c r="E27" s="46">
        <v>3000</v>
      </c>
      <c r="F27" s="92">
        <v>2000</v>
      </c>
      <c r="G27" s="46">
        <v>2000</v>
      </c>
      <c r="H27" s="92">
        <v>1833</v>
      </c>
      <c r="I27" s="139">
        <v>2066.6</v>
      </c>
    </row>
    <row r="28" spans="1:9" ht="16.5" x14ac:dyDescent="0.3">
      <c r="A28" s="91"/>
      <c r="B28" s="150" t="s">
        <v>16</v>
      </c>
      <c r="C28" s="156" t="s">
        <v>175</v>
      </c>
      <c r="D28" s="92">
        <v>500</v>
      </c>
      <c r="E28" s="46">
        <v>750</v>
      </c>
      <c r="F28" s="92">
        <v>750</v>
      </c>
      <c r="G28" s="46">
        <v>500</v>
      </c>
      <c r="H28" s="92">
        <v>750</v>
      </c>
      <c r="I28" s="139">
        <v>650</v>
      </c>
    </row>
    <row r="29" spans="1:9" ht="16.5" x14ac:dyDescent="0.3">
      <c r="A29" s="91"/>
      <c r="B29" s="152" t="s">
        <v>17</v>
      </c>
      <c r="C29" s="156" t="s">
        <v>176</v>
      </c>
      <c r="D29" s="92">
        <v>3000</v>
      </c>
      <c r="E29" s="46">
        <v>3000</v>
      </c>
      <c r="F29" s="92">
        <v>2625</v>
      </c>
      <c r="G29" s="46">
        <v>3750</v>
      </c>
      <c r="H29" s="92">
        <v>2833</v>
      </c>
      <c r="I29" s="139">
        <v>3041.6</v>
      </c>
    </row>
    <row r="30" spans="1:9" ht="16.5" x14ac:dyDescent="0.3">
      <c r="A30" s="91"/>
      <c r="B30" s="150" t="s">
        <v>18</v>
      </c>
      <c r="C30" s="156" t="s">
        <v>177</v>
      </c>
      <c r="D30" s="92">
        <v>3000</v>
      </c>
      <c r="E30" s="46">
        <v>4500</v>
      </c>
      <c r="F30" s="92">
        <v>3000</v>
      </c>
      <c r="G30" s="46">
        <v>2500</v>
      </c>
      <c r="H30" s="92">
        <v>2666</v>
      </c>
      <c r="I30" s="139">
        <v>3133.2</v>
      </c>
    </row>
    <row r="31" spans="1:9" ht="17.25" thickBot="1" x14ac:dyDescent="0.35">
      <c r="A31" s="93"/>
      <c r="B31" s="151" t="s">
        <v>19</v>
      </c>
      <c r="C31" s="157" t="s">
        <v>178</v>
      </c>
      <c r="D31" s="133">
        <v>2500</v>
      </c>
      <c r="E31" s="49">
        <v>3000</v>
      </c>
      <c r="F31" s="133">
        <v>2625</v>
      </c>
      <c r="G31" s="49">
        <v>3000</v>
      </c>
      <c r="H31" s="133">
        <v>2666</v>
      </c>
      <c r="I31" s="94">
        <v>2758.2</v>
      </c>
    </row>
    <row r="32" spans="1:9" ht="17.25" customHeight="1" thickBot="1" x14ac:dyDescent="0.3">
      <c r="A32" s="89" t="s">
        <v>20</v>
      </c>
      <c r="B32" s="142" t="s">
        <v>21</v>
      </c>
      <c r="C32" s="153"/>
      <c r="D32" s="154"/>
      <c r="E32" s="145"/>
      <c r="F32" s="154"/>
      <c r="G32" s="145"/>
      <c r="H32" s="154"/>
      <c r="I32" s="154"/>
    </row>
    <row r="33" spans="1:9" ht="16.5" x14ac:dyDescent="0.3">
      <c r="A33" s="90"/>
      <c r="B33" s="136" t="s">
        <v>26</v>
      </c>
      <c r="C33" s="146" t="s">
        <v>179</v>
      </c>
      <c r="D33" s="132">
        <v>5000</v>
      </c>
      <c r="E33" s="42">
        <v>7000</v>
      </c>
      <c r="F33" s="132">
        <v>4000</v>
      </c>
      <c r="G33" s="42">
        <v>5500</v>
      </c>
      <c r="H33" s="132">
        <v>5333</v>
      </c>
      <c r="I33" s="137">
        <v>5366.6</v>
      </c>
    </row>
    <row r="34" spans="1:9" ht="16.5" x14ac:dyDescent="0.3">
      <c r="A34" s="91"/>
      <c r="B34" s="138" t="s">
        <v>27</v>
      </c>
      <c r="C34" s="15" t="s">
        <v>180</v>
      </c>
      <c r="D34" s="92">
        <v>5000</v>
      </c>
      <c r="E34" s="46">
        <v>7000</v>
      </c>
      <c r="F34" s="92">
        <v>3000</v>
      </c>
      <c r="G34" s="46">
        <v>5500</v>
      </c>
      <c r="H34" s="92">
        <v>5000</v>
      </c>
      <c r="I34" s="139">
        <v>5100</v>
      </c>
    </row>
    <row r="35" spans="1:9" ht="16.5" x14ac:dyDescent="0.3">
      <c r="A35" s="91"/>
      <c r="B35" s="141" t="s">
        <v>28</v>
      </c>
      <c r="C35" s="15" t="s">
        <v>181</v>
      </c>
      <c r="D35" s="92">
        <v>3000</v>
      </c>
      <c r="E35" s="46">
        <v>3000</v>
      </c>
      <c r="F35" s="92">
        <v>3250</v>
      </c>
      <c r="G35" s="46">
        <v>3250</v>
      </c>
      <c r="H35" s="92">
        <v>3166</v>
      </c>
      <c r="I35" s="139">
        <v>3133.2</v>
      </c>
    </row>
    <row r="36" spans="1:9" ht="16.5" x14ac:dyDescent="0.3">
      <c r="A36" s="91"/>
      <c r="B36" s="138" t="s">
        <v>29</v>
      </c>
      <c r="C36" s="15" t="s">
        <v>182</v>
      </c>
      <c r="D36" s="92">
        <v>2250</v>
      </c>
      <c r="E36" s="46">
        <v>3000</v>
      </c>
      <c r="F36" s="92">
        <v>3000</v>
      </c>
      <c r="G36" s="46">
        <v>3750</v>
      </c>
      <c r="H36" s="92">
        <v>2333</v>
      </c>
      <c r="I36" s="139">
        <v>2866.6</v>
      </c>
    </row>
    <row r="37" spans="1:9" ht="16.5" customHeight="1" thickBot="1" x14ac:dyDescent="0.35">
      <c r="A37" s="93"/>
      <c r="B37" s="158" t="s">
        <v>30</v>
      </c>
      <c r="C37" s="16" t="s">
        <v>183</v>
      </c>
      <c r="D37" s="133">
        <v>3500</v>
      </c>
      <c r="E37" s="49">
        <v>5000</v>
      </c>
      <c r="F37" s="133">
        <v>3750</v>
      </c>
      <c r="G37" s="49">
        <v>3750</v>
      </c>
      <c r="H37" s="133">
        <v>2833</v>
      </c>
      <c r="I37" s="94">
        <v>3766.6</v>
      </c>
    </row>
    <row r="38" spans="1:9" ht="17.25" customHeight="1" thickBot="1" x14ac:dyDescent="0.3">
      <c r="A38" s="89" t="s">
        <v>25</v>
      </c>
      <c r="B38" s="142" t="s">
        <v>51</v>
      </c>
      <c r="C38" s="143"/>
      <c r="D38" s="144"/>
      <c r="E38" s="147"/>
      <c r="F38" s="144"/>
      <c r="G38" s="147"/>
      <c r="H38" s="144"/>
      <c r="I38" s="94"/>
    </row>
    <row r="39" spans="1:9" ht="16.5" x14ac:dyDescent="0.3">
      <c r="A39" s="90"/>
      <c r="B39" s="136" t="s">
        <v>31</v>
      </c>
      <c r="C39" s="146" t="s">
        <v>213</v>
      </c>
      <c r="D39" s="42">
        <v>50000</v>
      </c>
      <c r="E39" s="42">
        <v>50000</v>
      </c>
      <c r="F39" s="42">
        <v>70000</v>
      </c>
      <c r="G39" s="42">
        <v>46000</v>
      </c>
      <c r="H39" s="42">
        <v>78333</v>
      </c>
      <c r="I39" s="137">
        <v>58866.6</v>
      </c>
    </row>
    <row r="40" spans="1:9" ht="17.25" thickBot="1" x14ac:dyDescent="0.35">
      <c r="A40" s="93"/>
      <c r="B40" s="140" t="s">
        <v>32</v>
      </c>
      <c r="C40" s="16" t="s">
        <v>185</v>
      </c>
      <c r="D40" s="49">
        <v>39000</v>
      </c>
      <c r="E40" s="49">
        <v>38000</v>
      </c>
      <c r="F40" s="49">
        <v>37000</v>
      </c>
      <c r="G40" s="49">
        <v>31500</v>
      </c>
      <c r="H40" s="49">
        <v>37666</v>
      </c>
      <c r="I40" s="94">
        <v>36633.199999999997</v>
      </c>
    </row>
    <row r="41" spans="1:9" ht="15.75" thickBot="1" x14ac:dyDescent="0.3">
      <c r="C41" s="161" t="s">
        <v>218</v>
      </c>
      <c r="D41" s="159">
        <v>150583.33000000002</v>
      </c>
      <c r="E41" s="162">
        <v>162250</v>
      </c>
      <c r="F41" s="162">
        <v>170500</v>
      </c>
      <c r="G41" s="162">
        <v>146000</v>
      </c>
      <c r="H41" s="162">
        <v>175074</v>
      </c>
      <c r="I41" s="163">
        <v>160881.46600000001</v>
      </c>
    </row>
    <row r="42" spans="1:9" x14ac:dyDescent="0.25">
      <c r="C42" s="160"/>
      <c r="E42" t="s">
        <v>219</v>
      </c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30-11-2020</vt:lpstr>
      <vt:lpstr>By Order</vt:lpstr>
      <vt:lpstr>All Stores</vt:lpstr>
      <vt:lpstr>'30-11-2020'!Print_Titles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2020-12-03T10:57:40Z</cp:lastPrinted>
  <dcterms:created xsi:type="dcterms:W3CDTF">2010-10-20T06:23:14Z</dcterms:created>
  <dcterms:modified xsi:type="dcterms:W3CDTF">2020-12-03T11:41:15Z</dcterms:modified>
</cp:coreProperties>
</file>