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5480" windowHeight="7905" tabRatio="599" activeTab="4"/>
  </bookViews>
  <sheets>
    <sheet name="Supermarkets" sheetId="5" r:id="rId1"/>
    <sheet name="stores" sheetId="7" r:id="rId2"/>
    <sheet name="Comp" sheetId="8" r:id="rId3"/>
    <sheet name="22-03-2021" sheetId="9" r:id="rId4"/>
    <sheet name="By Order" sheetId="11" r:id="rId5"/>
    <sheet name="All Stores" sheetId="12" r:id="rId6"/>
  </sheets>
  <definedNames>
    <definedName name="_xlnm.Print_Titles" localSheetId="3">'22-03-2021'!$12:$14</definedName>
    <definedName name="_xlnm.Print_Titles" localSheetId="5">'All Stores'!$13:$14</definedName>
    <definedName name="_xlnm.Print_Titles" localSheetId="4">'By Order'!$13:$14</definedName>
    <definedName name="_xlnm.Print_Titles" localSheetId="2">Comp!$12:$13</definedName>
    <definedName name="_xlnm.Print_Titles" localSheetId="1">stores!$12:$13</definedName>
    <definedName name="_xlnm.Print_Titles" localSheetId="0">Supermarkets!$12:$13</definedName>
  </definedNames>
  <calcPr calcId="145621"/>
</workbook>
</file>

<file path=xl/calcChain.xml><?xml version="1.0" encoding="utf-8"?>
<calcChain xmlns="http://schemas.openxmlformats.org/spreadsheetml/2006/main">
  <c r="I84" i="11" l="1"/>
  <c r="G84" i="11"/>
  <c r="I83" i="11"/>
  <c r="G83" i="11"/>
  <c r="I86" i="11"/>
  <c r="G86" i="11"/>
  <c r="I88" i="11"/>
  <c r="G88" i="11"/>
  <c r="I87" i="11"/>
  <c r="G87" i="11"/>
  <c r="I89" i="11"/>
  <c r="G89" i="11"/>
  <c r="I85" i="11"/>
  <c r="G85" i="11"/>
  <c r="I77" i="11"/>
  <c r="G77" i="11"/>
  <c r="I76" i="11"/>
  <c r="G76" i="11"/>
  <c r="I78" i="11"/>
  <c r="G78" i="11"/>
  <c r="I79" i="11"/>
  <c r="G79" i="11"/>
  <c r="I80" i="11"/>
  <c r="G80" i="11"/>
  <c r="I72" i="11"/>
  <c r="G72" i="11"/>
  <c r="I73" i="11"/>
  <c r="G73" i="11"/>
  <c r="I68" i="11"/>
  <c r="G68" i="11"/>
  <c r="I71" i="11"/>
  <c r="G71" i="11"/>
  <c r="I70" i="11"/>
  <c r="G70" i="11"/>
  <c r="I69" i="11"/>
  <c r="G69" i="11"/>
  <c r="I57" i="11"/>
  <c r="G57" i="11"/>
  <c r="I59" i="11"/>
  <c r="G59" i="11"/>
  <c r="I60" i="11"/>
  <c r="G60" i="11"/>
  <c r="I58" i="11"/>
  <c r="G58" i="11"/>
  <c r="I62" i="11"/>
  <c r="G62" i="11"/>
  <c r="I65" i="11"/>
  <c r="G65" i="11"/>
  <c r="I63" i="11"/>
  <c r="G63" i="11"/>
  <c r="I64" i="11"/>
  <c r="G64" i="11"/>
  <c r="I61" i="11"/>
  <c r="G61" i="11"/>
  <c r="I49" i="11"/>
  <c r="G49" i="11"/>
  <c r="I51" i="11"/>
  <c r="G51" i="11"/>
  <c r="I53" i="11"/>
  <c r="G53" i="11"/>
  <c r="I50" i="11"/>
  <c r="G50" i="11"/>
  <c r="I52" i="11"/>
  <c r="G52" i="11"/>
  <c r="I54" i="11"/>
  <c r="G54" i="11"/>
  <c r="I46" i="11"/>
  <c r="G46" i="11"/>
  <c r="I43" i="11"/>
  <c r="G43" i="11"/>
  <c r="I45" i="11"/>
  <c r="G45" i="11"/>
  <c r="I44" i="11"/>
  <c r="G44" i="11"/>
  <c r="I41" i="11"/>
  <c r="G41" i="11"/>
  <c r="I42" i="11"/>
  <c r="G42" i="11"/>
  <c r="I36" i="11"/>
  <c r="G36" i="11"/>
  <c r="I34" i="11"/>
  <c r="G34" i="11"/>
  <c r="I38" i="11"/>
  <c r="G38" i="11"/>
  <c r="I37" i="11"/>
  <c r="G37" i="11"/>
  <c r="I35" i="11"/>
  <c r="G35" i="11"/>
  <c r="I31" i="11"/>
  <c r="G31" i="11"/>
  <c r="I25" i="11"/>
  <c r="G25" i="11"/>
  <c r="I29" i="11"/>
  <c r="G29" i="11"/>
  <c r="I30" i="11"/>
  <c r="G30" i="11"/>
  <c r="I27" i="11"/>
  <c r="G27" i="11"/>
  <c r="I28" i="11"/>
  <c r="G28" i="11"/>
  <c r="I17" i="11"/>
  <c r="G17" i="11"/>
  <c r="I20" i="11"/>
  <c r="G20" i="11"/>
  <c r="I26" i="11"/>
  <c r="G26" i="11"/>
  <c r="I22" i="11"/>
  <c r="G22" i="11"/>
  <c r="I18" i="11"/>
  <c r="G18" i="11"/>
  <c r="I24" i="11"/>
  <c r="G24" i="11"/>
  <c r="I16" i="11"/>
  <c r="G16" i="11"/>
  <c r="I23" i="11"/>
  <c r="G23" i="11"/>
  <c r="I21" i="11"/>
  <c r="G21" i="11"/>
  <c r="I19" i="11"/>
  <c r="G19" i="11"/>
  <c r="D40" i="8" l="1"/>
  <c r="I31" i="9" l="1"/>
  <c r="G31" i="9"/>
  <c r="I30" i="9"/>
  <c r="G30" i="9"/>
  <c r="I29" i="9"/>
  <c r="G29" i="9"/>
  <c r="I28" i="9"/>
  <c r="G28" i="9"/>
  <c r="I27" i="9"/>
  <c r="G27" i="9"/>
  <c r="I26" i="9"/>
  <c r="G26" i="9"/>
  <c r="I25" i="9"/>
  <c r="G25" i="9"/>
  <c r="I24" i="9"/>
  <c r="G24" i="9"/>
  <c r="I23" i="9"/>
  <c r="G23" i="9"/>
  <c r="I22" i="9"/>
  <c r="G22" i="9"/>
  <c r="I21" i="9"/>
  <c r="G21" i="9"/>
  <c r="I20" i="9"/>
  <c r="G20" i="9"/>
  <c r="I19" i="9"/>
  <c r="G19" i="9"/>
  <c r="I18" i="9"/>
  <c r="G18" i="9"/>
  <c r="I17" i="9"/>
  <c r="G17" i="9"/>
  <c r="I16" i="9"/>
  <c r="G16" i="9"/>
  <c r="H81" i="11" l="1"/>
  <c r="F81" i="11"/>
  <c r="H15" i="8" l="1"/>
  <c r="H16" i="8" l="1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2" i="8"/>
  <c r="H33" i="8"/>
  <c r="H34" i="8"/>
  <c r="H35" i="8"/>
  <c r="H36" i="8"/>
  <c r="H38" i="8"/>
  <c r="H39" i="8"/>
  <c r="H74" i="11" l="1"/>
  <c r="G33" i="9" l="1"/>
  <c r="G34" i="9"/>
  <c r="G35" i="9"/>
  <c r="G36" i="9"/>
  <c r="G37" i="9"/>
  <c r="G39" i="9"/>
  <c r="G40" i="9"/>
  <c r="I15" i="5"/>
  <c r="E32" i="11" l="1"/>
  <c r="F32" i="11"/>
  <c r="H32" i="11"/>
  <c r="E39" i="11"/>
  <c r="F39" i="11"/>
  <c r="H39" i="11"/>
  <c r="G39" i="11" l="1"/>
  <c r="G32" i="11"/>
  <c r="E40" i="8"/>
  <c r="G70" i="9" l="1"/>
  <c r="I70" i="9"/>
  <c r="G71" i="9"/>
  <c r="I71" i="9"/>
  <c r="G72" i="9"/>
  <c r="I72" i="9"/>
  <c r="G73" i="9"/>
  <c r="I73" i="9"/>
  <c r="G74" i="9"/>
  <c r="I74" i="9"/>
  <c r="G34" i="7" l="1"/>
  <c r="I19" i="5"/>
  <c r="I17" i="5" l="1"/>
  <c r="G19" i="5"/>
  <c r="I16" i="5"/>
  <c r="I18" i="5"/>
  <c r="I20" i="5"/>
  <c r="I21" i="5"/>
  <c r="I22" i="5"/>
  <c r="I23" i="5"/>
  <c r="I24" i="5"/>
  <c r="I25" i="5"/>
  <c r="I26" i="5"/>
  <c r="I27" i="5"/>
  <c r="I28" i="5"/>
  <c r="I29" i="5"/>
  <c r="I30" i="5"/>
  <c r="I32" i="5"/>
  <c r="I33" i="5"/>
  <c r="I34" i="5"/>
  <c r="I35" i="5"/>
  <c r="I36" i="5"/>
  <c r="I38" i="5"/>
  <c r="I39" i="5"/>
  <c r="I40" i="5"/>
  <c r="F74" i="11" l="1"/>
  <c r="I74" i="11" l="1"/>
  <c r="G16" i="5" l="1"/>
  <c r="G18" i="5" l="1"/>
  <c r="G40" i="8" l="1"/>
  <c r="E47" i="11"/>
  <c r="E55" i="11"/>
  <c r="E66" i="11"/>
  <c r="E74" i="11"/>
  <c r="E81" i="11"/>
  <c r="E90" i="11" l="1"/>
  <c r="E91" i="11" l="1"/>
  <c r="G52" i="5" l="1"/>
  <c r="I50" i="5"/>
  <c r="I45" i="5" l="1"/>
  <c r="F66" i="11" l="1"/>
  <c r="G41" i="9" l="1"/>
  <c r="G42" i="9"/>
  <c r="G43" i="9"/>
  <c r="G44" i="9"/>
  <c r="G46" i="9"/>
  <c r="G47" i="9"/>
  <c r="G48" i="9"/>
  <c r="G49" i="9"/>
  <c r="G50" i="9"/>
  <c r="G51" i="9"/>
  <c r="G53" i="9"/>
  <c r="G54" i="9"/>
  <c r="G55" i="9"/>
  <c r="G56" i="9"/>
  <c r="G57" i="9"/>
  <c r="G58" i="9"/>
  <c r="G59" i="9"/>
  <c r="G60" i="9"/>
  <c r="G61" i="9"/>
  <c r="G63" i="9"/>
  <c r="G64" i="9"/>
  <c r="G65" i="9"/>
  <c r="G66" i="9"/>
  <c r="G67" i="9"/>
  <c r="G68" i="9"/>
  <c r="G76" i="9"/>
  <c r="G77" i="9"/>
  <c r="G78" i="9"/>
  <c r="G79" i="9"/>
  <c r="G80" i="9"/>
  <c r="G81" i="9"/>
  <c r="G82" i="9"/>
  <c r="H90" i="11" l="1"/>
  <c r="F90" i="11"/>
  <c r="H66" i="11"/>
  <c r="I66" i="11" s="1"/>
  <c r="H55" i="11"/>
  <c r="F55" i="11"/>
  <c r="H47" i="11"/>
  <c r="F47" i="11"/>
  <c r="H91" i="11" l="1"/>
  <c r="I47" i="11"/>
  <c r="I90" i="11"/>
  <c r="G74" i="11"/>
  <c r="I55" i="11"/>
  <c r="G47" i="11"/>
  <c r="G81" i="11"/>
  <c r="G55" i="11"/>
  <c r="I39" i="11"/>
  <c r="G90" i="11"/>
  <c r="G66" i="11"/>
  <c r="F91" i="11"/>
  <c r="I32" i="11"/>
  <c r="I81" i="11"/>
  <c r="I91" i="11" l="1"/>
  <c r="G91" i="11"/>
  <c r="F15" i="8" l="1"/>
  <c r="I15" i="8"/>
  <c r="F16" i="8"/>
  <c r="F17" i="8"/>
  <c r="F18" i="8"/>
  <c r="F19" i="8"/>
  <c r="F20" i="8"/>
  <c r="F21" i="8"/>
  <c r="F22" i="8"/>
  <c r="F23" i="8"/>
  <c r="F24" i="8"/>
  <c r="F25" i="8"/>
  <c r="F26" i="8"/>
  <c r="F27" i="8"/>
  <c r="F28" i="8"/>
  <c r="F29" i="8"/>
  <c r="F30" i="8"/>
  <c r="F32" i="8"/>
  <c r="F33" i="8"/>
  <c r="F34" i="8"/>
  <c r="F35" i="8"/>
  <c r="F36" i="8"/>
  <c r="F38" i="8"/>
  <c r="F39" i="8"/>
  <c r="I46" i="9" l="1"/>
  <c r="I47" i="9"/>
  <c r="I48" i="9"/>
  <c r="I49" i="9"/>
  <c r="I50" i="9"/>
  <c r="I51" i="9"/>
  <c r="H40" i="8" l="1"/>
  <c r="G15" i="5" l="1"/>
  <c r="G17" i="5"/>
  <c r="G20" i="5"/>
  <c r="G21" i="5"/>
  <c r="G22" i="5"/>
  <c r="G23" i="5"/>
  <c r="G24" i="5"/>
  <c r="G25" i="5"/>
  <c r="G26" i="5"/>
  <c r="G27" i="5"/>
  <c r="G28" i="5"/>
  <c r="G29" i="5"/>
  <c r="G30" i="5"/>
  <c r="G32" i="5"/>
  <c r="G33" i="5"/>
  <c r="G34" i="5"/>
  <c r="G35" i="5"/>
  <c r="G36" i="5"/>
  <c r="G38" i="5"/>
  <c r="G39" i="5"/>
  <c r="G40" i="5"/>
  <c r="G41" i="5"/>
  <c r="G42" i="5"/>
  <c r="G43" i="5"/>
  <c r="G45" i="5"/>
  <c r="G46" i="5"/>
  <c r="G47" i="5"/>
  <c r="G48" i="5"/>
  <c r="G49" i="5"/>
  <c r="G50" i="5"/>
  <c r="G53" i="5"/>
  <c r="G54" i="5"/>
  <c r="G55" i="5"/>
  <c r="G56" i="5"/>
  <c r="G57" i="5"/>
  <c r="G58" i="5"/>
  <c r="G59" i="5"/>
  <c r="G60" i="5"/>
  <c r="G62" i="5"/>
  <c r="G63" i="5"/>
  <c r="G64" i="5"/>
  <c r="G65" i="5"/>
  <c r="G66" i="5"/>
  <c r="G67" i="5"/>
  <c r="G69" i="5"/>
  <c r="G70" i="5"/>
  <c r="G71" i="5"/>
  <c r="G72" i="5"/>
  <c r="G73" i="5"/>
  <c r="G75" i="5"/>
  <c r="G76" i="5"/>
  <c r="G77" i="5"/>
  <c r="G78" i="5"/>
  <c r="G79" i="5"/>
  <c r="G80" i="5"/>
  <c r="G81" i="5"/>
  <c r="I16" i="7" l="1"/>
  <c r="I66" i="9" l="1"/>
  <c r="I76" i="9" l="1"/>
  <c r="I77" i="9"/>
  <c r="I78" i="9"/>
  <c r="I79" i="9"/>
  <c r="I80" i="9"/>
  <c r="I65" i="5" l="1"/>
  <c r="I42" i="5"/>
  <c r="I43" i="5"/>
  <c r="I46" i="5"/>
  <c r="I47" i="5"/>
  <c r="I48" i="5"/>
  <c r="I49" i="5"/>
  <c r="I52" i="5"/>
  <c r="I53" i="5"/>
  <c r="I54" i="5"/>
  <c r="I55" i="5"/>
  <c r="I56" i="5"/>
  <c r="I57" i="5"/>
  <c r="I58" i="5"/>
  <c r="I59" i="5"/>
  <c r="I60" i="5"/>
  <c r="I62" i="5"/>
  <c r="I63" i="5"/>
  <c r="I64" i="5"/>
  <c r="I66" i="5"/>
  <c r="I67" i="5"/>
  <c r="I69" i="5"/>
  <c r="I70" i="5"/>
  <c r="I71" i="5"/>
  <c r="I72" i="5"/>
  <c r="I73" i="5"/>
  <c r="I75" i="5"/>
  <c r="I76" i="5"/>
  <c r="I77" i="5"/>
  <c r="I78" i="5"/>
  <c r="I79" i="5"/>
  <c r="I80" i="5"/>
  <c r="I81" i="5"/>
  <c r="I40" i="8" l="1"/>
  <c r="I39" i="7" l="1"/>
  <c r="I41" i="5"/>
  <c r="I30" i="7" l="1"/>
  <c r="I36" i="9" l="1"/>
  <c r="I38" i="7"/>
  <c r="I36" i="7"/>
  <c r="I35" i="7"/>
  <c r="I34" i="7"/>
  <c r="I33" i="7"/>
  <c r="I32" i="7"/>
  <c r="I29" i="7"/>
  <c r="I28" i="7"/>
  <c r="I27" i="7"/>
  <c r="I26" i="7"/>
  <c r="I25" i="7"/>
  <c r="I24" i="7"/>
  <c r="I23" i="7"/>
  <c r="I22" i="7"/>
  <c r="I21" i="7"/>
  <c r="I20" i="7"/>
  <c r="I19" i="7"/>
  <c r="I18" i="7"/>
  <c r="I17" i="7"/>
  <c r="I15" i="7"/>
  <c r="I82" i="9" l="1"/>
  <c r="I81" i="9"/>
  <c r="I68" i="9"/>
  <c r="I67" i="9"/>
  <c r="I65" i="9"/>
  <c r="I64" i="9"/>
  <c r="I63" i="9"/>
  <c r="I61" i="9"/>
  <c r="I60" i="9"/>
  <c r="I59" i="9"/>
  <c r="I58" i="9"/>
  <c r="I57" i="9"/>
  <c r="I56" i="9"/>
  <c r="I55" i="9"/>
  <c r="I54" i="9"/>
  <c r="I53" i="9"/>
  <c r="I44" i="9"/>
  <c r="I43" i="9"/>
  <c r="I42" i="9"/>
  <c r="I41" i="9"/>
  <c r="I40" i="9"/>
  <c r="I39" i="9"/>
  <c r="I37" i="9"/>
  <c r="I35" i="9"/>
  <c r="I34" i="9"/>
  <c r="I33" i="9"/>
  <c r="G16" i="7" l="1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2" i="7"/>
  <c r="G33" i="7"/>
  <c r="G35" i="7"/>
  <c r="G36" i="7"/>
  <c r="G38" i="7"/>
  <c r="G39" i="7"/>
  <c r="G15" i="7"/>
  <c r="F40" i="8" l="1"/>
  <c r="I39" i="8"/>
  <c r="I38" i="8"/>
  <c r="I33" i="8"/>
  <c r="I34" i="8"/>
  <c r="I35" i="8"/>
  <c r="I36" i="8"/>
  <c r="I32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</calcChain>
</file>

<file path=xl/sharedStrings.xml><?xml version="1.0" encoding="utf-8"?>
<sst xmlns="http://schemas.openxmlformats.org/spreadsheetml/2006/main" count="848" uniqueCount="225">
  <si>
    <t>السلعة</t>
  </si>
  <si>
    <t>المديرية العامة للاقتصاد والتجارة</t>
  </si>
  <si>
    <t xml:space="preserve">   المكتب الفني لسياسة الأسعار</t>
  </si>
  <si>
    <t>الفئة</t>
  </si>
  <si>
    <t>خ 1</t>
  </si>
  <si>
    <t>خ 2</t>
  </si>
  <si>
    <t>خ 3</t>
  </si>
  <si>
    <t>خ 4</t>
  </si>
  <si>
    <t>خ 5</t>
  </si>
  <si>
    <t>خ 6</t>
  </si>
  <si>
    <t>خ 7</t>
  </si>
  <si>
    <t>خ 8</t>
  </si>
  <si>
    <t>خ 9</t>
  </si>
  <si>
    <t>خ 10</t>
  </si>
  <si>
    <t>خ 11</t>
  </si>
  <si>
    <t>خ 12</t>
  </si>
  <si>
    <t>خ 13</t>
  </si>
  <si>
    <t>خ 14</t>
  </si>
  <si>
    <t>خ 15</t>
  </si>
  <si>
    <t>خ 16</t>
  </si>
  <si>
    <t>الفواكه</t>
  </si>
  <si>
    <t>ف</t>
  </si>
  <si>
    <t>خ</t>
  </si>
  <si>
    <t>الوزن</t>
  </si>
  <si>
    <t>الخضار الطازجة</t>
  </si>
  <si>
    <t>اللحوم ومشتقاتها</t>
  </si>
  <si>
    <t>ف 1</t>
  </si>
  <si>
    <t>ف 2</t>
  </si>
  <si>
    <t>ف 3</t>
  </si>
  <si>
    <t>ف 4</t>
  </si>
  <si>
    <t>ف 5</t>
  </si>
  <si>
    <t>ل 1</t>
  </si>
  <si>
    <t>ل 2</t>
  </si>
  <si>
    <t>ل 3</t>
  </si>
  <si>
    <t>ل 4</t>
  </si>
  <si>
    <t>ل 5</t>
  </si>
  <si>
    <t>ل 6</t>
  </si>
  <si>
    <t>البيض ومنتجات الحليب</t>
  </si>
  <si>
    <t>ح 1</t>
  </si>
  <si>
    <t>ح 2</t>
  </si>
  <si>
    <t>ح 3</t>
  </si>
  <si>
    <t>ح 4</t>
  </si>
  <si>
    <t>ح 5</t>
  </si>
  <si>
    <t>ح 6</t>
  </si>
  <si>
    <t>الحبوب والبذور والثمار الجوزية</t>
  </si>
  <si>
    <t>ب 1</t>
  </si>
  <si>
    <t>ب 2</t>
  </si>
  <si>
    <t>ب 3</t>
  </si>
  <si>
    <t>ب 4</t>
  </si>
  <si>
    <t>ب 5</t>
  </si>
  <si>
    <t>ب 6</t>
  </si>
  <si>
    <t>ل</t>
  </si>
  <si>
    <t>ب</t>
  </si>
  <si>
    <t>المنتجات الدهنية والزيتية</t>
  </si>
  <si>
    <t>ح 7</t>
  </si>
  <si>
    <t>ح 8</t>
  </si>
  <si>
    <t>ح 9</t>
  </si>
  <si>
    <t>ح</t>
  </si>
  <si>
    <t>ز</t>
  </si>
  <si>
    <t>ز 1</t>
  </si>
  <si>
    <t>ز 2</t>
  </si>
  <si>
    <t>ز 3</t>
  </si>
  <si>
    <t>ز 4</t>
  </si>
  <si>
    <t>ز 5</t>
  </si>
  <si>
    <t>ز 6</t>
  </si>
  <si>
    <t>المعلبات</t>
  </si>
  <si>
    <t>م</t>
  </si>
  <si>
    <t>م 2</t>
  </si>
  <si>
    <t>م 1</t>
  </si>
  <si>
    <t>م 3</t>
  </si>
  <si>
    <t>م 4</t>
  </si>
  <si>
    <t>م 5</t>
  </si>
  <si>
    <t>مواد غذائية متفرقة</t>
  </si>
  <si>
    <t>غ</t>
  </si>
  <si>
    <t>غ 1</t>
  </si>
  <si>
    <t>غ 3</t>
  </si>
  <si>
    <t>غ 2</t>
  </si>
  <si>
    <t>غ 4</t>
  </si>
  <si>
    <t>غ 5</t>
  </si>
  <si>
    <t>غ 6</t>
  </si>
  <si>
    <t>غ 7</t>
  </si>
  <si>
    <t>ربطة واحدة</t>
  </si>
  <si>
    <t>قطعة واحدة</t>
  </si>
  <si>
    <t>كيس 300 غرام</t>
  </si>
  <si>
    <t xml:space="preserve">بندورة </t>
  </si>
  <si>
    <t>كوسى</t>
  </si>
  <si>
    <t>باذنجان</t>
  </si>
  <si>
    <t xml:space="preserve">ملفوف </t>
  </si>
  <si>
    <t>خيار</t>
  </si>
  <si>
    <t xml:space="preserve">لوبيا بادرية </t>
  </si>
  <si>
    <t>جزر</t>
  </si>
  <si>
    <t>بقدونس</t>
  </si>
  <si>
    <t>نعنع</t>
  </si>
  <si>
    <t>بقلة</t>
  </si>
  <si>
    <t>كزبرة</t>
  </si>
  <si>
    <t>خس</t>
  </si>
  <si>
    <t>فجل</t>
  </si>
  <si>
    <t>بصل احمر</t>
  </si>
  <si>
    <t>ثوم يابس</t>
  </si>
  <si>
    <t>بطاطا</t>
  </si>
  <si>
    <t>تفاح بلدي أحمر</t>
  </si>
  <si>
    <t>تفاح بلدي أصفر</t>
  </si>
  <si>
    <t>موز بلدي</t>
  </si>
  <si>
    <t>برتقال أبو صرّة</t>
  </si>
  <si>
    <t xml:space="preserve">ليمون حامض </t>
  </si>
  <si>
    <t xml:space="preserve">لحم غنم  طازج (بلدي) </t>
  </si>
  <si>
    <t xml:space="preserve">لحم بقر طازج (بلدي) </t>
  </si>
  <si>
    <t>لحم بقر مستورد (مبرد)</t>
  </si>
  <si>
    <t>عدد 30</t>
  </si>
  <si>
    <t>البيض</t>
  </si>
  <si>
    <t xml:space="preserve">علبة 500 غرام </t>
  </si>
  <si>
    <t>اللبنة</t>
  </si>
  <si>
    <t>علبة 2,5 كيلوغرام</t>
  </si>
  <si>
    <t xml:space="preserve">جبن أبيض عكاوي </t>
  </si>
  <si>
    <t>موضب 1 كيلوغرام</t>
  </si>
  <si>
    <t>عدس أحمر</t>
  </si>
  <si>
    <t>فاصولياء بيضاء صنوبرية</t>
  </si>
  <si>
    <t>فول حب</t>
  </si>
  <si>
    <t>حمص حب</t>
  </si>
  <si>
    <t>طحين</t>
  </si>
  <si>
    <t>(وقية) 200 غرام</t>
  </si>
  <si>
    <t>جوز قلب</t>
  </si>
  <si>
    <t>لوز قلب</t>
  </si>
  <si>
    <t>صنوبر قلب</t>
  </si>
  <si>
    <t>كبير 400 غرام</t>
  </si>
  <si>
    <t>قنينة 1,8 ليتر</t>
  </si>
  <si>
    <t>مرطبان 454 غرام</t>
  </si>
  <si>
    <t>علبة 454 غرام</t>
  </si>
  <si>
    <t>زبدة</t>
  </si>
  <si>
    <t>زيت زيتون</t>
  </si>
  <si>
    <t>زيت دوار الشمس</t>
  </si>
  <si>
    <t>زيت الذرة</t>
  </si>
  <si>
    <t>طحينة</t>
  </si>
  <si>
    <t>حلاوة سادة</t>
  </si>
  <si>
    <t>علبة 340 غرام</t>
  </si>
  <si>
    <t>علبة 200 غرام</t>
  </si>
  <si>
    <t>علبة 125 غرام</t>
  </si>
  <si>
    <t>علبة 400 غرام</t>
  </si>
  <si>
    <t xml:space="preserve">مارتديلا بقر </t>
  </si>
  <si>
    <t xml:space="preserve">طون </t>
  </si>
  <si>
    <t xml:space="preserve">سردين </t>
  </si>
  <si>
    <t xml:space="preserve">فطر حبة كاملة </t>
  </si>
  <si>
    <t>علبة 700 غرام</t>
  </si>
  <si>
    <t xml:space="preserve">سكر </t>
  </si>
  <si>
    <t>ملح</t>
  </si>
  <si>
    <t>صغير 70 غرام</t>
  </si>
  <si>
    <t xml:space="preserve">كاتشاب </t>
  </si>
  <si>
    <t>باكيت 500 غرام</t>
  </si>
  <si>
    <t>رب البندورة</t>
  </si>
  <si>
    <t>معكرونة</t>
  </si>
  <si>
    <t>موضب 200 غرام</t>
  </si>
  <si>
    <t>بن مطحون</t>
  </si>
  <si>
    <t xml:space="preserve">فخاذ فروج مع جلدة  </t>
  </si>
  <si>
    <t>صدور فروج مسحب</t>
  </si>
  <si>
    <t>فروج كامل</t>
  </si>
  <si>
    <t>شاي (غير منكه)</t>
  </si>
  <si>
    <t>موضب 454 غرام</t>
  </si>
  <si>
    <t>جبن قشقوان بقر</t>
  </si>
  <si>
    <r>
      <t xml:space="preserve">جبنة </t>
    </r>
    <r>
      <rPr>
        <sz val="12"/>
        <rFont val="Arabic Transparent"/>
        <charset val="178"/>
      </rPr>
      <t xml:space="preserve"> قطع</t>
    </r>
  </si>
  <si>
    <t>حليب بودرة</t>
  </si>
  <si>
    <r>
      <t>ذرة</t>
    </r>
    <r>
      <rPr>
        <b/>
        <sz val="12"/>
        <rFont val="Arabic Transparent"/>
        <charset val="178"/>
      </rPr>
      <t/>
    </r>
  </si>
  <si>
    <t>كيلوغرام 1</t>
  </si>
  <si>
    <t>قنينة 340 غرام</t>
  </si>
  <si>
    <t>بندورة 1 كيلو غرام (باب أول)</t>
  </si>
  <si>
    <t>كوسى1 كيلو غرام (باب أول)</t>
  </si>
  <si>
    <t>باذنجان 1 كيلو غرام (باب أول)</t>
  </si>
  <si>
    <t>ملفوف 1 كيلو غرام (باب أول)</t>
  </si>
  <si>
    <t>لوبيا  بادرية 1 كيلو غرام (باب أول)</t>
  </si>
  <si>
    <t>خيار 1 كيلو غرام (باب أول)</t>
  </si>
  <si>
    <t>جزر 1 كيلو غرام (باب أول)</t>
  </si>
  <si>
    <t>بقدونس ( ربطة واحدة ) (باب أول)</t>
  </si>
  <si>
    <t xml:space="preserve">نعنع ( ربطة واحدة ) (باب أول) </t>
  </si>
  <si>
    <t xml:space="preserve">بقلة ( ربطة واحدة ) (باب أول) </t>
  </si>
  <si>
    <t>كزبرة ( ربطة واحدة ) (باب أول)</t>
  </si>
  <si>
    <t xml:space="preserve">خس ( قطعة واحدة ) (باب أول) </t>
  </si>
  <si>
    <t>فجل ( ربطة واحدة ) (باب أول)</t>
  </si>
  <si>
    <t>بصل احمر 1 كيلو غرام (باب أول)</t>
  </si>
  <si>
    <t>ثوم يابس كيس 300 غرام (باب أول)</t>
  </si>
  <si>
    <t>بطاطا 1 كيلو غرام (باب أول)</t>
  </si>
  <si>
    <t>تفاح بلدي أحمر 1 كيلوغرام (باب أول)</t>
  </si>
  <si>
    <t>تفاح بلدي أصفر 1 كيلوغرام (باب أول)</t>
  </si>
  <si>
    <t>موز بلدي 1 كيلوغرام (باب أول)</t>
  </si>
  <si>
    <t>برتقال أبو صرّة (باب أول)</t>
  </si>
  <si>
    <t>ليمون حامض 1 كيلوغرام (باب أول)</t>
  </si>
  <si>
    <t>لحم غنم  طازج 1 كيلو غرام(بلدي) كاستليتا بدون عضم</t>
  </si>
  <si>
    <t>لحم بقر طازج 1 كيلو غرام (بلدي) موزات</t>
  </si>
  <si>
    <t xml:space="preserve">الفرق بـ ل.ل. </t>
  </si>
  <si>
    <t>التغيير الأسبوعي بالنسبة المئوية %</t>
  </si>
  <si>
    <t>مجمــوع الخضار الطازجة</t>
  </si>
  <si>
    <t>مجمــوع الفواكه</t>
  </si>
  <si>
    <t>مجمــوع اللحوم ومشتقاتها</t>
  </si>
  <si>
    <t>مجمــوع البيض ومنتجات الحليب</t>
  </si>
  <si>
    <t>مجمــوع الحبوب والبذور والثمار الجوزية</t>
  </si>
  <si>
    <t>مجمــوع المعلبات</t>
  </si>
  <si>
    <t>مجمــوع مواد غذائية متفرقة</t>
  </si>
  <si>
    <t>المجمــوع العام</t>
  </si>
  <si>
    <t>التغيير السنوي بالنسبة المئوية %</t>
  </si>
  <si>
    <t>التغيير السنوي بالنسبة المئوية%</t>
  </si>
  <si>
    <t>أرز عادي</t>
  </si>
  <si>
    <t>قطع 160 غرام</t>
  </si>
  <si>
    <t>ذرة</t>
  </si>
  <si>
    <t>التقرير الأسبوعي لأسعار السلة الغذائية في وزارة الاقتصاد والتجارة (المكتب الفني لسياسة الأسعار) في نقاط البيع في مختلف المناطق اللبنانية</t>
  </si>
  <si>
    <t>التقرير الأسبوعي لأسعار السلة الغذائية في وزارة الاقتصاد والتجارة (المكتب الفني لسياسة الأسعار) في السوبرماركت في مختلف المناطق اللبنانية</t>
  </si>
  <si>
    <t>التقرير الأسبوعي لأسعار السلة الغذائية في وزارة الاقتصاد والتجارة (المكتب الفني لسياسة الأسعار) في المحلات والملاحم في مختلف المناطق اللبنانية</t>
  </si>
  <si>
    <t>التقرير الأسبوعي لأسعار السلة الغذائية في وزارة الاقتصاد والتجارة (المكتب الفني لسياسة الأسعار) في مختلف المناطق اللبنانية</t>
  </si>
  <si>
    <t>التقرير الأسبوعي لأسعار السلة الغذائية في وزارة الاقتصاد والتجارة (المكتب الفني لسياسة الأسعار)</t>
  </si>
  <si>
    <t xml:space="preserve"> المنطقة: محلات الخضار والملاحم في بيروت وجبل لبنان، الجنوب، البقاع، الشمال والنبطية</t>
  </si>
  <si>
    <t>معدل السعر في بيروت وجبل لبنان (ل.ل.)</t>
  </si>
  <si>
    <t>معدل السعر في صيدا وصور  (ل.ل.)</t>
  </si>
  <si>
    <t>معدل السعر في زحلة وجوارها (ل.ل.)</t>
  </si>
  <si>
    <t>معدل السعر في طرابلس وعكار (ل.ل.)</t>
  </si>
  <si>
    <t>معدل السعر في النبطية (ل.ل.)</t>
  </si>
  <si>
    <t>معدل السعر في المحلات والملاحم (ل.ل.)</t>
  </si>
  <si>
    <t xml:space="preserve">لحم غنم  طازج 1 كيلو غرام(بلدي) كاستليتا </t>
  </si>
  <si>
    <t>مجمــوع المنتجات الدهنية والزيتية</t>
  </si>
  <si>
    <t>غالون 3,6 ليتر</t>
  </si>
  <si>
    <t>غالون 3,5 ليتر</t>
  </si>
  <si>
    <t>معدل الأسعار في آذار 2020 (ل.ل.)</t>
  </si>
  <si>
    <t>معدل أسعار  السوبرماركات في 15-03-2021 (ل.ل.)</t>
  </si>
  <si>
    <t>معدل أسعار المحلات والملاحم في 15-03-2021 (ل.ل.)</t>
  </si>
  <si>
    <t>المعدل العام للأسعار في 15-03-2021  (ل.ل.)</t>
  </si>
  <si>
    <t>معدل أسعار  السوبرماركات في 22-03-2021 (ل.ل.)</t>
  </si>
  <si>
    <t xml:space="preserve"> التاريخ 22 آذار 2021</t>
  </si>
  <si>
    <t>معدل أسعار المحلات والملاحم في 22-03-2021 (ل.ل.)</t>
  </si>
  <si>
    <t>المعدل العام للأسعار في 22-03-2021  (ل.ل.)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</si>
</sst>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8" x14ac:knownFonts="1">
    <font>
      <sz val="11"/>
      <color theme="1"/>
      <name val="Arial"/>
      <family val="2"/>
      <charset val="178"/>
      <scheme val="minor"/>
    </font>
    <font>
      <b/>
      <sz val="10"/>
      <name val="Arial"/>
      <family val="2"/>
      <charset val="178"/>
    </font>
    <font>
      <b/>
      <sz val="11"/>
      <color theme="1"/>
      <name val="Arial"/>
      <family val="2"/>
      <scheme val="minor"/>
    </font>
    <font>
      <b/>
      <sz val="13"/>
      <color theme="1"/>
      <name val="Arabic Transparent"/>
      <charset val="178"/>
    </font>
    <font>
      <b/>
      <sz val="11"/>
      <color theme="1"/>
      <name val="Arabic Transparent"/>
      <charset val="178"/>
    </font>
    <font>
      <sz val="12"/>
      <name val="Arabic Transparent"/>
      <charset val="178"/>
    </font>
    <font>
      <b/>
      <sz val="12"/>
      <name val="Arabic Transparent"/>
      <charset val="178"/>
    </font>
    <font>
      <b/>
      <sz val="9"/>
      <color rgb="FF595959"/>
      <name val="Times New Roman"/>
      <family val="1"/>
    </font>
    <font>
      <b/>
      <sz val="14"/>
      <color theme="1"/>
      <name val="Arabic Transparent"/>
      <charset val="178"/>
    </font>
    <font>
      <b/>
      <sz val="11"/>
      <color theme="1"/>
      <name val="Arial"/>
      <family val="2"/>
      <charset val="178"/>
      <scheme val="minor"/>
    </font>
    <font>
      <b/>
      <sz val="11"/>
      <name val="Arabic Transparent"/>
      <charset val="178"/>
    </font>
    <font>
      <sz val="11"/>
      <name val="Arabic Transparent"/>
      <charset val="178"/>
    </font>
    <font>
      <sz val="11"/>
      <color theme="1"/>
      <name val="Arial"/>
      <family val="2"/>
      <charset val="178"/>
      <scheme val="minor"/>
    </font>
    <font>
      <sz val="11"/>
      <color theme="1"/>
      <name val="Arabic Transparent"/>
      <charset val="178"/>
    </font>
    <font>
      <b/>
      <sz val="1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  <charset val="17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9" fontId="12" fillId="0" borderId="0" applyFont="0" applyFill="0" applyBorder="0" applyAlignment="0" applyProtection="0"/>
  </cellStyleXfs>
  <cellXfs count="2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right" vertical="center"/>
    </xf>
    <xf numFmtId="0" fontId="7" fillId="0" borderId="0" xfId="0" applyFont="1" applyAlignment="1">
      <alignment horizontal="justify" readingOrder="2"/>
    </xf>
    <xf numFmtId="0" fontId="7" fillId="0" borderId="0" xfId="0" applyFont="1"/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9" fillId="0" borderId="0" xfId="0" applyFont="1"/>
    <xf numFmtId="0" fontId="9" fillId="0" borderId="11" xfId="0" applyFont="1" applyBorder="1"/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12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5" fillId="2" borderId="18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0" fontId="8" fillId="0" borderId="0" xfId="0" applyFont="1" applyAlignment="1"/>
    <xf numFmtId="0" fontId="9" fillId="0" borderId="12" xfId="0" applyFont="1" applyBorder="1"/>
    <xf numFmtId="0" fontId="0" fillId="0" borderId="0" xfId="0" applyFill="1"/>
    <xf numFmtId="9" fontId="1" fillId="2" borderId="4" xfId="1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 vertic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6" fillId="2" borderId="9" xfId="0" applyFont="1" applyFill="1" applyBorder="1" applyAlignment="1">
      <alignment horizontal="right" vertical="center" indent="1"/>
    </xf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9" fontId="14" fillId="2" borderId="2" xfId="1" applyFont="1" applyFill="1" applyBorder="1" applyAlignment="1">
      <alignment horizontal="center"/>
    </xf>
    <xf numFmtId="9" fontId="14" fillId="2" borderId="17" xfId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9" fontId="14" fillId="2" borderId="3" xfId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9" fontId="14" fillId="2" borderId="4" xfId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0" fontId="15" fillId="0" borderId="13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9" fontId="14" fillId="2" borderId="10" xfId="1" applyFont="1" applyFill="1" applyBorder="1" applyAlignment="1">
      <alignment horizontal="center"/>
    </xf>
    <xf numFmtId="9" fontId="14" fillId="2" borderId="9" xfId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9" fontId="14" fillId="2" borderId="14" xfId="1" applyFont="1" applyFill="1" applyBorder="1" applyAlignment="1">
      <alignment horizontal="center"/>
    </xf>
    <xf numFmtId="9" fontId="15" fillId="0" borderId="15" xfId="1" applyFont="1" applyBorder="1" applyAlignment="1">
      <alignment horizontal="center" vertical="center" wrapText="1"/>
    </xf>
    <xf numFmtId="1" fontId="14" fillId="2" borderId="28" xfId="0" applyNumberFormat="1" applyFont="1" applyFill="1" applyBorder="1" applyAlignment="1">
      <alignment horizontal="center"/>
    </xf>
    <xf numFmtId="0" fontId="13" fillId="0" borderId="12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6" xfId="0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" fontId="14" fillId="0" borderId="21" xfId="0" applyNumberFormat="1" applyFont="1" applyFill="1" applyBorder="1" applyAlignment="1">
      <alignment horizontal="center"/>
    </xf>
    <xf numFmtId="1" fontId="14" fillId="0" borderId="17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9" fontId="14" fillId="0" borderId="17" xfId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" xfId="0" applyNumberFormat="1" applyFont="1" applyFill="1" applyBorder="1" applyAlignment="1">
      <alignment horizontal="center"/>
    </xf>
    <xf numFmtId="9" fontId="14" fillId="0" borderId="3" xfId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4" fillId="0" borderId="4" xfId="0" applyNumberFormat="1" applyFont="1" applyFill="1" applyBorder="1" applyAlignment="1">
      <alignment horizontal="center"/>
    </xf>
    <xf numFmtId="9" fontId="14" fillId="0" borderId="4" xfId="1" applyFont="1" applyFill="1" applyBorder="1" applyAlignment="1">
      <alignment horizontal="center"/>
    </xf>
    <xf numFmtId="1" fontId="16" fillId="0" borderId="16" xfId="0" applyNumberFormat="1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9" fontId="14" fillId="0" borderId="2" xfId="1" applyFont="1" applyFill="1" applyBorder="1" applyAlignment="1">
      <alignment horizontal="center"/>
    </xf>
    <xf numFmtId="1" fontId="14" fillId="0" borderId="3" xfId="0" applyNumberFormat="1" applyFont="1" applyFill="1" applyBorder="1" applyAlignment="1">
      <alignment horizontal="center"/>
    </xf>
    <xf numFmtId="9" fontId="14" fillId="0" borderId="10" xfId="1" applyFont="1" applyFill="1" applyBorder="1" applyAlignment="1">
      <alignment horizontal="center"/>
    </xf>
    <xf numFmtId="1" fontId="14" fillId="0" borderId="27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4" fillId="0" borderId="11" xfId="0" applyNumberFormat="1" applyFont="1" applyFill="1" applyBorder="1" applyAlignment="1">
      <alignment horizontal="center"/>
    </xf>
    <xf numFmtId="9" fontId="14" fillId="2" borderId="2" xfId="1" applyNumberFormat="1" applyFont="1" applyFill="1" applyBorder="1" applyAlignment="1">
      <alignment horizontal="center"/>
    </xf>
    <xf numFmtId="9" fontId="14" fillId="2" borderId="14" xfId="1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right" vertical="center" indent="1"/>
    </xf>
    <xf numFmtId="0" fontId="9" fillId="0" borderId="1" xfId="0" applyFont="1" applyBorder="1" applyAlignment="1">
      <alignment horizontal="right" vertical="center" indent="1"/>
    </xf>
    <xf numFmtId="0" fontId="9" fillId="0" borderId="14" xfId="0" applyFont="1" applyBorder="1" applyAlignment="1">
      <alignment horizontal="right" vertical="center" indent="1"/>
    </xf>
    <xf numFmtId="0" fontId="9" fillId="0" borderId="9" xfId="0" applyFont="1" applyBorder="1" applyAlignment="1">
      <alignment horizontal="right" vertical="center" indent="1"/>
    </xf>
    <xf numFmtId="1" fontId="1" fillId="2" borderId="4" xfId="0" applyNumberFormat="1" applyFont="1" applyFill="1" applyBorder="1" applyAlignment="1">
      <alignment horizontal="center" vertical="center"/>
    </xf>
    <xf numFmtId="1" fontId="0" fillId="0" borderId="0" xfId="0" applyNumberFormat="1"/>
    <xf numFmtId="0" fontId="9" fillId="0" borderId="17" xfId="0" applyFont="1" applyBorder="1"/>
    <xf numFmtId="0" fontId="9" fillId="0" borderId="3" xfId="0" applyFont="1" applyBorder="1"/>
    <xf numFmtId="0" fontId="9" fillId="0" borderId="4" xfId="0" applyFont="1" applyBorder="1"/>
    <xf numFmtId="0" fontId="9" fillId="0" borderId="2" xfId="0" applyFont="1" applyBorder="1"/>
    <xf numFmtId="0" fontId="9" fillId="0" borderId="33" xfId="0" applyFont="1" applyBorder="1"/>
    <xf numFmtId="0" fontId="5" fillId="2" borderId="34" xfId="0" applyFont="1" applyFill="1" applyBorder="1" applyAlignment="1">
      <alignment horizontal="right" indent="1"/>
    </xf>
    <xf numFmtId="0" fontId="11" fillId="2" borderId="14" xfId="0" applyFont="1" applyFill="1" applyBorder="1" applyAlignment="1">
      <alignment horizontal="right" indent="1"/>
    </xf>
    <xf numFmtId="1" fontId="14" fillId="0" borderId="28" xfId="0" applyNumberFormat="1" applyFont="1" applyFill="1" applyBorder="1" applyAlignment="1">
      <alignment horizontal="center"/>
    </xf>
    <xf numFmtId="1" fontId="14" fillId="0" borderId="9" xfId="0" applyNumberFormat="1" applyFont="1" applyFill="1" applyBorder="1" applyAlignment="1">
      <alignment horizontal="center"/>
    </xf>
    <xf numFmtId="1" fontId="14" fillId="0" borderId="30" xfId="0" applyNumberFormat="1" applyFont="1" applyFill="1" applyBorder="1" applyAlignment="1">
      <alignment horizontal="center"/>
    </xf>
    <xf numFmtId="9" fontId="14" fillId="0" borderId="9" xfId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9" fontId="14" fillId="0" borderId="11" xfId="1" applyFont="1" applyFill="1" applyBorder="1" applyAlignment="1">
      <alignment horizontal="center"/>
    </xf>
    <xf numFmtId="164" fontId="14" fillId="2" borderId="11" xfId="1" applyNumberFormat="1" applyFont="1" applyFill="1" applyBorder="1" applyAlignment="1">
      <alignment horizontal="center"/>
    </xf>
    <xf numFmtId="0" fontId="4" fillId="0" borderId="19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right" vertical="center" indent="1"/>
    </xf>
    <xf numFmtId="0" fontId="4" fillId="0" borderId="20" xfId="0" applyFont="1" applyBorder="1" applyAlignment="1">
      <alignment horizontal="right" vertical="center" indent="1"/>
    </xf>
    <xf numFmtId="0" fontId="4" fillId="0" borderId="30" xfId="0" applyFont="1" applyBorder="1" applyAlignment="1">
      <alignment horizontal="right" vertical="center" indent="1"/>
    </xf>
    <xf numFmtId="9" fontId="1" fillId="2" borderId="11" xfId="1" applyFont="1" applyFill="1" applyBorder="1" applyAlignment="1">
      <alignment horizontal="center"/>
    </xf>
    <xf numFmtId="164" fontId="1" fillId="2" borderId="31" xfId="1" applyNumberFormat="1" applyFont="1" applyFill="1" applyBorder="1" applyAlignment="1">
      <alignment horizontal="center"/>
    </xf>
    <xf numFmtId="164" fontId="0" fillId="0" borderId="0" xfId="0" applyNumberFormat="1"/>
    <xf numFmtId="0" fontId="16" fillId="0" borderId="0" xfId="0" applyFont="1" applyFill="1"/>
    <xf numFmtId="10" fontId="0" fillId="0" borderId="0" xfId="1" applyNumberFormat="1" applyFont="1"/>
    <xf numFmtId="9" fontId="14" fillId="2" borderId="17" xfId="1" applyNumberFormat="1" applyFont="1" applyFill="1" applyBorder="1" applyAlignment="1">
      <alignment horizontal="center"/>
    </xf>
    <xf numFmtId="9" fontId="14" fillId="2" borderId="4" xfId="1" applyNumberFormat="1" applyFont="1" applyFill="1" applyBorder="1" applyAlignment="1">
      <alignment horizontal="center"/>
    </xf>
    <xf numFmtId="9" fontId="14" fillId="2" borderId="1" xfId="1" applyFont="1" applyFill="1" applyBorder="1" applyAlignment="1">
      <alignment horizontal="center"/>
    </xf>
    <xf numFmtId="0" fontId="15" fillId="0" borderId="3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right" indent="1"/>
    </xf>
    <xf numFmtId="1" fontId="4" fillId="0" borderId="16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" fontId="15" fillId="0" borderId="13" xfId="0" applyNumberFormat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indent="1"/>
    </xf>
    <xf numFmtId="0" fontId="17" fillId="0" borderId="17" xfId="0" applyFont="1" applyBorder="1" applyAlignment="1">
      <alignment horizontal="right" indent="1"/>
    </xf>
    <xf numFmtId="0" fontId="17" fillId="0" borderId="3" xfId="0" applyFont="1" applyBorder="1" applyAlignment="1">
      <alignment horizontal="right" indent="1"/>
    </xf>
    <xf numFmtId="1" fontId="1" fillId="2" borderId="3" xfId="0" applyNumberFormat="1" applyFont="1" applyFill="1" applyBorder="1" applyAlignment="1">
      <alignment horizontal="center" vertical="center"/>
    </xf>
    <xf numFmtId="0" fontId="17" fillId="0" borderId="2" xfId="0" applyFont="1" applyBorder="1" applyAlignment="1">
      <alignment horizontal="right" indent="1"/>
    </xf>
    <xf numFmtId="0" fontId="17" fillId="0" borderId="11" xfId="0" applyFont="1" applyBorder="1" applyAlignment="1">
      <alignment horizontal="right" indent="1"/>
    </xf>
    <xf numFmtId="0" fontId="10" fillId="0" borderId="16" xfId="0" applyFont="1" applyBorder="1" applyAlignment="1">
      <alignment horizontal="center" vertical="center"/>
    </xf>
    <xf numFmtId="0" fontId="5" fillId="2" borderId="7" xfId="0" applyFont="1" applyFill="1" applyBorder="1" applyAlignment="1">
      <alignment horizontal="right" indent="1"/>
    </xf>
    <xf numFmtId="0" fontId="4" fillId="0" borderId="15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right" indent="1"/>
    </xf>
    <xf numFmtId="0" fontId="17" fillId="0" borderId="24" xfId="0" applyFont="1" applyBorder="1" applyAlignment="1">
      <alignment horizontal="right" indent="1"/>
    </xf>
    <xf numFmtId="0" fontId="17" fillId="0" borderId="23" xfId="0" applyFont="1" applyBorder="1" applyAlignment="1">
      <alignment horizontal="right" indent="1"/>
    </xf>
    <xf numFmtId="0" fontId="17" fillId="0" borderId="22" xfId="0" applyFont="1" applyBorder="1" applyAlignment="1">
      <alignment horizontal="right" indent="1"/>
    </xf>
    <xf numFmtId="0" fontId="10" fillId="0" borderId="32" xfId="0" applyFont="1" applyBorder="1" applyAlignment="1">
      <alignment horizontal="center" vertical="center"/>
    </xf>
    <xf numFmtId="0" fontId="5" fillId="2" borderId="17" xfId="0" applyFont="1" applyFill="1" applyBorder="1" applyAlignment="1">
      <alignment horizontal="right" indent="1"/>
    </xf>
    <xf numFmtId="0" fontId="5" fillId="2" borderId="3" xfId="0" applyFont="1" applyFill="1" applyBorder="1" applyAlignment="1">
      <alignment horizontal="right" indent="1"/>
    </xf>
    <xf numFmtId="0" fontId="5" fillId="2" borderId="4" xfId="0" applyFont="1" applyFill="1" applyBorder="1" applyAlignment="1">
      <alignment horizontal="right" indent="1"/>
    </xf>
    <xf numFmtId="0" fontId="17" fillId="0" borderId="9" xfId="0" applyFont="1" applyBorder="1" applyAlignment="1">
      <alignment horizontal="right" indent="1"/>
    </xf>
    <xf numFmtId="1" fontId="14" fillId="2" borderId="16" xfId="0" applyNumberFormat="1" applyFont="1" applyFill="1" applyBorder="1" applyAlignment="1">
      <alignment horizontal="center"/>
    </xf>
    <xf numFmtId="0" fontId="0" fillId="0" borderId="0" xfId="0"/>
    <xf numFmtId="0" fontId="4" fillId="0" borderId="16" xfId="0" applyFont="1" applyBorder="1" applyAlignment="1">
      <alignment horizontal="center" vertical="center"/>
    </xf>
    <xf numFmtId="0" fontId="11" fillId="2" borderId="2" xfId="0" applyFont="1" applyFill="1" applyBorder="1" applyAlignment="1">
      <alignment horizontal="right" indent="1"/>
    </xf>
    <xf numFmtId="0" fontId="11" fillId="2" borderId="4" xfId="0" applyFont="1" applyFill="1" applyBorder="1" applyAlignment="1">
      <alignment horizontal="right" indent="1"/>
    </xf>
    <xf numFmtId="0" fontId="11" fillId="2" borderId="3" xfId="0" applyFont="1" applyFill="1" applyBorder="1" applyAlignment="1">
      <alignment horizontal="right" indent="1"/>
    </xf>
    <xf numFmtId="0" fontId="5" fillId="2" borderId="5" xfId="0" applyFont="1" applyFill="1" applyBorder="1" applyAlignment="1">
      <alignment horizontal="right" indent="1"/>
    </xf>
    <xf numFmtId="0" fontId="5" fillId="2" borderId="6" xfId="0" applyFont="1" applyFill="1" applyBorder="1" applyAlignment="1">
      <alignment horizontal="right" indent="1"/>
    </xf>
    <xf numFmtId="0" fontId="5" fillId="2" borderId="8" xfId="0" applyFont="1" applyFill="1" applyBorder="1" applyAlignment="1">
      <alignment horizontal="right" indent="1"/>
    </xf>
    <xf numFmtId="0" fontId="5" fillId="2" borderId="0" xfId="0" applyFont="1" applyFill="1" applyBorder="1" applyAlignment="1">
      <alignment horizontal="right" indent="1"/>
    </xf>
    <xf numFmtId="0" fontId="11" fillId="2" borderId="17" xfId="0" applyFont="1" applyFill="1" applyBorder="1" applyAlignment="1">
      <alignment horizontal="right" indent="1"/>
    </xf>
    <xf numFmtId="9" fontId="1" fillId="2" borderId="2" xfId="1" applyFont="1" applyFill="1" applyBorder="1" applyAlignment="1">
      <alignment horizontal="center"/>
    </xf>
    <xf numFmtId="9" fontId="1" fillId="2" borderId="17" xfId="1" applyFont="1" applyFill="1" applyBorder="1" applyAlignment="1">
      <alignment horizontal="center"/>
    </xf>
    <xf numFmtId="9" fontId="1" fillId="2" borderId="9" xfId="1" applyFont="1" applyFill="1" applyBorder="1" applyAlignment="1">
      <alignment horizontal="center"/>
    </xf>
    <xf numFmtId="0" fontId="11" fillId="2" borderId="9" xfId="0" applyFont="1" applyFill="1" applyBorder="1" applyAlignment="1">
      <alignment horizontal="right" indent="1"/>
    </xf>
    <xf numFmtId="0" fontId="11" fillId="2" borderId="10" xfId="0" applyFont="1" applyFill="1" applyBorder="1" applyAlignment="1">
      <alignment horizontal="right" indent="1"/>
    </xf>
    <xf numFmtId="9" fontId="1" fillId="2" borderId="4" xfId="1" applyFont="1" applyFill="1" applyBorder="1" applyAlignment="1">
      <alignment horizontal="center"/>
    </xf>
    <xf numFmtId="9" fontId="1" fillId="2" borderId="14" xfId="1" applyFont="1" applyFill="1" applyBorder="1" applyAlignment="1">
      <alignment horizontal="center"/>
    </xf>
    <xf numFmtId="1" fontId="1" fillId="2" borderId="24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right" vertical="center" indent="1"/>
    </xf>
    <xf numFmtId="0" fontId="9" fillId="0" borderId="26" xfId="0" applyFont="1" applyBorder="1"/>
    <xf numFmtId="0" fontId="9" fillId="0" borderId="27" xfId="0" applyFont="1" applyBorder="1"/>
    <xf numFmtId="0" fontId="4" fillId="0" borderId="14" xfId="0" applyFont="1" applyBorder="1" applyAlignment="1">
      <alignment horizontal="right" vertical="center" indent="1"/>
    </xf>
    <xf numFmtId="0" fontId="4" fillId="0" borderId="9" xfId="0" applyFont="1" applyBorder="1" applyAlignment="1">
      <alignment horizontal="right" vertical="center" indent="1"/>
    </xf>
    <xf numFmtId="0" fontId="9" fillId="0" borderId="25" xfId="0" applyFont="1" applyBorder="1"/>
    <xf numFmtId="0" fontId="9" fillId="0" borderId="29" xfId="0" applyFont="1" applyBorder="1"/>
    <xf numFmtId="1" fontId="15" fillId="0" borderId="16" xfId="0" applyNumberFormat="1" applyFont="1" applyBorder="1" applyAlignment="1">
      <alignment horizontal="center" vertical="center" wrapText="1"/>
    </xf>
    <xf numFmtId="1" fontId="14" fillId="2" borderId="17" xfId="0" applyNumberFormat="1" applyFont="1" applyFill="1" applyBorder="1" applyAlignment="1">
      <alignment horizontal="center"/>
    </xf>
    <xf numFmtId="1" fontId="14" fillId="2" borderId="21" xfId="0" applyNumberFormat="1" applyFont="1" applyFill="1" applyBorder="1" applyAlignment="1">
      <alignment horizontal="center"/>
    </xf>
    <xf numFmtId="1" fontId="14" fillId="2" borderId="3" xfId="0" applyNumberFormat="1" applyFont="1" applyFill="1" applyBorder="1" applyAlignment="1">
      <alignment horizontal="center"/>
    </xf>
    <xf numFmtId="1" fontId="14" fillId="2" borderId="24" xfId="0" applyNumberFormat="1" applyFont="1" applyFill="1" applyBorder="1" applyAlignment="1">
      <alignment horizontal="center"/>
    </xf>
    <xf numFmtId="1" fontId="14" fillId="2" borderId="4" xfId="0" applyNumberFormat="1" applyFont="1" applyFill="1" applyBorder="1" applyAlignment="1">
      <alignment horizontal="center"/>
    </xf>
    <xf numFmtId="1" fontId="14" fillId="2" borderId="23" xfId="0" applyNumberFormat="1" applyFont="1" applyFill="1" applyBorder="1" applyAlignment="1">
      <alignment horizontal="center"/>
    </xf>
    <xf numFmtId="0" fontId="15" fillId="0" borderId="16" xfId="0" applyFont="1" applyBorder="1" applyAlignment="1">
      <alignment horizontal="center" vertical="center" wrapText="1"/>
    </xf>
    <xf numFmtId="1" fontId="14" fillId="2" borderId="2" xfId="0" applyNumberFormat="1" applyFont="1" applyFill="1" applyBorder="1" applyAlignment="1">
      <alignment horizontal="center"/>
    </xf>
    <xf numFmtId="1" fontId="14" fillId="2" borderId="22" xfId="0" applyNumberFormat="1" applyFont="1" applyFill="1" applyBorder="1" applyAlignment="1">
      <alignment horizontal="center"/>
    </xf>
    <xf numFmtId="1" fontId="14" fillId="2" borderId="10" xfId="0" applyNumberFormat="1" applyFont="1" applyFill="1" applyBorder="1" applyAlignment="1">
      <alignment horizontal="center"/>
    </xf>
    <xf numFmtId="1" fontId="14" fillId="2" borderId="28" xfId="0" applyNumberFormat="1" applyFont="1" applyFill="1" applyBorder="1" applyAlignment="1">
      <alignment horizontal="center"/>
    </xf>
    <xf numFmtId="1" fontId="14" fillId="0" borderId="21" xfId="0" applyNumberFormat="1" applyFont="1" applyFill="1" applyBorder="1" applyAlignment="1">
      <alignment horizontal="center"/>
    </xf>
    <xf numFmtId="1" fontId="14" fillId="0" borderId="22" xfId="0" applyNumberFormat="1" applyFont="1" applyFill="1" applyBorder="1" applyAlignment="1">
      <alignment horizontal="center"/>
    </xf>
    <xf numFmtId="1" fontId="14" fillId="0" borderId="24" xfId="0" applyNumberFormat="1" applyFont="1" applyFill="1" applyBorder="1" applyAlignment="1">
      <alignment horizontal="center"/>
    </xf>
    <xf numFmtId="1" fontId="14" fillId="0" borderId="23" xfId="0" applyNumberFormat="1" applyFont="1" applyFill="1" applyBorder="1" applyAlignment="1">
      <alignment horizontal="center"/>
    </xf>
    <xf numFmtId="1" fontId="1" fillId="2" borderId="2" xfId="0" applyNumberFormat="1" applyFont="1" applyFill="1" applyBorder="1" applyAlignment="1">
      <alignment horizontal="center" vertical="center"/>
    </xf>
    <xf numFmtId="1" fontId="14" fillId="2" borderId="2" xfId="0" applyNumberFormat="1" applyFont="1" applyFill="1" applyBorder="1" applyAlignment="1">
      <alignment horizontal="center" vertical="center"/>
    </xf>
    <xf numFmtId="1" fontId="14" fillId="2" borderId="4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 vertical="center"/>
    </xf>
    <xf numFmtId="1" fontId="14" fillId="0" borderId="28" xfId="0" applyNumberFormat="1" applyFont="1" applyFill="1" applyBorder="1" applyAlignment="1">
      <alignment horizontal="center"/>
    </xf>
    <xf numFmtId="0" fontId="4" fillId="0" borderId="20" xfId="0" applyFont="1" applyBorder="1" applyAlignment="1">
      <alignment horizontal="right" vertical="center" indent="1"/>
    </xf>
    <xf numFmtId="1" fontId="4" fillId="0" borderId="16" xfId="0" applyNumberFormat="1" applyFont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17" fillId="0" borderId="17" xfId="0" applyFont="1" applyBorder="1" applyAlignment="1">
      <alignment horizontal="right" indent="1"/>
    </xf>
    <xf numFmtId="1" fontId="1" fillId="2" borderId="17" xfId="0" applyNumberFormat="1" applyFont="1" applyFill="1" applyBorder="1" applyAlignment="1">
      <alignment horizontal="center" vertical="center"/>
    </xf>
    <xf numFmtId="0" fontId="17" fillId="0" borderId="4" xfId="0" applyFont="1" applyBorder="1" applyAlignment="1">
      <alignment horizontal="right" indent="1"/>
    </xf>
    <xf numFmtId="0" fontId="10" fillId="0" borderId="11" xfId="0" applyFont="1" applyBorder="1" applyAlignment="1">
      <alignment horizontal="center" vertical="center" wrapText="1"/>
    </xf>
    <xf numFmtId="1" fontId="14" fillId="2" borderId="35" xfId="0" applyNumberFormat="1" applyFont="1" applyFill="1" applyBorder="1" applyAlignment="1">
      <alignment horizontal="center"/>
    </xf>
    <xf numFmtId="0" fontId="5" fillId="2" borderId="7" xfId="0" applyFont="1" applyFill="1" applyBorder="1" applyAlignment="1">
      <alignment horizontal="right" indent="1"/>
    </xf>
    <xf numFmtId="1" fontId="14" fillId="2" borderId="13" xfId="0" applyNumberFormat="1" applyFont="1" applyFill="1" applyBorder="1" applyAlignment="1">
      <alignment horizontal="center"/>
    </xf>
    <xf numFmtId="0" fontId="10" fillId="0" borderId="9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164" fontId="14" fillId="2" borderId="9" xfId="1" applyNumberFormat="1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0" fillId="0" borderId="0" xfId="0" applyBorder="1"/>
    <xf numFmtId="0" fontId="4" fillId="0" borderId="19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2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0" fillId="0" borderId="9" xfId="0" applyBorder="1"/>
    <xf numFmtId="0" fontId="4" fillId="0" borderId="14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/>
    </xf>
    <xf numFmtId="0" fontId="9" fillId="0" borderId="3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0" fillId="0" borderId="35" xfId="0" applyBorder="1"/>
    <xf numFmtId="0" fontId="4" fillId="0" borderId="1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 wrapText="1"/>
    </xf>
    <xf numFmtId="1" fontId="1" fillId="2" borderId="23" xfId="0" applyNumberFormat="1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1171574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1" y="0"/>
          <a:ext cx="1171573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86725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2" name="Picture 1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277200" y="0"/>
          <a:ext cx="96202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5" name="Picture 4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89705700" y="0"/>
          <a:ext cx="1171574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1171575</xdr:colOff>
      <xdr:row>5</xdr:row>
      <xdr:rowOff>142875</xdr:rowOff>
    </xdr:to>
    <xdr:pic>
      <xdr:nvPicPr>
        <xdr:cNvPr id="4" name="Picture 3" descr="Moet Logo_Ar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9990343875" y="0"/>
          <a:ext cx="1171575" cy="1095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7:I82"/>
  <sheetViews>
    <sheetView rightToLeft="1" topLeftCell="B29" zoomScaleNormal="100" workbookViewId="0">
      <selection activeCell="F40" sqref="F40:F81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1.375" customWidth="1"/>
    <col min="4" max="4" width="16.125" bestFit="1" customWidth="1"/>
    <col min="5" max="5" width="15.625" customWidth="1"/>
    <col min="6" max="6" width="14.625" customWidth="1"/>
    <col min="7" max="7" width="13.25" customWidth="1"/>
    <col min="8" max="8" width="14.375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  <c r="E7" s="3"/>
    </row>
    <row r="8" spans="1:9" ht="14.25" x14ac:dyDescent="0.2">
      <c r="A8" s="4" t="s">
        <v>2</v>
      </c>
      <c r="B8" s="4"/>
      <c r="C8" s="4"/>
      <c r="D8" s="4"/>
      <c r="E8" s="4"/>
    </row>
    <row r="9" spans="1:9" ht="19.5" x14ac:dyDescent="0.35">
      <c r="A9" s="214" t="s">
        <v>202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222</v>
      </c>
      <c r="B10" s="2"/>
      <c r="C10" s="2"/>
      <c r="D10" s="2"/>
      <c r="E10" s="2"/>
    </row>
    <row r="11" spans="1:9" ht="18.75" thickBot="1" x14ac:dyDescent="0.25">
      <c r="A11" s="2"/>
      <c r="B11" s="2"/>
      <c r="C11" s="2"/>
      <c r="D11" s="2"/>
      <c r="E11" s="2"/>
    </row>
    <row r="12" spans="1:9" ht="24.75" customHeight="1" x14ac:dyDescent="0.2">
      <c r="A12" s="215" t="s">
        <v>3</v>
      </c>
      <c r="B12" s="221"/>
      <c r="C12" s="219" t="s">
        <v>0</v>
      </c>
      <c r="D12" s="217" t="s">
        <v>23</v>
      </c>
      <c r="E12" s="217" t="s">
        <v>217</v>
      </c>
      <c r="F12" s="217" t="s">
        <v>221</v>
      </c>
      <c r="G12" s="217" t="s">
        <v>197</v>
      </c>
      <c r="H12" s="217" t="s">
        <v>218</v>
      </c>
      <c r="I12" s="217" t="s">
        <v>187</v>
      </c>
    </row>
    <row r="13" spans="1:9" ht="38.25" customHeight="1" thickBot="1" x14ac:dyDescent="0.25">
      <c r="A13" s="216"/>
      <c r="B13" s="222"/>
      <c r="C13" s="220"/>
      <c r="D13" s="218"/>
      <c r="E13" s="218"/>
      <c r="F13" s="218"/>
      <c r="G13" s="218"/>
      <c r="H13" s="218"/>
      <c r="I13" s="21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8"/>
    </row>
    <row r="15" spans="1:9" ht="16.5" customHeight="1" x14ac:dyDescent="0.3">
      <c r="A15" s="33"/>
      <c r="B15" s="95" t="s">
        <v>4</v>
      </c>
      <c r="C15" s="19" t="s">
        <v>84</v>
      </c>
      <c r="D15" s="20" t="s">
        <v>161</v>
      </c>
      <c r="E15" s="42">
        <v>2006.4292499999997</v>
      </c>
      <c r="F15" s="183">
        <v>4248.8</v>
      </c>
      <c r="G15" s="45">
        <f t="shared" ref="G15:G30" si="0">(F15-E15)/E15</f>
        <v>1.1175927334592042</v>
      </c>
      <c r="H15" s="183">
        <v>4422.8</v>
      </c>
      <c r="I15" s="45">
        <f>(F15-H15)/H15</f>
        <v>-3.934159356064032E-2</v>
      </c>
    </row>
    <row r="16" spans="1:9" ht="16.5" x14ac:dyDescent="0.3">
      <c r="A16" s="37"/>
      <c r="B16" s="96" t="s">
        <v>5</v>
      </c>
      <c r="C16" s="15" t="s">
        <v>85</v>
      </c>
      <c r="D16" s="11" t="s">
        <v>161</v>
      </c>
      <c r="E16" s="46">
        <v>2558.3972222222219</v>
      </c>
      <c r="F16" s="178">
        <v>4026.4444444444443</v>
      </c>
      <c r="G16" s="48">
        <f t="shared" si="0"/>
        <v>0.57381520331196956</v>
      </c>
      <c r="H16" s="178">
        <v>4359.7777777777774</v>
      </c>
      <c r="I16" s="44">
        <f t="shared" ref="I16:I30" si="1">(F16-H16)/H16</f>
        <v>-7.6456496253631615E-2</v>
      </c>
    </row>
    <row r="17" spans="1:9" ht="16.5" x14ac:dyDescent="0.3">
      <c r="A17" s="37"/>
      <c r="B17" s="96" t="s">
        <v>6</v>
      </c>
      <c r="C17" s="15" t="s">
        <v>86</v>
      </c>
      <c r="D17" s="11" t="s">
        <v>161</v>
      </c>
      <c r="E17" s="46">
        <v>2619.1587301587301</v>
      </c>
      <c r="F17" s="178">
        <v>4969.7777777777774</v>
      </c>
      <c r="G17" s="48">
        <f t="shared" si="0"/>
        <v>0.89747101638112314</v>
      </c>
      <c r="H17" s="178">
        <v>4765.7777777777774</v>
      </c>
      <c r="I17" s="44">
        <f>(F17-H17)/H17</f>
        <v>4.2805185116105572E-2</v>
      </c>
    </row>
    <row r="18" spans="1:9" ht="16.5" x14ac:dyDescent="0.3">
      <c r="A18" s="37"/>
      <c r="B18" s="96" t="s">
        <v>7</v>
      </c>
      <c r="C18" s="15" t="s">
        <v>87</v>
      </c>
      <c r="D18" s="11" t="s">
        <v>161</v>
      </c>
      <c r="E18" s="46">
        <v>974.14175</v>
      </c>
      <c r="F18" s="178">
        <v>1184.8</v>
      </c>
      <c r="G18" s="48">
        <f t="shared" si="0"/>
        <v>0.21625009912571755</v>
      </c>
      <c r="H18" s="178">
        <v>1374.8</v>
      </c>
      <c r="I18" s="44">
        <f t="shared" si="1"/>
        <v>-0.13820192027931336</v>
      </c>
    </row>
    <row r="19" spans="1:9" ht="16.5" x14ac:dyDescent="0.3">
      <c r="A19" s="37"/>
      <c r="B19" s="96" t="s">
        <v>8</v>
      </c>
      <c r="C19" s="15" t="s">
        <v>89</v>
      </c>
      <c r="D19" s="11" t="s">
        <v>161</v>
      </c>
      <c r="E19" s="46">
        <v>7456.6875</v>
      </c>
      <c r="F19" s="178">
        <v>15698.285714285714</v>
      </c>
      <c r="G19" s="48">
        <f>(F19-E19)/E19</f>
        <v>1.1052626537300529</v>
      </c>
      <c r="H19" s="178">
        <v>14985.428571428571</v>
      </c>
      <c r="I19" s="44">
        <f>(F19-H19)/H19</f>
        <v>4.757002040077029E-2</v>
      </c>
    </row>
    <row r="20" spans="1:9" ht="16.5" x14ac:dyDescent="0.3">
      <c r="A20" s="37"/>
      <c r="B20" s="96" t="s">
        <v>9</v>
      </c>
      <c r="C20" s="15" t="s">
        <v>88</v>
      </c>
      <c r="D20" s="11" t="s">
        <v>161</v>
      </c>
      <c r="E20" s="46">
        <v>2499.0957500000004</v>
      </c>
      <c r="F20" s="178">
        <v>4667.8</v>
      </c>
      <c r="G20" s="48">
        <f t="shared" si="0"/>
        <v>0.86779558166188686</v>
      </c>
      <c r="H20" s="178">
        <v>4893.3</v>
      </c>
      <c r="I20" s="44">
        <f t="shared" si="1"/>
        <v>-4.608342018678601E-2</v>
      </c>
    </row>
    <row r="21" spans="1:9" ht="16.5" x14ac:dyDescent="0.3">
      <c r="A21" s="37"/>
      <c r="B21" s="96" t="s">
        <v>10</v>
      </c>
      <c r="C21" s="15" t="s">
        <v>90</v>
      </c>
      <c r="D21" s="11" t="s">
        <v>161</v>
      </c>
      <c r="E21" s="46">
        <v>1404.43325</v>
      </c>
      <c r="F21" s="178">
        <v>3607.8</v>
      </c>
      <c r="G21" s="48">
        <f t="shared" si="0"/>
        <v>1.5688654124359418</v>
      </c>
      <c r="H21" s="178">
        <v>3847.8</v>
      </c>
      <c r="I21" s="44">
        <f t="shared" si="1"/>
        <v>-6.2373304225791355E-2</v>
      </c>
    </row>
    <row r="22" spans="1:9" ht="16.5" x14ac:dyDescent="0.3">
      <c r="A22" s="37"/>
      <c r="B22" s="96" t="s">
        <v>11</v>
      </c>
      <c r="C22" s="15" t="s">
        <v>91</v>
      </c>
      <c r="D22" s="13" t="s">
        <v>81</v>
      </c>
      <c r="E22" s="46">
        <v>469.09574999999995</v>
      </c>
      <c r="F22" s="178">
        <v>698.8</v>
      </c>
      <c r="G22" s="48">
        <f t="shared" si="0"/>
        <v>0.48967454938570648</v>
      </c>
      <c r="H22" s="178">
        <v>628.79999999999995</v>
      </c>
      <c r="I22" s="44">
        <f t="shared" si="1"/>
        <v>0.111323155216285</v>
      </c>
    </row>
    <row r="23" spans="1:9" ht="16.5" x14ac:dyDescent="0.3">
      <c r="A23" s="37"/>
      <c r="B23" s="96" t="s">
        <v>12</v>
      </c>
      <c r="C23" s="15" t="s">
        <v>92</v>
      </c>
      <c r="D23" s="13" t="s">
        <v>81</v>
      </c>
      <c r="E23" s="46">
        <v>539.59375</v>
      </c>
      <c r="F23" s="178">
        <v>873.8</v>
      </c>
      <c r="G23" s="48">
        <f t="shared" si="0"/>
        <v>0.61936642149765442</v>
      </c>
      <c r="H23" s="178">
        <v>834.8</v>
      </c>
      <c r="I23" s="44">
        <f t="shared" si="1"/>
        <v>4.6717776712985146E-2</v>
      </c>
    </row>
    <row r="24" spans="1:9" ht="16.5" x14ac:dyDescent="0.3">
      <c r="A24" s="37"/>
      <c r="B24" s="96" t="s">
        <v>13</v>
      </c>
      <c r="C24" s="15" t="s">
        <v>93</v>
      </c>
      <c r="D24" s="13" t="s">
        <v>81</v>
      </c>
      <c r="E24" s="46">
        <v>554.16658333333339</v>
      </c>
      <c r="F24" s="178">
        <v>915.55555555555554</v>
      </c>
      <c r="G24" s="48">
        <f t="shared" si="0"/>
        <v>0.65213057425522403</v>
      </c>
      <c r="H24" s="178">
        <v>915.55555555555554</v>
      </c>
      <c r="I24" s="44">
        <f t="shared" si="1"/>
        <v>0</v>
      </c>
    </row>
    <row r="25" spans="1:9" ht="16.5" x14ac:dyDescent="0.3">
      <c r="A25" s="37"/>
      <c r="B25" s="96" t="s">
        <v>14</v>
      </c>
      <c r="C25" s="15" t="s">
        <v>94</v>
      </c>
      <c r="D25" s="13" t="s">
        <v>81</v>
      </c>
      <c r="E25" s="46">
        <v>532.97900000000004</v>
      </c>
      <c r="F25" s="178">
        <v>898.8</v>
      </c>
      <c r="G25" s="48">
        <f t="shared" si="0"/>
        <v>0.68637038232275549</v>
      </c>
      <c r="H25" s="178">
        <v>779.8</v>
      </c>
      <c r="I25" s="44">
        <f t="shared" si="1"/>
        <v>0.15260323159784561</v>
      </c>
    </row>
    <row r="26" spans="1:9" ht="16.5" x14ac:dyDescent="0.3">
      <c r="A26" s="37"/>
      <c r="B26" s="96" t="s">
        <v>15</v>
      </c>
      <c r="C26" s="15" t="s">
        <v>95</v>
      </c>
      <c r="D26" s="13" t="s">
        <v>82</v>
      </c>
      <c r="E26" s="46">
        <v>1724.4917499999999</v>
      </c>
      <c r="F26" s="178">
        <v>3323.8</v>
      </c>
      <c r="G26" s="48">
        <f t="shared" si="0"/>
        <v>0.92740846687147116</v>
      </c>
      <c r="H26" s="178">
        <v>3049</v>
      </c>
      <c r="I26" s="44">
        <f t="shared" si="1"/>
        <v>9.0127910790423149E-2</v>
      </c>
    </row>
    <row r="27" spans="1:9" ht="16.5" x14ac:dyDescent="0.3">
      <c r="A27" s="37"/>
      <c r="B27" s="96" t="s">
        <v>16</v>
      </c>
      <c r="C27" s="15" t="s">
        <v>96</v>
      </c>
      <c r="D27" s="13" t="s">
        <v>81</v>
      </c>
      <c r="E27" s="46">
        <v>523.32483333333334</v>
      </c>
      <c r="F27" s="178">
        <v>998.88888888888891</v>
      </c>
      <c r="G27" s="48">
        <f t="shared" si="0"/>
        <v>0.90873588498836555</v>
      </c>
      <c r="H27" s="178">
        <v>832</v>
      </c>
      <c r="I27" s="44">
        <f t="shared" si="1"/>
        <v>0.20058760683760687</v>
      </c>
    </row>
    <row r="28" spans="1:9" ht="16.5" x14ac:dyDescent="0.3">
      <c r="A28" s="37"/>
      <c r="B28" s="96" t="s">
        <v>17</v>
      </c>
      <c r="C28" s="15" t="s">
        <v>97</v>
      </c>
      <c r="D28" s="11" t="s">
        <v>161</v>
      </c>
      <c r="E28" s="46">
        <v>1930.6021875000001</v>
      </c>
      <c r="F28" s="178">
        <v>4364</v>
      </c>
      <c r="G28" s="48">
        <f t="shared" si="0"/>
        <v>1.2604346085669189</v>
      </c>
      <c r="H28" s="178">
        <v>3814</v>
      </c>
      <c r="I28" s="44">
        <f t="shared" si="1"/>
        <v>0.14420555846879915</v>
      </c>
    </row>
    <row r="29" spans="1:9" ht="16.5" x14ac:dyDescent="0.3">
      <c r="A29" s="37"/>
      <c r="B29" s="96" t="s">
        <v>18</v>
      </c>
      <c r="C29" s="15" t="s">
        <v>98</v>
      </c>
      <c r="D29" s="13" t="s">
        <v>83</v>
      </c>
      <c r="E29" s="46">
        <v>2031.7798611111111</v>
      </c>
      <c r="F29" s="178">
        <v>5172.1555555555551</v>
      </c>
      <c r="G29" s="48">
        <f t="shared" si="0"/>
        <v>1.5456279268006325</v>
      </c>
      <c r="H29" s="178">
        <v>4716.5999999999995</v>
      </c>
      <c r="I29" s="44">
        <f t="shared" si="1"/>
        <v>9.6585581892794745E-2</v>
      </c>
    </row>
    <row r="30" spans="1:9" ht="17.25" thickBot="1" x14ac:dyDescent="0.35">
      <c r="A30" s="38"/>
      <c r="B30" s="97" t="s">
        <v>19</v>
      </c>
      <c r="C30" s="16" t="s">
        <v>99</v>
      </c>
      <c r="D30" s="12" t="s">
        <v>161</v>
      </c>
      <c r="E30" s="49">
        <v>1463.375</v>
      </c>
      <c r="F30" s="180">
        <v>4359.8</v>
      </c>
      <c r="G30" s="51">
        <f t="shared" si="0"/>
        <v>1.9792773554283762</v>
      </c>
      <c r="H30" s="180">
        <v>3559.8</v>
      </c>
      <c r="I30" s="56">
        <f t="shared" si="1"/>
        <v>0.22473172650148884</v>
      </c>
    </row>
    <row r="31" spans="1:9" ht="17.25" customHeight="1" thickBot="1" x14ac:dyDescent="0.3">
      <c r="A31" s="33" t="s">
        <v>20</v>
      </c>
      <c r="B31" s="10" t="s">
        <v>21</v>
      </c>
      <c r="C31" s="5"/>
      <c r="D31" s="6"/>
      <c r="E31" s="41"/>
      <c r="F31" s="207"/>
      <c r="G31" s="52"/>
      <c r="H31" s="207"/>
      <c r="I31" s="53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2622.2062500000002</v>
      </c>
      <c r="F32" s="183">
        <v>7273.8</v>
      </c>
      <c r="G32" s="45">
        <f>(F32-E32)/E32</f>
        <v>1.7739236759122208</v>
      </c>
      <c r="H32" s="183">
        <v>7198.8</v>
      </c>
      <c r="I32" s="44">
        <f>(F32-H32)/H32</f>
        <v>1.0418403067177862E-2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2605.223611111111</v>
      </c>
      <c r="F33" s="178">
        <v>7873.8</v>
      </c>
      <c r="G33" s="48">
        <f>(F33-E33)/E33</f>
        <v>2.0223125440821086</v>
      </c>
      <c r="H33" s="178">
        <v>7298.8</v>
      </c>
      <c r="I33" s="44">
        <f>(F33-H33)/H33</f>
        <v>7.8780073436729325E-2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1612.0875000000001</v>
      </c>
      <c r="F34" s="178">
        <v>6073.8</v>
      </c>
      <c r="G34" s="48">
        <f>(F34-E34)/E34</f>
        <v>2.7676614948009952</v>
      </c>
      <c r="H34" s="178">
        <v>5204.8</v>
      </c>
      <c r="I34" s="44">
        <f>(F34-H34)/H34</f>
        <v>0.16696126652320933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1624.7750000000001</v>
      </c>
      <c r="F35" s="178">
        <v>6749.8</v>
      </c>
      <c r="G35" s="48">
        <f>(F35-E35)/E35</f>
        <v>3.1542982874551857</v>
      </c>
      <c r="H35" s="178">
        <v>6394.8</v>
      </c>
      <c r="I35" s="44">
        <f>(F35-H35)/H35</f>
        <v>5.5513855007193344E-2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1590.6125</v>
      </c>
      <c r="F36" s="178">
        <v>3894</v>
      </c>
      <c r="G36" s="51">
        <f>(F36-E36)/E36</f>
        <v>1.4481135411673176</v>
      </c>
      <c r="H36" s="178">
        <v>3644</v>
      </c>
      <c r="I36" s="56">
        <f>(F36-H36)/H36</f>
        <v>6.8605927552140511E-2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41"/>
      <c r="F37" s="207"/>
      <c r="G37" s="52"/>
      <c r="H37" s="207"/>
      <c r="I37" s="53"/>
    </row>
    <row r="38" spans="1:9" ht="16.5" x14ac:dyDescent="0.3">
      <c r="A38" s="33"/>
      <c r="B38" s="34" t="s">
        <v>31</v>
      </c>
      <c r="C38" s="15" t="s">
        <v>105</v>
      </c>
      <c r="D38" s="20" t="s">
        <v>161</v>
      </c>
      <c r="E38" s="46">
        <v>34359.888888888891</v>
      </c>
      <c r="F38" s="178">
        <v>67831.333333333328</v>
      </c>
      <c r="G38" s="45">
        <f t="shared" ref="G38:G43" si="2">(F38-E38)/E38</f>
        <v>0.97414297679141348</v>
      </c>
      <c r="H38" s="178">
        <v>65498</v>
      </c>
      <c r="I38" s="44">
        <f t="shared" ref="I38:I43" si="3">(F38-H38)/H38</f>
        <v>3.5624497440125323E-2</v>
      </c>
    </row>
    <row r="39" spans="1:9" ht="16.5" x14ac:dyDescent="0.3">
      <c r="A39" s="37"/>
      <c r="B39" s="34" t="s">
        <v>32</v>
      </c>
      <c r="C39" s="15" t="s">
        <v>106</v>
      </c>
      <c r="D39" s="11" t="s">
        <v>161</v>
      </c>
      <c r="E39" s="46">
        <v>21771.538888888888</v>
      </c>
      <c r="F39" s="178">
        <v>45999.6</v>
      </c>
      <c r="G39" s="48">
        <f t="shared" si="2"/>
        <v>1.1128318138078843</v>
      </c>
      <c r="H39" s="178">
        <v>43999.6</v>
      </c>
      <c r="I39" s="44">
        <f>(F39-H39)/H39</f>
        <v>4.5454958681442559E-2</v>
      </c>
    </row>
    <row r="40" spans="1:9" ht="16.5" x14ac:dyDescent="0.3">
      <c r="A40" s="37"/>
      <c r="B40" s="34" t="s">
        <v>33</v>
      </c>
      <c r="C40" s="15" t="s">
        <v>107</v>
      </c>
      <c r="D40" s="11" t="s">
        <v>161</v>
      </c>
      <c r="E40" s="57">
        <v>17345.6875</v>
      </c>
      <c r="F40" s="178">
        <v>26997.5</v>
      </c>
      <c r="G40" s="48">
        <f t="shared" si="2"/>
        <v>0.55643874017677308</v>
      </c>
      <c r="H40" s="178">
        <v>26096</v>
      </c>
      <c r="I40" s="44">
        <f t="shared" si="3"/>
        <v>3.4545524218271E-2</v>
      </c>
    </row>
    <row r="41" spans="1:9" ht="16.5" x14ac:dyDescent="0.3">
      <c r="A41" s="37"/>
      <c r="B41" s="34" t="s">
        <v>34</v>
      </c>
      <c r="C41" s="15" t="s">
        <v>154</v>
      </c>
      <c r="D41" s="11" t="s">
        <v>161</v>
      </c>
      <c r="E41" s="47">
        <v>6116.2</v>
      </c>
      <c r="F41" s="178">
        <v>17128.599999999999</v>
      </c>
      <c r="G41" s="48">
        <f t="shared" si="2"/>
        <v>1.8005297406886627</v>
      </c>
      <c r="H41" s="178">
        <v>14999.666666666666</v>
      </c>
      <c r="I41" s="44">
        <f t="shared" si="3"/>
        <v>0.14193204293428738</v>
      </c>
    </row>
    <row r="42" spans="1:9" ht="16.5" x14ac:dyDescent="0.3">
      <c r="A42" s="37"/>
      <c r="B42" s="34" t="s">
        <v>35</v>
      </c>
      <c r="C42" s="15" t="s">
        <v>152</v>
      </c>
      <c r="D42" s="11" t="s">
        <v>161</v>
      </c>
      <c r="E42" s="47">
        <v>16815.3125</v>
      </c>
      <c r="F42" s="178">
        <v>15250</v>
      </c>
      <c r="G42" s="48">
        <f t="shared" si="2"/>
        <v>-9.308851679087142E-2</v>
      </c>
      <c r="H42" s="178">
        <v>14750</v>
      </c>
      <c r="I42" s="44">
        <f t="shared" si="3"/>
        <v>3.3898305084745763E-2</v>
      </c>
    </row>
    <row r="43" spans="1:9" ht="16.5" customHeight="1" thickBot="1" x14ac:dyDescent="0.35">
      <c r="A43" s="38"/>
      <c r="B43" s="34" t="s">
        <v>36</v>
      </c>
      <c r="C43" s="15" t="s">
        <v>153</v>
      </c>
      <c r="D43" s="11" t="s">
        <v>161</v>
      </c>
      <c r="E43" s="50">
        <v>14260</v>
      </c>
      <c r="F43" s="178">
        <v>30274.666666666668</v>
      </c>
      <c r="G43" s="51">
        <f t="shared" si="2"/>
        <v>1.1230481533426835</v>
      </c>
      <c r="H43" s="178">
        <v>25713.285714285714</v>
      </c>
      <c r="I43" s="59">
        <f t="shared" si="3"/>
        <v>0.17739393569009174</v>
      </c>
    </row>
    <row r="44" spans="1:9" ht="17.25" customHeight="1" thickBot="1" x14ac:dyDescent="0.3">
      <c r="A44" s="37" t="s">
        <v>37</v>
      </c>
      <c r="B44" s="10" t="s">
        <v>52</v>
      </c>
      <c r="C44" s="5"/>
      <c r="D44" s="6"/>
      <c r="E44" s="41"/>
      <c r="F44" s="207"/>
      <c r="G44" s="6"/>
      <c r="H44" s="207"/>
      <c r="I44" s="53"/>
    </row>
    <row r="45" spans="1:9" ht="16.5" x14ac:dyDescent="0.3">
      <c r="A45" s="33"/>
      <c r="B45" s="34" t="s">
        <v>45</v>
      </c>
      <c r="C45" s="15" t="s">
        <v>109</v>
      </c>
      <c r="D45" s="20" t="s">
        <v>108</v>
      </c>
      <c r="E45" s="43">
        <v>8411.4916666666668</v>
      </c>
      <c r="F45" s="178">
        <v>24581.875</v>
      </c>
      <c r="G45" s="45">
        <f t="shared" ref="G45:G50" si="4">(F45-E45)/E45</f>
        <v>1.9224156634921075</v>
      </c>
      <c r="H45" s="178">
        <v>20549.75</v>
      </c>
      <c r="I45" s="44">
        <f t="shared" ref="I45:I50" si="5">(F45-H45)/H45</f>
        <v>0.19621284930473606</v>
      </c>
    </row>
    <row r="46" spans="1:9" ht="16.5" x14ac:dyDescent="0.3">
      <c r="A46" s="37"/>
      <c r="B46" s="34" t="s">
        <v>46</v>
      </c>
      <c r="C46" s="15" t="s">
        <v>111</v>
      </c>
      <c r="D46" s="13" t="s">
        <v>110</v>
      </c>
      <c r="E46" s="47">
        <v>6524.583333333333</v>
      </c>
      <c r="F46" s="178">
        <v>13769.5</v>
      </c>
      <c r="G46" s="48">
        <f t="shared" si="4"/>
        <v>1.110402963152181</v>
      </c>
      <c r="H46" s="178">
        <v>11714</v>
      </c>
      <c r="I46" s="87">
        <f t="shared" si="5"/>
        <v>0.17547379204370839</v>
      </c>
    </row>
    <row r="47" spans="1:9" ht="16.5" x14ac:dyDescent="0.3">
      <c r="A47" s="37"/>
      <c r="B47" s="34" t="s">
        <v>47</v>
      </c>
      <c r="C47" s="15" t="s">
        <v>113</v>
      </c>
      <c r="D47" s="11" t="s">
        <v>114</v>
      </c>
      <c r="E47" s="47">
        <v>22286.875</v>
      </c>
      <c r="F47" s="178">
        <v>43062.222222222219</v>
      </c>
      <c r="G47" s="48">
        <f t="shared" si="4"/>
        <v>0.93217856797878662</v>
      </c>
      <c r="H47" s="178">
        <v>41093.888888888891</v>
      </c>
      <c r="I47" s="87">
        <f t="shared" si="5"/>
        <v>4.7898443942732648E-2</v>
      </c>
    </row>
    <row r="48" spans="1:9" ht="16.5" x14ac:dyDescent="0.3">
      <c r="A48" s="37"/>
      <c r="B48" s="34" t="s">
        <v>48</v>
      </c>
      <c r="C48" s="15" t="s">
        <v>157</v>
      </c>
      <c r="D48" s="11" t="s">
        <v>114</v>
      </c>
      <c r="E48" s="47">
        <v>23658.263571428572</v>
      </c>
      <c r="F48" s="178">
        <v>95912.5</v>
      </c>
      <c r="G48" s="48">
        <f t="shared" si="4"/>
        <v>3.05408028828586</v>
      </c>
      <c r="H48" s="178">
        <v>80562.5</v>
      </c>
      <c r="I48" s="87">
        <f t="shared" si="5"/>
        <v>0.19053529868114819</v>
      </c>
    </row>
    <row r="49" spans="1:9" ht="16.5" x14ac:dyDescent="0.3">
      <c r="A49" s="37"/>
      <c r="B49" s="34" t="s">
        <v>49</v>
      </c>
      <c r="C49" s="15" t="s">
        <v>158</v>
      </c>
      <c r="D49" s="13" t="s">
        <v>199</v>
      </c>
      <c r="E49" s="47">
        <v>2548.25</v>
      </c>
      <c r="F49" s="178">
        <v>5248.75</v>
      </c>
      <c r="G49" s="48">
        <f t="shared" si="4"/>
        <v>1.0597468851172374</v>
      </c>
      <c r="H49" s="178">
        <v>4998.333333333333</v>
      </c>
      <c r="I49" s="44">
        <f t="shared" si="5"/>
        <v>5.0100033344448215E-2</v>
      </c>
    </row>
    <row r="50" spans="1:9" ht="16.5" customHeight="1" thickBot="1" x14ac:dyDescent="0.35">
      <c r="A50" s="38"/>
      <c r="B50" s="34" t="s">
        <v>50</v>
      </c>
      <c r="C50" s="15" t="s">
        <v>159</v>
      </c>
      <c r="D50" s="12" t="s">
        <v>112</v>
      </c>
      <c r="E50" s="50">
        <v>40116.886111111111</v>
      </c>
      <c r="F50" s="178">
        <v>49995</v>
      </c>
      <c r="G50" s="56">
        <f t="shared" si="4"/>
        <v>0.2462333158543171</v>
      </c>
      <c r="H50" s="178">
        <v>49995</v>
      </c>
      <c r="I50" s="59">
        <f t="shared" si="5"/>
        <v>0</v>
      </c>
    </row>
    <row r="51" spans="1:9" ht="17.25" customHeight="1" thickBot="1" x14ac:dyDescent="0.3">
      <c r="A51" s="37" t="s">
        <v>44</v>
      </c>
      <c r="B51" s="10" t="s">
        <v>57</v>
      </c>
      <c r="C51" s="5"/>
      <c r="D51" s="6"/>
      <c r="E51" s="41"/>
      <c r="F51" s="207"/>
      <c r="G51" s="52"/>
      <c r="H51" s="207"/>
      <c r="I51" s="53"/>
    </row>
    <row r="52" spans="1:9" ht="16.5" x14ac:dyDescent="0.3">
      <c r="A52" s="33"/>
      <c r="B52" s="40" t="s">
        <v>38</v>
      </c>
      <c r="C52" s="19" t="s">
        <v>115</v>
      </c>
      <c r="D52" s="20" t="s">
        <v>114</v>
      </c>
      <c r="E52" s="43">
        <v>4312</v>
      </c>
      <c r="F52" s="178">
        <v>13831.25</v>
      </c>
      <c r="G52" s="45">
        <f t="shared" ref="G52:G60" si="6">(F52-E52)/E52</f>
        <v>2.2076182745825603</v>
      </c>
      <c r="H52" s="178">
        <v>11728.75</v>
      </c>
      <c r="I52" s="121">
        <f t="shared" ref="I52:I60" si="7">(F52-H52)/H52</f>
        <v>0.17926036448896943</v>
      </c>
    </row>
    <row r="53" spans="1:9" ht="16.5" x14ac:dyDescent="0.3">
      <c r="A53" s="37"/>
      <c r="B53" s="34" t="s">
        <v>39</v>
      </c>
      <c r="C53" s="15" t="s">
        <v>116</v>
      </c>
      <c r="D53" s="11" t="s">
        <v>114</v>
      </c>
      <c r="E53" s="47">
        <v>5750.9285714285725</v>
      </c>
      <c r="F53" s="178">
        <v>22134</v>
      </c>
      <c r="G53" s="48">
        <f t="shared" si="6"/>
        <v>2.8487697638890608</v>
      </c>
      <c r="H53" s="178">
        <v>16074.166666666666</v>
      </c>
      <c r="I53" s="87">
        <f t="shared" si="7"/>
        <v>0.37699206801804142</v>
      </c>
    </row>
    <row r="54" spans="1:9" ht="16.5" x14ac:dyDescent="0.3">
      <c r="A54" s="37"/>
      <c r="B54" s="34" t="s">
        <v>40</v>
      </c>
      <c r="C54" s="15" t="s">
        <v>117</v>
      </c>
      <c r="D54" s="11" t="s">
        <v>114</v>
      </c>
      <c r="E54" s="47">
        <v>4201.6000000000004</v>
      </c>
      <c r="F54" s="178">
        <v>20763.25</v>
      </c>
      <c r="G54" s="48">
        <f t="shared" si="6"/>
        <v>3.9417483815689263</v>
      </c>
      <c r="H54" s="178">
        <v>15416.25</v>
      </c>
      <c r="I54" s="87">
        <f t="shared" si="7"/>
        <v>0.34684180653531177</v>
      </c>
    </row>
    <row r="55" spans="1:9" ht="16.5" x14ac:dyDescent="0.3">
      <c r="A55" s="37"/>
      <c r="B55" s="34" t="s">
        <v>41</v>
      </c>
      <c r="C55" s="15" t="s">
        <v>118</v>
      </c>
      <c r="D55" s="11" t="s">
        <v>114</v>
      </c>
      <c r="E55" s="47">
        <v>7078.25</v>
      </c>
      <c r="F55" s="178">
        <v>17776.599999999999</v>
      </c>
      <c r="G55" s="48">
        <f t="shared" si="6"/>
        <v>1.5114399745699854</v>
      </c>
      <c r="H55" s="178">
        <v>11785</v>
      </c>
      <c r="I55" s="87">
        <f t="shared" si="7"/>
        <v>0.50840899448451404</v>
      </c>
    </row>
    <row r="56" spans="1:9" ht="16.5" x14ac:dyDescent="0.3">
      <c r="A56" s="37"/>
      <c r="B56" s="99" t="s">
        <v>42</v>
      </c>
      <c r="C56" s="100" t="s">
        <v>198</v>
      </c>
      <c r="D56" s="101" t="s">
        <v>114</v>
      </c>
      <c r="E56" s="61">
        <v>3263.6875</v>
      </c>
      <c r="F56" s="178">
        <v>6984</v>
      </c>
      <c r="G56" s="55">
        <f t="shared" si="6"/>
        <v>1.1399107604511767</v>
      </c>
      <c r="H56" s="178">
        <v>5754.6</v>
      </c>
      <c r="I56" s="88">
        <f t="shared" si="7"/>
        <v>0.21363778542383477</v>
      </c>
    </row>
    <row r="57" spans="1:9" ht="17.25" thickBot="1" x14ac:dyDescent="0.35">
      <c r="A57" s="38"/>
      <c r="B57" s="36" t="s">
        <v>43</v>
      </c>
      <c r="C57" s="16" t="s">
        <v>119</v>
      </c>
      <c r="D57" s="12" t="s">
        <v>114</v>
      </c>
      <c r="E57" s="50">
        <v>6429.2472222222223</v>
      </c>
      <c r="F57" s="178">
        <v>4521.1428571428569</v>
      </c>
      <c r="G57" s="51">
        <f t="shared" si="6"/>
        <v>-0.29678503549904606</v>
      </c>
      <c r="H57" s="178">
        <v>4419.2222222222226</v>
      </c>
      <c r="I57" s="122">
        <f t="shared" si="7"/>
        <v>2.3063025527008479E-2</v>
      </c>
    </row>
    <row r="58" spans="1:9" ht="16.5" x14ac:dyDescent="0.3">
      <c r="A58" s="37"/>
      <c r="B58" s="39" t="s">
        <v>54</v>
      </c>
      <c r="C58" s="14" t="s">
        <v>121</v>
      </c>
      <c r="D58" s="11" t="s">
        <v>120</v>
      </c>
      <c r="E58" s="57">
        <v>6266.9196428571431</v>
      </c>
      <c r="F58" s="178">
        <v>23636.111111111109</v>
      </c>
      <c r="G58" s="44">
        <f t="shared" si="6"/>
        <v>2.7715676054743859</v>
      </c>
      <c r="H58" s="178">
        <v>20155</v>
      </c>
      <c r="I58" s="44">
        <f t="shared" si="7"/>
        <v>0.17271699881474123</v>
      </c>
    </row>
    <row r="59" spans="1:9" ht="16.5" x14ac:dyDescent="0.3">
      <c r="A59" s="37"/>
      <c r="B59" s="34" t="s">
        <v>55</v>
      </c>
      <c r="C59" s="15" t="s">
        <v>122</v>
      </c>
      <c r="D59" s="13" t="s">
        <v>120</v>
      </c>
      <c r="E59" s="47">
        <v>6372.0758928571431</v>
      </c>
      <c r="F59" s="178">
        <v>25358.125</v>
      </c>
      <c r="G59" s="48">
        <f t="shared" si="6"/>
        <v>2.979570461240975</v>
      </c>
      <c r="H59" s="178">
        <v>21744.375</v>
      </c>
      <c r="I59" s="44">
        <f t="shared" si="7"/>
        <v>0.1661924060820327</v>
      </c>
    </row>
    <row r="60" spans="1:9" ht="16.5" customHeight="1" thickBot="1" x14ac:dyDescent="0.35">
      <c r="A60" s="38"/>
      <c r="B60" s="34" t="s">
        <v>56</v>
      </c>
      <c r="C60" s="15" t="s">
        <v>123</v>
      </c>
      <c r="D60" s="12" t="s">
        <v>120</v>
      </c>
      <c r="E60" s="50">
        <v>27416.897321428572</v>
      </c>
      <c r="F60" s="178">
        <v>79000</v>
      </c>
      <c r="G60" s="51">
        <f t="shared" si="6"/>
        <v>1.8814347252289181</v>
      </c>
      <c r="H60" s="178">
        <v>79000</v>
      </c>
      <c r="I60" s="51">
        <f t="shared" si="7"/>
        <v>0</v>
      </c>
    </row>
    <row r="61" spans="1:9" ht="17.25" customHeight="1" thickBot="1" x14ac:dyDescent="0.3">
      <c r="A61" s="37" t="s">
        <v>53</v>
      </c>
      <c r="B61" s="10" t="s">
        <v>58</v>
      </c>
      <c r="C61" s="5"/>
      <c r="D61" s="6"/>
      <c r="E61" s="41"/>
      <c r="F61" s="207"/>
      <c r="G61" s="52"/>
      <c r="H61" s="207"/>
      <c r="I61" s="53"/>
    </row>
    <row r="62" spans="1:9" ht="16.5" x14ac:dyDescent="0.3">
      <c r="A62" s="33"/>
      <c r="B62" s="34" t="s">
        <v>59</v>
      </c>
      <c r="C62" s="15" t="s">
        <v>128</v>
      </c>
      <c r="D62" s="20" t="s">
        <v>124</v>
      </c>
      <c r="E62" s="43">
        <v>10360.875</v>
      </c>
      <c r="F62" s="178">
        <v>28787.875</v>
      </c>
      <c r="G62" s="45">
        <f t="shared" ref="G62:G67" si="8">(F62-E62)/E62</f>
        <v>1.7785177410209081</v>
      </c>
      <c r="H62" s="178">
        <v>25462.555555555555</v>
      </c>
      <c r="I62" s="44">
        <f t="shared" ref="I62:I67" si="9">(F62-H62)/H62</f>
        <v>0.13059645317961455</v>
      </c>
    </row>
    <row r="63" spans="1:9" ht="16.5" x14ac:dyDescent="0.3">
      <c r="A63" s="37"/>
      <c r="B63" s="34" t="s">
        <v>60</v>
      </c>
      <c r="C63" s="15" t="s">
        <v>129</v>
      </c>
      <c r="D63" s="13" t="s">
        <v>215</v>
      </c>
      <c r="E63" s="47">
        <v>49304.357142857145</v>
      </c>
      <c r="F63" s="178">
        <v>168283</v>
      </c>
      <c r="G63" s="48">
        <f t="shared" si="8"/>
        <v>2.4131466213504744</v>
      </c>
      <c r="H63" s="178">
        <v>141988</v>
      </c>
      <c r="I63" s="44">
        <f t="shared" si="9"/>
        <v>0.18519170634138096</v>
      </c>
    </row>
    <row r="64" spans="1:9" ht="16.5" x14ac:dyDescent="0.3">
      <c r="A64" s="37"/>
      <c r="B64" s="34" t="s">
        <v>61</v>
      </c>
      <c r="C64" s="15" t="s">
        <v>130</v>
      </c>
      <c r="D64" s="13" t="s">
        <v>216</v>
      </c>
      <c r="E64" s="47">
        <v>15541.549107142857</v>
      </c>
      <c r="F64" s="178">
        <v>87845</v>
      </c>
      <c r="G64" s="48">
        <f t="shared" si="8"/>
        <v>4.6522679556844597</v>
      </c>
      <c r="H64" s="178">
        <v>71723.333333333328</v>
      </c>
      <c r="I64" s="87">
        <f t="shared" si="9"/>
        <v>0.22477575870242142</v>
      </c>
    </row>
    <row r="65" spans="1:9" ht="16.5" x14ac:dyDescent="0.3">
      <c r="A65" s="37"/>
      <c r="B65" s="34" t="s">
        <v>62</v>
      </c>
      <c r="C65" s="15" t="s">
        <v>131</v>
      </c>
      <c r="D65" s="13" t="s">
        <v>125</v>
      </c>
      <c r="E65" s="47">
        <v>12072.916666666666</v>
      </c>
      <c r="F65" s="178">
        <v>23978.75</v>
      </c>
      <c r="G65" s="48">
        <f t="shared" si="8"/>
        <v>0.98616048317515104</v>
      </c>
      <c r="H65" s="178">
        <v>24511.666666666668</v>
      </c>
      <c r="I65" s="87">
        <f t="shared" si="9"/>
        <v>-2.1741347657578073E-2</v>
      </c>
    </row>
    <row r="66" spans="1:9" ht="16.5" x14ac:dyDescent="0.3">
      <c r="A66" s="37"/>
      <c r="B66" s="34" t="s">
        <v>63</v>
      </c>
      <c r="C66" s="15" t="s">
        <v>132</v>
      </c>
      <c r="D66" s="13" t="s">
        <v>126</v>
      </c>
      <c r="E66" s="47">
        <v>6194.6130952380954</v>
      </c>
      <c r="F66" s="178">
        <v>24473.571428571428</v>
      </c>
      <c r="G66" s="48">
        <f t="shared" si="8"/>
        <v>2.950782890280053</v>
      </c>
      <c r="H66" s="178">
        <v>18842.857142857141</v>
      </c>
      <c r="I66" s="87">
        <f t="shared" si="9"/>
        <v>0.29882486732373015</v>
      </c>
    </row>
    <row r="67" spans="1:9" ht="16.5" customHeight="1" thickBot="1" x14ac:dyDescent="0.35">
      <c r="A67" s="38"/>
      <c r="B67" s="34" t="s">
        <v>64</v>
      </c>
      <c r="C67" s="15" t="s">
        <v>133</v>
      </c>
      <c r="D67" s="12" t="s">
        <v>127</v>
      </c>
      <c r="E67" s="50">
        <v>5184.25</v>
      </c>
      <c r="F67" s="178">
        <v>20121.333333333332</v>
      </c>
      <c r="G67" s="51">
        <f t="shared" si="8"/>
        <v>2.8812428670170869</v>
      </c>
      <c r="H67" s="178">
        <v>16210.5</v>
      </c>
      <c r="I67" s="88">
        <f t="shared" si="9"/>
        <v>0.24125309727234398</v>
      </c>
    </row>
    <row r="68" spans="1:9" ht="17.25" customHeight="1" thickBot="1" x14ac:dyDescent="0.3">
      <c r="A68" s="37" t="s">
        <v>65</v>
      </c>
      <c r="B68" s="10" t="s">
        <v>66</v>
      </c>
      <c r="C68" s="5"/>
      <c r="D68" s="6"/>
      <c r="E68" s="41"/>
      <c r="F68" s="207"/>
      <c r="G68" s="60"/>
      <c r="H68" s="207"/>
      <c r="I68" s="53"/>
    </row>
    <row r="69" spans="1:9" ht="16.5" x14ac:dyDescent="0.3">
      <c r="A69" s="33"/>
      <c r="B69" s="34" t="s">
        <v>68</v>
      </c>
      <c r="C69" s="18" t="s">
        <v>138</v>
      </c>
      <c r="D69" s="20" t="s">
        <v>134</v>
      </c>
      <c r="E69" s="43">
        <v>5510.9861111111104</v>
      </c>
      <c r="F69" s="183">
        <v>21203.333333333332</v>
      </c>
      <c r="G69" s="45">
        <f>(F69-E69)/E69</f>
        <v>2.8474662983787438</v>
      </c>
      <c r="H69" s="183">
        <v>19233.333333333332</v>
      </c>
      <c r="I69" s="44">
        <f>(F69-H69)/H69</f>
        <v>0.10242634315424611</v>
      </c>
    </row>
    <row r="70" spans="1:9" ht="16.5" x14ac:dyDescent="0.3">
      <c r="A70" s="37"/>
      <c r="B70" s="34" t="s">
        <v>67</v>
      </c>
      <c r="C70" s="15" t="s">
        <v>139</v>
      </c>
      <c r="D70" s="13" t="s">
        <v>135</v>
      </c>
      <c r="E70" s="47">
        <v>3884.9375</v>
      </c>
      <c r="F70" s="178">
        <v>8709</v>
      </c>
      <c r="G70" s="48">
        <f>(F70-E70)/E70</f>
        <v>1.2417349056452003</v>
      </c>
      <c r="H70" s="178">
        <v>7973</v>
      </c>
      <c r="I70" s="44">
        <f>(F70-H70)/H70</f>
        <v>9.2311551486266144E-2</v>
      </c>
    </row>
    <row r="71" spans="1:9" ht="16.5" x14ac:dyDescent="0.3">
      <c r="A71" s="37"/>
      <c r="B71" s="34" t="s">
        <v>69</v>
      </c>
      <c r="C71" s="15" t="s">
        <v>140</v>
      </c>
      <c r="D71" s="13" t="s">
        <v>136</v>
      </c>
      <c r="E71" s="47">
        <v>1590.625</v>
      </c>
      <c r="F71" s="178">
        <v>6811.666666666667</v>
      </c>
      <c r="G71" s="48">
        <f>(F71-E71)/E71</f>
        <v>3.2823837590045843</v>
      </c>
      <c r="H71" s="178">
        <v>6245</v>
      </c>
      <c r="I71" s="44">
        <f>(F71-H71)/H71</f>
        <v>9.0739258073125217E-2</v>
      </c>
    </row>
    <row r="72" spans="1:9" ht="16.5" x14ac:dyDescent="0.3">
      <c r="A72" s="37"/>
      <c r="B72" s="34" t="s">
        <v>70</v>
      </c>
      <c r="C72" s="15" t="s">
        <v>141</v>
      </c>
      <c r="D72" s="13" t="s">
        <v>137</v>
      </c>
      <c r="E72" s="47">
        <v>3197.7638888888891</v>
      </c>
      <c r="F72" s="178">
        <v>8928</v>
      </c>
      <c r="G72" s="48">
        <f>(F72-E72)/E72</f>
        <v>1.7919509726849057</v>
      </c>
      <c r="H72" s="178">
        <v>8928</v>
      </c>
      <c r="I72" s="44">
        <f>(F72-H72)/H72</f>
        <v>0</v>
      </c>
    </row>
    <row r="73" spans="1:9" ht="16.5" customHeight="1" thickBot="1" x14ac:dyDescent="0.35">
      <c r="A73" s="38"/>
      <c r="B73" s="34" t="s">
        <v>71</v>
      </c>
      <c r="C73" s="15" t="s">
        <v>160</v>
      </c>
      <c r="D73" s="12" t="s">
        <v>134</v>
      </c>
      <c r="E73" s="50">
        <v>2613.5</v>
      </c>
      <c r="F73" s="185">
        <v>8291.25</v>
      </c>
      <c r="G73" s="48">
        <f>(F73-E73)/E73</f>
        <v>2.1724698679931125</v>
      </c>
      <c r="H73" s="185">
        <v>7603.125</v>
      </c>
      <c r="I73" s="59">
        <f>(F73-H73)/H73</f>
        <v>9.05055487053021E-2</v>
      </c>
    </row>
    <row r="74" spans="1:9" ht="17.25" customHeight="1" thickBot="1" x14ac:dyDescent="0.3">
      <c r="A74" s="37" t="s">
        <v>72</v>
      </c>
      <c r="B74" s="10" t="s">
        <v>73</v>
      </c>
      <c r="C74" s="5"/>
      <c r="D74" s="6"/>
      <c r="E74" s="41"/>
      <c r="F74" s="149"/>
      <c r="G74" s="52"/>
      <c r="H74" s="149"/>
      <c r="I74" s="53"/>
    </row>
    <row r="75" spans="1:9" ht="16.5" x14ac:dyDescent="0.3">
      <c r="A75" s="33"/>
      <c r="B75" s="34" t="s">
        <v>74</v>
      </c>
      <c r="C75" s="15" t="s">
        <v>144</v>
      </c>
      <c r="D75" s="20" t="s">
        <v>142</v>
      </c>
      <c r="E75" s="43">
        <v>1871.9583333333333</v>
      </c>
      <c r="F75" s="176">
        <v>5153.333333333333</v>
      </c>
      <c r="G75" s="44">
        <f t="shared" ref="G75:G81" si="10">(F75-E75)/E75</f>
        <v>1.7529102766710443</v>
      </c>
      <c r="H75" s="176">
        <v>4471.666666666667</v>
      </c>
      <c r="I75" s="45">
        <f t="shared" ref="I75:I81" si="11">(F75-H75)/H75</f>
        <v>0.15244129705553469</v>
      </c>
    </row>
    <row r="76" spans="1:9" ht="16.5" x14ac:dyDescent="0.3">
      <c r="A76" s="37"/>
      <c r="B76" s="34" t="s">
        <v>76</v>
      </c>
      <c r="C76" s="15" t="s">
        <v>143</v>
      </c>
      <c r="D76" s="11" t="s">
        <v>161</v>
      </c>
      <c r="E76" s="47">
        <v>1721.0848214285716</v>
      </c>
      <c r="F76" s="178">
        <v>9485</v>
      </c>
      <c r="G76" s="48">
        <f t="shared" si="10"/>
        <v>4.511059002964803</v>
      </c>
      <c r="H76" s="178">
        <v>6420</v>
      </c>
      <c r="I76" s="44">
        <f t="shared" si="11"/>
        <v>0.47741433021806856</v>
      </c>
    </row>
    <row r="77" spans="1:9" ht="16.5" x14ac:dyDescent="0.3">
      <c r="A77" s="37"/>
      <c r="B77" s="34" t="s">
        <v>75</v>
      </c>
      <c r="C77" s="15" t="s">
        <v>148</v>
      </c>
      <c r="D77" s="13" t="s">
        <v>145</v>
      </c>
      <c r="E77" s="47">
        <v>1112.2991071428571</v>
      </c>
      <c r="F77" s="178">
        <v>3685.8333333333335</v>
      </c>
      <c r="G77" s="48">
        <f t="shared" si="10"/>
        <v>2.3137069963142087</v>
      </c>
      <c r="H77" s="178">
        <v>3156.4285714285716</v>
      </c>
      <c r="I77" s="44">
        <f t="shared" si="11"/>
        <v>0.16772271252922985</v>
      </c>
    </row>
    <row r="78" spans="1:9" ht="16.5" x14ac:dyDescent="0.3">
      <c r="A78" s="37"/>
      <c r="B78" s="34" t="s">
        <v>77</v>
      </c>
      <c r="C78" s="15" t="s">
        <v>146</v>
      </c>
      <c r="D78" s="13" t="s">
        <v>162</v>
      </c>
      <c r="E78" s="47">
        <v>2090.4083333333333</v>
      </c>
      <c r="F78" s="178">
        <v>7182.2222222222226</v>
      </c>
      <c r="G78" s="48">
        <f t="shared" si="10"/>
        <v>2.4357986943008214</v>
      </c>
      <c r="H78" s="178">
        <v>6147.7777777777774</v>
      </c>
      <c r="I78" s="44">
        <f t="shared" si="11"/>
        <v>0.16826314838243281</v>
      </c>
    </row>
    <row r="79" spans="1:9" ht="16.5" x14ac:dyDescent="0.3">
      <c r="A79" s="37"/>
      <c r="B79" s="34" t="s">
        <v>78</v>
      </c>
      <c r="C79" s="15" t="s">
        <v>149</v>
      </c>
      <c r="D79" s="25" t="s">
        <v>147</v>
      </c>
      <c r="E79" s="61">
        <v>2696.875</v>
      </c>
      <c r="F79" s="178">
        <v>5678.666666666667</v>
      </c>
      <c r="G79" s="48">
        <f t="shared" si="10"/>
        <v>1.1056469679412901</v>
      </c>
      <c r="H79" s="178">
        <v>4921.666666666667</v>
      </c>
      <c r="I79" s="44">
        <f t="shared" si="11"/>
        <v>0.15380968506603454</v>
      </c>
    </row>
    <row r="80" spans="1:9" ht="16.5" x14ac:dyDescent="0.3">
      <c r="A80" s="37"/>
      <c r="B80" s="34" t="s">
        <v>79</v>
      </c>
      <c r="C80" s="15" t="s">
        <v>155</v>
      </c>
      <c r="D80" s="25" t="s">
        <v>156</v>
      </c>
      <c r="E80" s="61">
        <v>10290.833333333332</v>
      </c>
      <c r="F80" s="178">
        <v>29999</v>
      </c>
      <c r="G80" s="48">
        <f t="shared" si="10"/>
        <v>1.9151186330876997</v>
      </c>
      <c r="H80" s="178">
        <v>29999</v>
      </c>
      <c r="I80" s="44">
        <f t="shared" si="11"/>
        <v>0</v>
      </c>
    </row>
    <row r="81" spans="1:9" ht="16.5" customHeight="1" thickBot="1" x14ac:dyDescent="0.35">
      <c r="A81" s="35"/>
      <c r="B81" s="36" t="s">
        <v>80</v>
      </c>
      <c r="C81" s="16" t="s">
        <v>151</v>
      </c>
      <c r="D81" s="12" t="s">
        <v>150</v>
      </c>
      <c r="E81" s="50">
        <v>4092.833333333333</v>
      </c>
      <c r="F81" s="180">
        <v>8262.7777777777774</v>
      </c>
      <c r="G81" s="51">
        <f t="shared" si="10"/>
        <v>1.0188405206933528</v>
      </c>
      <c r="H81" s="180">
        <v>7360</v>
      </c>
      <c r="I81" s="56">
        <f t="shared" si="11"/>
        <v>0.12266002415458932</v>
      </c>
    </row>
    <row r="82" spans="1:9" x14ac:dyDescent="0.25">
      <c r="F82" s="94"/>
      <c r="I82" s="1"/>
    </row>
  </sheetData>
  <mergeCells count="10">
    <mergeCell ref="A9:I9"/>
    <mergeCell ref="A12:A13"/>
    <mergeCell ref="D12:D13"/>
    <mergeCell ref="C12:C13"/>
    <mergeCell ref="H12:H13"/>
    <mergeCell ref="I12:I13"/>
    <mergeCell ref="F12:F13"/>
    <mergeCell ref="G12:G13"/>
    <mergeCell ref="E12:E13"/>
    <mergeCell ref="B12:B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7:I40"/>
  <sheetViews>
    <sheetView rightToLeft="1" topLeftCell="B19" zoomScaleNormal="100" workbookViewId="0">
      <selection activeCell="I40" sqref="I40"/>
    </sheetView>
  </sheetViews>
  <sheetFormatPr defaultRowHeight="15" x14ac:dyDescent="0.25"/>
  <cols>
    <col min="1" max="1" width="24.25" style="9" bestFit="1" customWidth="1"/>
    <col min="2" max="2" width="5.125" style="9" bestFit="1" customWidth="1"/>
    <col min="3" max="3" width="20.875" bestFit="1" customWidth="1"/>
    <col min="4" max="4" width="15.625" customWidth="1"/>
    <col min="5" max="5" width="13.25" customWidth="1"/>
    <col min="6" max="6" width="15.25" customWidth="1"/>
    <col min="7" max="7" width="11.625" customWidth="1"/>
    <col min="8" max="8" width="15.25" customWidth="1"/>
    <col min="9" max="9" width="13.625" customWidth="1"/>
    <col min="10" max="10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4" t="s">
        <v>203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30.75" customHeight="1" x14ac:dyDescent="0.2">
      <c r="A12" s="215" t="s">
        <v>3</v>
      </c>
      <c r="B12" s="221"/>
      <c r="C12" s="223" t="s">
        <v>0</v>
      </c>
      <c r="D12" s="217" t="s">
        <v>23</v>
      </c>
      <c r="E12" s="217" t="s">
        <v>217</v>
      </c>
      <c r="F12" s="225" t="s">
        <v>223</v>
      </c>
      <c r="G12" s="217" t="s">
        <v>197</v>
      </c>
      <c r="H12" s="225" t="s">
        <v>219</v>
      </c>
      <c r="I12" s="217" t="s">
        <v>187</v>
      </c>
    </row>
    <row r="13" spans="1:9" ht="30.75" customHeight="1" thickBot="1" x14ac:dyDescent="0.25">
      <c r="A13" s="216"/>
      <c r="B13" s="222"/>
      <c r="C13" s="224"/>
      <c r="D13" s="218"/>
      <c r="E13" s="218"/>
      <c r="F13" s="226"/>
      <c r="G13" s="218"/>
      <c r="H13" s="226"/>
      <c r="I13" s="218"/>
    </row>
    <row r="14" spans="1:9" ht="17.25" customHeight="1" thickBot="1" x14ac:dyDescent="0.3">
      <c r="A14" s="33" t="s">
        <v>24</v>
      </c>
      <c r="B14" s="10" t="s">
        <v>22</v>
      </c>
      <c r="C14" s="5"/>
      <c r="D14" s="6"/>
      <c r="E14" s="7"/>
      <c r="F14" s="7"/>
      <c r="G14" s="7"/>
      <c r="H14" s="7"/>
      <c r="I14" s="112"/>
    </row>
    <row r="15" spans="1:9" ht="16.5" x14ac:dyDescent="0.3">
      <c r="A15" s="33"/>
      <c r="B15" s="40" t="s">
        <v>4</v>
      </c>
      <c r="C15" s="19" t="s">
        <v>84</v>
      </c>
      <c r="D15" s="11" t="s">
        <v>161</v>
      </c>
      <c r="E15" s="42">
        <v>2006.4292499999997</v>
      </c>
      <c r="F15" s="83">
        <v>4033.2</v>
      </c>
      <c r="G15" s="44">
        <f>(F15-E15)/E15</f>
        <v>1.0101381596186361</v>
      </c>
      <c r="H15" s="191">
        <v>3966.6</v>
      </c>
      <c r="I15" s="123">
        <f>(F15-H15)/H15</f>
        <v>1.6790198154590812E-2</v>
      </c>
    </row>
    <row r="16" spans="1:9" ht="16.5" x14ac:dyDescent="0.3">
      <c r="A16" s="37"/>
      <c r="B16" s="34" t="s">
        <v>5</v>
      </c>
      <c r="C16" s="15" t="s">
        <v>85</v>
      </c>
      <c r="D16" s="11" t="s">
        <v>161</v>
      </c>
      <c r="E16" s="46">
        <v>2558.3972222222219</v>
      </c>
      <c r="F16" s="83">
        <v>4116.6000000000004</v>
      </c>
      <c r="G16" s="48">
        <f t="shared" ref="G16:G39" si="0">(F16-E16)/E16</f>
        <v>0.60905427986054672</v>
      </c>
      <c r="H16" s="191">
        <v>3783.2</v>
      </c>
      <c r="I16" s="48">
        <f>(F16-H16)/H16</f>
        <v>8.8126453795728629E-2</v>
      </c>
    </row>
    <row r="17" spans="1:9" ht="16.5" x14ac:dyDescent="0.3">
      <c r="A17" s="37"/>
      <c r="B17" s="34" t="s">
        <v>6</v>
      </c>
      <c r="C17" s="15" t="s">
        <v>86</v>
      </c>
      <c r="D17" s="11" t="s">
        <v>161</v>
      </c>
      <c r="E17" s="46">
        <v>2619.1587301587301</v>
      </c>
      <c r="F17" s="83">
        <v>5416.6</v>
      </c>
      <c r="G17" s="48">
        <f t="shared" si="0"/>
        <v>1.0680686273915654</v>
      </c>
      <c r="H17" s="191">
        <v>5333.2</v>
      </c>
      <c r="I17" s="48">
        <f t="shared" ref="I17:I29" si="1">(F17-H17)/H17</f>
        <v>1.5637890947273785E-2</v>
      </c>
    </row>
    <row r="18" spans="1:9" ht="16.5" x14ac:dyDescent="0.3">
      <c r="A18" s="37"/>
      <c r="B18" s="34" t="s">
        <v>7</v>
      </c>
      <c r="C18" s="15" t="s">
        <v>87</v>
      </c>
      <c r="D18" s="11" t="s">
        <v>161</v>
      </c>
      <c r="E18" s="46">
        <v>974.14175</v>
      </c>
      <c r="F18" s="83">
        <v>2100</v>
      </c>
      <c r="G18" s="48">
        <f t="shared" si="0"/>
        <v>1.1557437611107417</v>
      </c>
      <c r="H18" s="191">
        <v>2066.6</v>
      </c>
      <c r="I18" s="48">
        <f t="shared" si="1"/>
        <v>1.616181167134428E-2</v>
      </c>
    </row>
    <row r="19" spans="1:9" ht="16.5" x14ac:dyDescent="0.3">
      <c r="A19" s="37"/>
      <c r="B19" s="34" t="s">
        <v>8</v>
      </c>
      <c r="C19" s="15" t="s">
        <v>89</v>
      </c>
      <c r="D19" s="11" t="s">
        <v>161</v>
      </c>
      <c r="E19" s="46">
        <v>7456.6875</v>
      </c>
      <c r="F19" s="83">
        <v>14300</v>
      </c>
      <c r="G19" s="48">
        <f t="shared" si="0"/>
        <v>0.91774162454843389</v>
      </c>
      <c r="H19" s="191">
        <v>13566.6</v>
      </c>
      <c r="I19" s="48">
        <f t="shared" si="1"/>
        <v>5.4059233706308107E-2</v>
      </c>
    </row>
    <row r="20" spans="1:9" ht="16.5" x14ac:dyDescent="0.3">
      <c r="A20" s="37"/>
      <c r="B20" s="34" t="s">
        <v>9</v>
      </c>
      <c r="C20" s="15" t="s">
        <v>88</v>
      </c>
      <c r="D20" s="11" t="s">
        <v>161</v>
      </c>
      <c r="E20" s="46">
        <v>2499.0957500000004</v>
      </c>
      <c r="F20" s="83">
        <v>4266.6000000000004</v>
      </c>
      <c r="G20" s="48">
        <f t="shared" si="0"/>
        <v>0.70725751504319101</v>
      </c>
      <c r="H20" s="191">
        <v>4266.6000000000004</v>
      </c>
      <c r="I20" s="48">
        <f t="shared" si="1"/>
        <v>0</v>
      </c>
    </row>
    <row r="21" spans="1:9" ht="16.5" x14ac:dyDescent="0.3">
      <c r="A21" s="37"/>
      <c r="B21" s="34" t="s">
        <v>10</v>
      </c>
      <c r="C21" s="15" t="s">
        <v>90</v>
      </c>
      <c r="D21" s="11" t="s">
        <v>161</v>
      </c>
      <c r="E21" s="46">
        <v>1404.43325</v>
      </c>
      <c r="F21" s="83">
        <v>3383.2</v>
      </c>
      <c r="G21" s="48">
        <f t="shared" si="0"/>
        <v>1.4089432516639717</v>
      </c>
      <c r="H21" s="191">
        <v>2950</v>
      </c>
      <c r="I21" s="48">
        <f t="shared" si="1"/>
        <v>0.14684745762711859</v>
      </c>
    </row>
    <row r="22" spans="1:9" ht="16.5" x14ac:dyDescent="0.3">
      <c r="A22" s="37"/>
      <c r="B22" s="34" t="s">
        <v>11</v>
      </c>
      <c r="C22" s="15" t="s">
        <v>91</v>
      </c>
      <c r="D22" s="13" t="s">
        <v>81</v>
      </c>
      <c r="E22" s="46">
        <v>469.09574999999995</v>
      </c>
      <c r="F22" s="83">
        <v>681.6</v>
      </c>
      <c r="G22" s="48">
        <f t="shared" si="0"/>
        <v>0.45300826110660797</v>
      </c>
      <c r="H22" s="191">
        <v>665</v>
      </c>
      <c r="I22" s="48">
        <f t="shared" si="1"/>
        <v>2.4962406015037627E-2</v>
      </c>
    </row>
    <row r="23" spans="1:9" ht="16.5" x14ac:dyDescent="0.3">
      <c r="A23" s="37"/>
      <c r="B23" s="34" t="s">
        <v>12</v>
      </c>
      <c r="C23" s="15" t="s">
        <v>92</v>
      </c>
      <c r="D23" s="13" t="s">
        <v>81</v>
      </c>
      <c r="E23" s="46">
        <v>539.59375</v>
      </c>
      <c r="F23" s="83">
        <v>815</v>
      </c>
      <c r="G23" s="48">
        <f t="shared" si="0"/>
        <v>0.51039555220941679</v>
      </c>
      <c r="H23" s="191">
        <v>865</v>
      </c>
      <c r="I23" s="48">
        <f t="shared" si="1"/>
        <v>-5.7803468208092484E-2</v>
      </c>
    </row>
    <row r="24" spans="1:9" ht="16.5" x14ac:dyDescent="0.3">
      <c r="A24" s="37"/>
      <c r="B24" s="34" t="s">
        <v>13</v>
      </c>
      <c r="C24" s="15" t="s">
        <v>93</v>
      </c>
      <c r="D24" s="13" t="s">
        <v>81</v>
      </c>
      <c r="E24" s="46">
        <v>554.16658333333339</v>
      </c>
      <c r="F24" s="83">
        <v>815</v>
      </c>
      <c r="G24" s="48">
        <f t="shared" si="0"/>
        <v>0.47067691288374613</v>
      </c>
      <c r="H24" s="191">
        <v>865</v>
      </c>
      <c r="I24" s="48">
        <f t="shared" si="1"/>
        <v>-5.7803468208092484E-2</v>
      </c>
    </row>
    <row r="25" spans="1:9" ht="16.5" x14ac:dyDescent="0.3">
      <c r="A25" s="37"/>
      <c r="B25" s="34" t="s">
        <v>14</v>
      </c>
      <c r="C25" s="15" t="s">
        <v>94</v>
      </c>
      <c r="D25" s="13" t="s">
        <v>81</v>
      </c>
      <c r="E25" s="46">
        <v>532.97900000000004</v>
      </c>
      <c r="F25" s="83">
        <v>915</v>
      </c>
      <c r="G25" s="48">
        <f t="shared" si="0"/>
        <v>0.71676557612964098</v>
      </c>
      <c r="H25" s="191">
        <v>865</v>
      </c>
      <c r="I25" s="48">
        <f t="shared" si="1"/>
        <v>5.7803468208092484E-2</v>
      </c>
    </row>
    <row r="26" spans="1:9" ht="16.5" x14ac:dyDescent="0.3">
      <c r="A26" s="37"/>
      <c r="B26" s="34" t="s">
        <v>15</v>
      </c>
      <c r="C26" s="15" t="s">
        <v>95</v>
      </c>
      <c r="D26" s="13" t="s">
        <v>82</v>
      </c>
      <c r="E26" s="46">
        <v>1724.4917499999999</v>
      </c>
      <c r="F26" s="83">
        <v>2616.6</v>
      </c>
      <c r="G26" s="48">
        <f t="shared" si="0"/>
        <v>0.51731662386903277</v>
      </c>
      <c r="H26" s="191">
        <v>2400</v>
      </c>
      <c r="I26" s="48">
        <f t="shared" si="1"/>
        <v>9.0249999999999955E-2</v>
      </c>
    </row>
    <row r="27" spans="1:9" ht="16.5" x14ac:dyDescent="0.3">
      <c r="A27" s="37"/>
      <c r="B27" s="34" t="s">
        <v>16</v>
      </c>
      <c r="C27" s="15" t="s">
        <v>96</v>
      </c>
      <c r="D27" s="13" t="s">
        <v>81</v>
      </c>
      <c r="E27" s="46">
        <v>523.32483333333334</v>
      </c>
      <c r="F27" s="83">
        <v>1008.2</v>
      </c>
      <c r="G27" s="48">
        <f t="shared" si="0"/>
        <v>0.92652810602974767</v>
      </c>
      <c r="H27" s="191">
        <v>848.2</v>
      </c>
      <c r="I27" s="48">
        <f t="shared" si="1"/>
        <v>0.18863475595378448</v>
      </c>
    </row>
    <row r="28" spans="1:9" ht="16.5" x14ac:dyDescent="0.3">
      <c r="A28" s="37"/>
      <c r="B28" s="34" t="s">
        <v>17</v>
      </c>
      <c r="C28" s="15" t="s">
        <v>97</v>
      </c>
      <c r="D28" s="11" t="s">
        <v>161</v>
      </c>
      <c r="E28" s="46">
        <v>1930.6021875000001</v>
      </c>
      <c r="F28" s="83">
        <v>4600</v>
      </c>
      <c r="G28" s="48">
        <f t="shared" si="0"/>
        <v>1.3826762601759457</v>
      </c>
      <c r="H28" s="191">
        <v>3875</v>
      </c>
      <c r="I28" s="48">
        <f t="shared" si="1"/>
        <v>0.18709677419354839</v>
      </c>
    </row>
    <row r="29" spans="1:9" ht="16.5" x14ac:dyDescent="0.3">
      <c r="A29" s="37"/>
      <c r="B29" s="34" t="s">
        <v>18</v>
      </c>
      <c r="C29" s="15" t="s">
        <v>98</v>
      </c>
      <c r="D29" s="13" t="s">
        <v>83</v>
      </c>
      <c r="E29" s="46">
        <v>2031.7798611111111</v>
      </c>
      <c r="F29" s="83">
        <v>5200</v>
      </c>
      <c r="G29" s="48">
        <f t="shared" si="0"/>
        <v>1.559332386116032</v>
      </c>
      <c r="H29" s="191">
        <v>5020</v>
      </c>
      <c r="I29" s="48">
        <f t="shared" si="1"/>
        <v>3.5856573705179286E-2</v>
      </c>
    </row>
    <row r="30" spans="1:9" ht="17.25" thickBot="1" x14ac:dyDescent="0.35">
      <c r="A30" s="38"/>
      <c r="B30" s="36" t="s">
        <v>19</v>
      </c>
      <c r="C30" s="16" t="s">
        <v>99</v>
      </c>
      <c r="D30" s="12" t="s">
        <v>161</v>
      </c>
      <c r="E30" s="49">
        <v>1463.375</v>
      </c>
      <c r="F30" s="93">
        <v>5333.2</v>
      </c>
      <c r="G30" s="51">
        <f t="shared" si="0"/>
        <v>2.6444520372426754</v>
      </c>
      <c r="H30" s="195">
        <v>4016.6</v>
      </c>
      <c r="I30" s="51">
        <f>(F30-H30)/H30</f>
        <v>0.32778967285764077</v>
      </c>
    </row>
    <row r="31" spans="1:9" ht="17.25" customHeight="1" thickBot="1" x14ac:dyDescent="0.3">
      <c r="A31" s="37" t="s">
        <v>20</v>
      </c>
      <c r="B31" s="10" t="s">
        <v>21</v>
      </c>
      <c r="C31" s="5"/>
      <c r="D31" s="6"/>
      <c r="E31" s="41"/>
      <c r="F31" s="41"/>
      <c r="G31" s="41"/>
      <c r="H31" s="175"/>
      <c r="I31" s="124"/>
    </row>
    <row r="32" spans="1:9" ht="16.5" x14ac:dyDescent="0.3">
      <c r="A32" s="33"/>
      <c r="B32" s="39" t="s">
        <v>26</v>
      </c>
      <c r="C32" s="18" t="s">
        <v>100</v>
      </c>
      <c r="D32" s="20" t="s">
        <v>161</v>
      </c>
      <c r="E32" s="54">
        <v>2622.2062500000002</v>
      </c>
      <c r="F32" s="83">
        <v>7333.2</v>
      </c>
      <c r="G32" s="44">
        <f t="shared" si="0"/>
        <v>1.7965763562648815</v>
      </c>
      <c r="H32" s="191">
        <v>6733.2</v>
      </c>
      <c r="I32" s="45">
        <f>(F32-H32)/H32</f>
        <v>8.9110675458919986E-2</v>
      </c>
    </row>
    <row r="33" spans="1:9" ht="16.5" x14ac:dyDescent="0.3">
      <c r="A33" s="37"/>
      <c r="B33" s="34" t="s">
        <v>27</v>
      </c>
      <c r="C33" s="15" t="s">
        <v>101</v>
      </c>
      <c r="D33" s="11" t="s">
        <v>161</v>
      </c>
      <c r="E33" s="46">
        <v>2605.223611111111</v>
      </c>
      <c r="F33" s="83">
        <v>7133.2</v>
      </c>
      <c r="G33" s="48">
        <f t="shared" si="0"/>
        <v>1.7380375218378032</v>
      </c>
      <c r="H33" s="191">
        <v>6533.2</v>
      </c>
      <c r="I33" s="48">
        <f>(F33-H33)/H33</f>
        <v>9.1838608951203091E-2</v>
      </c>
    </row>
    <row r="34" spans="1:9" ht="16.5" x14ac:dyDescent="0.3">
      <c r="A34" s="37"/>
      <c r="B34" s="39" t="s">
        <v>28</v>
      </c>
      <c r="C34" s="15" t="s">
        <v>102</v>
      </c>
      <c r="D34" s="11" t="s">
        <v>161</v>
      </c>
      <c r="E34" s="46">
        <v>1612.0875000000001</v>
      </c>
      <c r="F34" s="83">
        <v>5483.2</v>
      </c>
      <c r="G34" s="48">
        <f>(F34-E34)/E34</f>
        <v>2.4013042096040067</v>
      </c>
      <c r="H34" s="191">
        <v>5183.2</v>
      </c>
      <c r="I34" s="48">
        <f>(F34-H34)/H34</f>
        <v>5.7879302361475538E-2</v>
      </c>
    </row>
    <row r="35" spans="1:9" ht="16.5" x14ac:dyDescent="0.3">
      <c r="A35" s="37"/>
      <c r="B35" s="34" t="s">
        <v>29</v>
      </c>
      <c r="C35" s="15" t="s">
        <v>103</v>
      </c>
      <c r="D35" s="11" t="s">
        <v>161</v>
      </c>
      <c r="E35" s="46">
        <v>1624.7750000000001</v>
      </c>
      <c r="F35" s="83">
        <v>6700</v>
      </c>
      <c r="G35" s="48">
        <f t="shared" si="0"/>
        <v>3.1236478897078057</v>
      </c>
      <c r="H35" s="191">
        <v>6900</v>
      </c>
      <c r="I35" s="48">
        <f>(F35-H35)/H35</f>
        <v>-2.8985507246376812E-2</v>
      </c>
    </row>
    <row r="36" spans="1:9" ht="17.25" thickBot="1" x14ac:dyDescent="0.35">
      <c r="A36" s="38"/>
      <c r="B36" s="39" t="s">
        <v>30</v>
      </c>
      <c r="C36" s="15" t="s">
        <v>104</v>
      </c>
      <c r="D36" s="24" t="s">
        <v>161</v>
      </c>
      <c r="E36" s="49">
        <v>1590.6125</v>
      </c>
      <c r="F36" s="83">
        <v>3283.2</v>
      </c>
      <c r="G36" s="55">
        <f t="shared" si="0"/>
        <v>1.064110523461874</v>
      </c>
      <c r="H36" s="191">
        <v>3116.6</v>
      </c>
      <c r="I36" s="48">
        <f>(F36-H36)/H36</f>
        <v>5.3455688891740974E-2</v>
      </c>
    </row>
    <row r="37" spans="1:9" ht="17.25" customHeight="1" thickBot="1" x14ac:dyDescent="0.3">
      <c r="A37" s="37" t="s">
        <v>25</v>
      </c>
      <c r="B37" s="10" t="s">
        <v>51</v>
      </c>
      <c r="C37" s="5"/>
      <c r="D37" s="6"/>
      <c r="E37" s="6"/>
      <c r="F37" s="6"/>
      <c r="G37" s="6"/>
      <c r="H37" s="151"/>
      <c r="I37" s="53"/>
    </row>
    <row r="38" spans="1:9" ht="16.5" x14ac:dyDescent="0.3">
      <c r="A38" s="33"/>
      <c r="B38" s="40" t="s">
        <v>31</v>
      </c>
      <c r="C38" s="19" t="s">
        <v>105</v>
      </c>
      <c r="D38" s="20" t="s">
        <v>161</v>
      </c>
      <c r="E38" s="46">
        <v>34359.888888888891</v>
      </c>
      <c r="F38" s="84">
        <v>82833.2</v>
      </c>
      <c r="G38" s="45">
        <f t="shared" si="0"/>
        <v>1.410752848120709</v>
      </c>
      <c r="H38" s="192">
        <v>80666.600000000006</v>
      </c>
      <c r="I38" s="45">
        <f>(F38-H38)/H38</f>
        <v>2.6858699883222936E-2</v>
      </c>
    </row>
    <row r="39" spans="1:9" ht="17.25" thickBot="1" x14ac:dyDescent="0.35">
      <c r="A39" s="38"/>
      <c r="B39" s="36" t="s">
        <v>32</v>
      </c>
      <c r="C39" s="16" t="s">
        <v>106</v>
      </c>
      <c r="D39" s="24" t="s">
        <v>161</v>
      </c>
      <c r="E39" s="85">
        <v>21771.538888888888</v>
      </c>
      <c r="F39" s="85">
        <v>52766.6</v>
      </c>
      <c r="G39" s="51">
        <f t="shared" si="0"/>
        <v>1.4236504488403183</v>
      </c>
      <c r="H39" s="193">
        <v>52666.6</v>
      </c>
      <c r="I39" s="51">
        <f>(F39-H39)/H39</f>
        <v>1.8987365806792161E-3</v>
      </c>
    </row>
    <row r="40" spans="1:9" x14ac:dyDescent="0.25">
      <c r="F40" s="94"/>
    </row>
  </sheetData>
  <mergeCells count="10">
    <mergeCell ref="A9:I9"/>
    <mergeCell ref="I12:I13"/>
    <mergeCell ref="G12:G13"/>
    <mergeCell ref="A12:A13"/>
    <mergeCell ref="B12:B13"/>
    <mergeCell ref="C12:C13"/>
    <mergeCell ref="D12:D13"/>
    <mergeCell ref="H12:H13"/>
    <mergeCell ref="E12:E13"/>
    <mergeCell ref="F12:F13"/>
  </mergeCells>
  <printOptions horizontalCentered="1"/>
  <pageMargins left="0.19685039370078741" right="0.19685039370078741" top="0.47244094488188981" bottom="0.74803149606299213" header="0.31496062992125984" footer="0.31496062992125984"/>
  <pageSetup paperSize="9" orientation="landscape" r:id="rId1"/>
  <headerFooter>
    <oddFooter>&amp;C&amp;P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7:I40"/>
  <sheetViews>
    <sheetView rightToLeft="1" topLeftCell="B6" zoomScaleNormal="100" workbookViewId="0">
      <selection activeCell="H15" sqref="H15:H39"/>
    </sheetView>
  </sheetViews>
  <sheetFormatPr defaultRowHeight="15" x14ac:dyDescent="0.25"/>
  <cols>
    <col min="1" max="1" width="15.625" style="9" customWidth="1"/>
    <col min="2" max="2" width="5.125" style="9" bestFit="1" customWidth="1"/>
    <col min="3" max="3" width="36.625" customWidth="1"/>
    <col min="4" max="4" width="14.625" customWidth="1"/>
    <col min="5" max="5" width="12.875" customWidth="1"/>
    <col min="6" max="6" width="10" customWidth="1"/>
    <col min="7" max="7" width="11.75" customWidth="1"/>
    <col min="8" max="8" width="12.375" customWidth="1"/>
    <col min="9" max="9" width="10.875" customWidth="1"/>
    <col min="10" max="13" width="10.25" customWidth="1"/>
  </cols>
  <sheetData>
    <row r="7" spans="1:9" ht="14.25" x14ac:dyDescent="0.2">
      <c r="A7" s="4" t="s">
        <v>1</v>
      </c>
      <c r="B7" s="3"/>
      <c r="C7" s="3"/>
      <c r="D7" s="3"/>
    </row>
    <row r="8" spans="1:9" ht="14.25" x14ac:dyDescent="0.2">
      <c r="A8" s="4" t="s">
        <v>2</v>
      </c>
      <c r="B8" s="4"/>
      <c r="C8" s="4"/>
      <c r="D8" s="4"/>
    </row>
    <row r="9" spans="1:9" ht="19.5" x14ac:dyDescent="0.35">
      <c r="A9" s="214" t="s">
        <v>204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222</v>
      </c>
      <c r="B10" s="2"/>
      <c r="C10" s="2"/>
      <c r="D10" s="2"/>
    </row>
    <row r="11" spans="1:9" ht="18.75" thickBot="1" x14ac:dyDescent="0.25">
      <c r="A11" s="2"/>
      <c r="B11" s="2"/>
      <c r="C11" s="2"/>
      <c r="D11" s="2"/>
    </row>
    <row r="12" spans="1:9" ht="24.75" customHeight="1" x14ac:dyDescent="0.2">
      <c r="A12" s="215" t="s">
        <v>3</v>
      </c>
      <c r="B12" s="221"/>
      <c r="C12" s="223" t="s">
        <v>0</v>
      </c>
      <c r="D12" s="217" t="s">
        <v>221</v>
      </c>
      <c r="E12" s="225" t="s">
        <v>223</v>
      </c>
      <c r="F12" s="232" t="s">
        <v>186</v>
      </c>
      <c r="G12" s="217" t="s">
        <v>217</v>
      </c>
      <c r="H12" s="234" t="s">
        <v>224</v>
      </c>
      <c r="I12" s="230" t="s">
        <v>196</v>
      </c>
    </row>
    <row r="13" spans="1:9" ht="39.75" customHeight="1" thickBot="1" x14ac:dyDescent="0.25">
      <c r="A13" s="216"/>
      <c r="B13" s="222"/>
      <c r="C13" s="224"/>
      <c r="D13" s="218"/>
      <c r="E13" s="226"/>
      <c r="F13" s="233"/>
      <c r="G13" s="218"/>
      <c r="H13" s="235"/>
      <c r="I13" s="231"/>
    </row>
    <row r="14" spans="1:9" ht="17.25" customHeight="1" thickBot="1" x14ac:dyDescent="0.3">
      <c r="A14" s="33" t="s">
        <v>24</v>
      </c>
      <c r="B14" s="10" t="s">
        <v>22</v>
      </c>
      <c r="C14" s="5"/>
      <c r="D14" s="62"/>
      <c r="E14" s="7"/>
      <c r="F14" s="63"/>
      <c r="G14" s="64"/>
      <c r="H14" s="64"/>
      <c r="I14" s="65"/>
    </row>
    <row r="15" spans="1:9" ht="16.5" customHeight="1" x14ac:dyDescent="0.3">
      <c r="A15" s="33"/>
      <c r="B15" s="40" t="s">
        <v>4</v>
      </c>
      <c r="C15" s="19" t="s">
        <v>163</v>
      </c>
      <c r="D15" s="191">
        <v>4248.8</v>
      </c>
      <c r="E15" s="191">
        <v>4033.2</v>
      </c>
      <c r="F15" s="67">
        <f t="shared" ref="F15:F30" si="0">D15-E15</f>
        <v>215.60000000000036</v>
      </c>
      <c r="G15" s="42">
        <v>2006.4292499999997</v>
      </c>
      <c r="H15" s="66">
        <f>AVERAGE(D15:E15)</f>
        <v>4141</v>
      </c>
      <c r="I15" s="69">
        <f>(H15-G15)/G15</f>
        <v>1.0638654465389201</v>
      </c>
    </row>
    <row r="16" spans="1:9" ht="16.5" customHeight="1" x14ac:dyDescent="0.3">
      <c r="A16" s="37"/>
      <c r="B16" s="34" t="s">
        <v>5</v>
      </c>
      <c r="C16" s="15" t="s">
        <v>164</v>
      </c>
      <c r="D16" s="191">
        <v>4026.4444444444443</v>
      </c>
      <c r="E16" s="191">
        <v>4116.6000000000004</v>
      </c>
      <c r="F16" s="71">
        <f t="shared" si="0"/>
        <v>-90.15555555555602</v>
      </c>
      <c r="G16" s="46">
        <v>2558.3972222222219</v>
      </c>
      <c r="H16" s="68">
        <f t="shared" ref="H16:H30" si="1">AVERAGE(D16:E16)</f>
        <v>4071.5222222222224</v>
      </c>
      <c r="I16" s="72">
        <f t="shared" ref="I16:I39" si="2">(H16-G16)/G16</f>
        <v>0.59143474158625819</v>
      </c>
    </row>
    <row r="17" spans="1:9" ht="16.5" x14ac:dyDescent="0.3">
      <c r="A17" s="37"/>
      <c r="B17" s="34" t="s">
        <v>6</v>
      </c>
      <c r="C17" s="15" t="s">
        <v>165</v>
      </c>
      <c r="D17" s="191">
        <v>4969.7777777777774</v>
      </c>
      <c r="E17" s="191">
        <v>5416.6</v>
      </c>
      <c r="F17" s="71">
        <f t="shared" si="0"/>
        <v>-446.82222222222299</v>
      </c>
      <c r="G17" s="46">
        <v>2619.1587301587301</v>
      </c>
      <c r="H17" s="68">
        <f t="shared" si="1"/>
        <v>5193.1888888888889</v>
      </c>
      <c r="I17" s="72">
        <f t="shared" si="2"/>
        <v>0.98276982188634421</v>
      </c>
    </row>
    <row r="18" spans="1:9" ht="16.5" x14ac:dyDescent="0.3">
      <c r="A18" s="37"/>
      <c r="B18" s="34" t="s">
        <v>7</v>
      </c>
      <c r="C18" s="15" t="s">
        <v>166</v>
      </c>
      <c r="D18" s="191">
        <v>1184.8</v>
      </c>
      <c r="E18" s="191">
        <v>2100</v>
      </c>
      <c r="F18" s="71">
        <f t="shared" si="0"/>
        <v>-915.2</v>
      </c>
      <c r="G18" s="46">
        <v>974.14175</v>
      </c>
      <c r="H18" s="68">
        <f t="shared" si="1"/>
        <v>1642.4</v>
      </c>
      <c r="I18" s="72">
        <f t="shared" si="2"/>
        <v>0.68599693011822982</v>
      </c>
    </row>
    <row r="19" spans="1:9" ht="16.5" x14ac:dyDescent="0.3">
      <c r="A19" s="37"/>
      <c r="B19" s="34" t="s">
        <v>8</v>
      </c>
      <c r="C19" s="15" t="s">
        <v>167</v>
      </c>
      <c r="D19" s="191">
        <v>15698.285714285714</v>
      </c>
      <c r="E19" s="191">
        <v>14300</v>
      </c>
      <c r="F19" s="71">
        <f t="shared" si="0"/>
        <v>1398.2857142857138</v>
      </c>
      <c r="G19" s="46">
        <v>7456.6875</v>
      </c>
      <c r="H19" s="68">
        <f t="shared" si="1"/>
        <v>14999.142857142857</v>
      </c>
      <c r="I19" s="72">
        <f t="shared" si="2"/>
        <v>1.0115021391392434</v>
      </c>
    </row>
    <row r="20" spans="1:9" ht="16.5" x14ac:dyDescent="0.3">
      <c r="A20" s="37"/>
      <c r="B20" s="34" t="s">
        <v>9</v>
      </c>
      <c r="C20" s="15" t="s">
        <v>168</v>
      </c>
      <c r="D20" s="191">
        <v>4667.8</v>
      </c>
      <c r="E20" s="191">
        <v>4266.6000000000004</v>
      </c>
      <c r="F20" s="71">
        <f t="shared" si="0"/>
        <v>401.19999999999982</v>
      </c>
      <c r="G20" s="46">
        <v>2499.0957500000004</v>
      </c>
      <c r="H20" s="68">
        <f t="shared" si="1"/>
        <v>4467.2000000000007</v>
      </c>
      <c r="I20" s="72">
        <f t="shared" si="2"/>
        <v>0.7875265483525391</v>
      </c>
    </row>
    <row r="21" spans="1:9" ht="16.5" x14ac:dyDescent="0.3">
      <c r="A21" s="37"/>
      <c r="B21" s="34" t="s">
        <v>10</v>
      </c>
      <c r="C21" s="15" t="s">
        <v>169</v>
      </c>
      <c r="D21" s="191">
        <v>3607.8</v>
      </c>
      <c r="E21" s="191">
        <v>3383.2</v>
      </c>
      <c r="F21" s="71">
        <f t="shared" si="0"/>
        <v>224.60000000000036</v>
      </c>
      <c r="G21" s="46">
        <v>1404.43325</v>
      </c>
      <c r="H21" s="68">
        <f t="shared" si="1"/>
        <v>3495.5</v>
      </c>
      <c r="I21" s="72">
        <f t="shared" si="2"/>
        <v>1.4889043320499566</v>
      </c>
    </row>
    <row r="22" spans="1:9" ht="16.5" x14ac:dyDescent="0.3">
      <c r="A22" s="37"/>
      <c r="B22" s="34" t="s">
        <v>11</v>
      </c>
      <c r="C22" s="15" t="s">
        <v>170</v>
      </c>
      <c r="D22" s="191">
        <v>698.8</v>
      </c>
      <c r="E22" s="191">
        <v>681.6</v>
      </c>
      <c r="F22" s="71">
        <f t="shared" si="0"/>
        <v>17.199999999999932</v>
      </c>
      <c r="G22" s="46">
        <v>469.09574999999995</v>
      </c>
      <c r="H22" s="68">
        <f t="shared" si="1"/>
        <v>690.2</v>
      </c>
      <c r="I22" s="72">
        <f t="shared" si="2"/>
        <v>0.47134140524615736</v>
      </c>
    </row>
    <row r="23" spans="1:9" ht="16.5" x14ac:dyDescent="0.3">
      <c r="A23" s="37"/>
      <c r="B23" s="34" t="s">
        <v>12</v>
      </c>
      <c r="C23" s="15" t="s">
        <v>171</v>
      </c>
      <c r="D23" s="191">
        <v>873.8</v>
      </c>
      <c r="E23" s="191">
        <v>815</v>
      </c>
      <c r="F23" s="71">
        <f t="shared" si="0"/>
        <v>58.799999999999955</v>
      </c>
      <c r="G23" s="46">
        <v>539.59375</v>
      </c>
      <c r="H23" s="68">
        <f t="shared" si="1"/>
        <v>844.4</v>
      </c>
      <c r="I23" s="72">
        <f t="shared" si="2"/>
        <v>0.5648809868535356</v>
      </c>
    </row>
    <row r="24" spans="1:9" ht="16.5" x14ac:dyDescent="0.3">
      <c r="A24" s="37"/>
      <c r="B24" s="34" t="s">
        <v>13</v>
      </c>
      <c r="C24" s="15" t="s">
        <v>172</v>
      </c>
      <c r="D24" s="191">
        <v>915.55555555555554</v>
      </c>
      <c r="E24" s="191">
        <v>815</v>
      </c>
      <c r="F24" s="71">
        <f t="shared" si="0"/>
        <v>100.55555555555554</v>
      </c>
      <c r="G24" s="46">
        <v>554.16658333333339</v>
      </c>
      <c r="H24" s="68">
        <f t="shared" si="1"/>
        <v>865.27777777777783</v>
      </c>
      <c r="I24" s="72">
        <f t="shared" si="2"/>
        <v>0.56140374356948519</v>
      </c>
    </row>
    <row r="25" spans="1:9" ht="16.5" x14ac:dyDescent="0.3">
      <c r="A25" s="37"/>
      <c r="B25" s="34" t="s">
        <v>14</v>
      </c>
      <c r="C25" s="15" t="s">
        <v>173</v>
      </c>
      <c r="D25" s="191">
        <v>898.8</v>
      </c>
      <c r="E25" s="191">
        <v>915</v>
      </c>
      <c r="F25" s="71">
        <f t="shared" si="0"/>
        <v>-16.200000000000045</v>
      </c>
      <c r="G25" s="46">
        <v>532.97900000000004</v>
      </c>
      <c r="H25" s="68">
        <f t="shared" si="1"/>
        <v>906.9</v>
      </c>
      <c r="I25" s="72">
        <f t="shared" si="2"/>
        <v>0.70156797922619818</v>
      </c>
    </row>
    <row r="26" spans="1:9" ht="16.5" x14ac:dyDescent="0.3">
      <c r="A26" s="37"/>
      <c r="B26" s="34" t="s">
        <v>15</v>
      </c>
      <c r="C26" s="15" t="s">
        <v>174</v>
      </c>
      <c r="D26" s="191">
        <v>3323.8</v>
      </c>
      <c r="E26" s="191">
        <v>2616.6</v>
      </c>
      <c r="F26" s="71">
        <f t="shared" si="0"/>
        <v>707.20000000000027</v>
      </c>
      <c r="G26" s="46">
        <v>1724.4917499999999</v>
      </c>
      <c r="H26" s="68">
        <f t="shared" si="1"/>
        <v>2970.2</v>
      </c>
      <c r="I26" s="72">
        <f t="shared" si="2"/>
        <v>0.7223625453702518</v>
      </c>
    </row>
    <row r="27" spans="1:9" ht="16.5" x14ac:dyDescent="0.3">
      <c r="A27" s="37"/>
      <c r="B27" s="34" t="s">
        <v>16</v>
      </c>
      <c r="C27" s="15" t="s">
        <v>175</v>
      </c>
      <c r="D27" s="191">
        <v>998.88888888888891</v>
      </c>
      <c r="E27" s="191">
        <v>1008.2</v>
      </c>
      <c r="F27" s="71">
        <f t="shared" si="0"/>
        <v>-9.3111111111111313</v>
      </c>
      <c r="G27" s="46">
        <v>523.32483333333334</v>
      </c>
      <c r="H27" s="68">
        <f t="shared" si="1"/>
        <v>1003.5444444444445</v>
      </c>
      <c r="I27" s="72">
        <f t="shared" si="2"/>
        <v>0.91763199550905661</v>
      </c>
    </row>
    <row r="28" spans="1:9" ht="16.5" x14ac:dyDescent="0.3">
      <c r="A28" s="37"/>
      <c r="B28" s="34" t="s">
        <v>17</v>
      </c>
      <c r="C28" s="15" t="s">
        <v>176</v>
      </c>
      <c r="D28" s="191">
        <v>4364</v>
      </c>
      <c r="E28" s="191">
        <v>4600</v>
      </c>
      <c r="F28" s="71">
        <f t="shared" si="0"/>
        <v>-236</v>
      </c>
      <c r="G28" s="46">
        <v>1930.6021875000001</v>
      </c>
      <c r="H28" s="68">
        <f t="shared" si="1"/>
        <v>4482</v>
      </c>
      <c r="I28" s="72">
        <f t="shared" si="2"/>
        <v>1.3215554343714322</v>
      </c>
    </row>
    <row r="29" spans="1:9" ht="16.5" x14ac:dyDescent="0.3">
      <c r="A29" s="37"/>
      <c r="B29" s="34" t="s">
        <v>18</v>
      </c>
      <c r="C29" s="15" t="s">
        <v>177</v>
      </c>
      <c r="D29" s="191">
        <v>5172.1555555555551</v>
      </c>
      <c r="E29" s="191">
        <v>5200</v>
      </c>
      <c r="F29" s="71">
        <f t="shared" si="0"/>
        <v>-27.844444444444889</v>
      </c>
      <c r="G29" s="46">
        <v>2031.7798611111111</v>
      </c>
      <c r="H29" s="68">
        <f t="shared" si="1"/>
        <v>5186.0777777777776</v>
      </c>
      <c r="I29" s="72">
        <f t="shared" si="2"/>
        <v>1.5524801564583324</v>
      </c>
    </row>
    <row r="30" spans="1:9" ht="17.25" thickBot="1" x14ac:dyDescent="0.35">
      <c r="A30" s="38"/>
      <c r="B30" s="36" t="s">
        <v>19</v>
      </c>
      <c r="C30" s="16" t="s">
        <v>178</v>
      </c>
      <c r="D30" s="195">
        <v>4359.8</v>
      </c>
      <c r="E30" s="195">
        <v>5333.2</v>
      </c>
      <c r="F30" s="74">
        <f t="shared" si="0"/>
        <v>-973.39999999999964</v>
      </c>
      <c r="G30" s="49">
        <v>1463.375</v>
      </c>
      <c r="H30" s="104">
        <f t="shared" si="1"/>
        <v>4846.5</v>
      </c>
      <c r="I30" s="75">
        <f t="shared" si="2"/>
        <v>2.3118646963355256</v>
      </c>
    </row>
    <row r="31" spans="1:9" ht="17.25" customHeight="1" thickBot="1" x14ac:dyDescent="0.35">
      <c r="A31" s="37" t="s">
        <v>20</v>
      </c>
      <c r="B31" s="10" t="s">
        <v>21</v>
      </c>
      <c r="C31" s="17"/>
      <c r="D31" s="76"/>
      <c r="E31" s="175"/>
      <c r="F31" s="76"/>
      <c r="G31" s="76"/>
      <c r="H31" s="76"/>
      <c r="I31" s="77"/>
    </row>
    <row r="32" spans="1:9" ht="16.5" x14ac:dyDescent="0.3">
      <c r="A32" s="33"/>
      <c r="B32" s="39" t="s">
        <v>26</v>
      </c>
      <c r="C32" s="18" t="s">
        <v>179</v>
      </c>
      <c r="D32" s="43">
        <v>7273.8</v>
      </c>
      <c r="E32" s="191">
        <v>7333.2</v>
      </c>
      <c r="F32" s="67">
        <f>D32-E32</f>
        <v>-59.399999999999636</v>
      </c>
      <c r="G32" s="54">
        <v>2622.2062500000002</v>
      </c>
      <c r="H32" s="68">
        <f>AVERAGE(D32:E32)</f>
        <v>7303.5</v>
      </c>
      <c r="I32" s="78">
        <f t="shared" si="2"/>
        <v>1.7852500160885512</v>
      </c>
    </row>
    <row r="33" spans="1:9" ht="16.5" x14ac:dyDescent="0.3">
      <c r="A33" s="37"/>
      <c r="B33" s="34" t="s">
        <v>27</v>
      </c>
      <c r="C33" s="15" t="s">
        <v>180</v>
      </c>
      <c r="D33" s="47">
        <v>7873.8</v>
      </c>
      <c r="E33" s="191">
        <v>7133.2</v>
      </c>
      <c r="F33" s="79">
        <f>D33-E33</f>
        <v>740.60000000000036</v>
      </c>
      <c r="G33" s="46">
        <v>2605.223611111111</v>
      </c>
      <c r="H33" s="68">
        <f>AVERAGE(D33:E33)</f>
        <v>7503.5</v>
      </c>
      <c r="I33" s="72">
        <f t="shared" si="2"/>
        <v>1.8801750329599562</v>
      </c>
    </row>
    <row r="34" spans="1:9" ht="16.5" x14ac:dyDescent="0.3">
      <c r="A34" s="37"/>
      <c r="B34" s="39" t="s">
        <v>28</v>
      </c>
      <c r="C34" s="15" t="s">
        <v>181</v>
      </c>
      <c r="D34" s="47">
        <v>6073.8</v>
      </c>
      <c r="E34" s="191">
        <v>5483.2</v>
      </c>
      <c r="F34" s="71">
        <f>D34-E34</f>
        <v>590.60000000000036</v>
      </c>
      <c r="G34" s="46">
        <v>1612.0875000000001</v>
      </c>
      <c r="H34" s="68">
        <f>AVERAGE(D34:E34)</f>
        <v>5778.5</v>
      </c>
      <c r="I34" s="72">
        <f t="shared" si="2"/>
        <v>2.5844828522025014</v>
      </c>
    </row>
    <row r="35" spans="1:9" ht="16.5" x14ac:dyDescent="0.3">
      <c r="A35" s="37"/>
      <c r="B35" s="34" t="s">
        <v>29</v>
      </c>
      <c r="C35" s="15" t="s">
        <v>182</v>
      </c>
      <c r="D35" s="47">
        <v>6749.8</v>
      </c>
      <c r="E35" s="191">
        <v>6700</v>
      </c>
      <c r="F35" s="79">
        <f>D35-E35</f>
        <v>49.800000000000182</v>
      </c>
      <c r="G35" s="46">
        <v>1624.7750000000001</v>
      </c>
      <c r="H35" s="68">
        <f>AVERAGE(D35:E35)</f>
        <v>6724.9</v>
      </c>
      <c r="I35" s="72">
        <f t="shared" si="2"/>
        <v>3.1389730885814959</v>
      </c>
    </row>
    <row r="36" spans="1:9" ht="17.25" thickBot="1" x14ac:dyDescent="0.35">
      <c r="A36" s="38"/>
      <c r="B36" s="39" t="s">
        <v>30</v>
      </c>
      <c r="C36" s="15" t="s">
        <v>183</v>
      </c>
      <c r="D36" s="50">
        <v>3894</v>
      </c>
      <c r="E36" s="191">
        <v>3283.2</v>
      </c>
      <c r="F36" s="71">
        <f>D36-E36</f>
        <v>610.80000000000018</v>
      </c>
      <c r="G36" s="49">
        <v>1590.6125</v>
      </c>
      <c r="H36" s="68">
        <f>AVERAGE(D36:E36)</f>
        <v>3588.6</v>
      </c>
      <c r="I36" s="80">
        <f t="shared" si="2"/>
        <v>1.2561120323145958</v>
      </c>
    </row>
    <row r="37" spans="1:9" ht="17.25" customHeight="1" thickBot="1" x14ac:dyDescent="0.35">
      <c r="A37" s="37" t="s">
        <v>25</v>
      </c>
      <c r="B37" s="10" t="s">
        <v>51</v>
      </c>
      <c r="C37" s="17"/>
      <c r="D37" s="41"/>
      <c r="E37" s="151"/>
      <c r="F37" s="41"/>
      <c r="G37" s="41"/>
      <c r="H37" s="76"/>
      <c r="I37" s="77"/>
    </row>
    <row r="38" spans="1:9" ht="16.5" x14ac:dyDescent="0.3">
      <c r="A38" s="33"/>
      <c r="B38" s="40" t="s">
        <v>31</v>
      </c>
      <c r="C38" s="19" t="s">
        <v>184</v>
      </c>
      <c r="D38" s="43">
        <v>67831.333333333328</v>
      </c>
      <c r="E38" s="192">
        <v>82833.2</v>
      </c>
      <c r="F38" s="67">
        <f>D38-E38</f>
        <v>-15001.866666666669</v>
      </c>
      <c r="G38" s="46">
        <v>34359.888888888891</v>
      </c>
      <c r="H38" s="67">
        <f>AVERAGE(D38:E38)</f>
        <v>75332.266666666663</v>
      </c>
      <c r="I38" s="78">
        <f t="shared" si="2"/>
        <v>1.1924479124560612</v>
      </c>
    </row>
    <row r="39" spans="1:9" ht="17.25" thickBot="1" x14ac:dyDescent="0.35">
      <c r="A39" s="38"/>
      <c r="B39" s="36" t="s">
        <v>32</v>
      </c>
      <c r="C39" s="16" t="s">
        <v>185</v>
      </c>
      <c r="D39" s="57">
        <v>45999.6</v>
      </c>
      <c r="E39" s="193">
        <v>52766.6</v>
      </c>
      <c r="F39" s="74">
        <f>D39-E39</f>
        <v>-6767</v>
      </c>
      <c r="G39" s="46">
        <v>21771.538888888888</v>
      </c>
      <c r="H39" s="81">
        <f>AVERAGE(D39:E39)</f>
        <v>49383.1</v>
      </c>
      <c r="I39" s="75">
        <f t="shared" si="2"/>
        <v>1.2682411313241013</v>
      </c>
    </row>
    <row r="40" spans="1:9" ht="15.75" customHeight="1" thickBot="1" x14ac:dyDescent="0.25">
      <c r="A40" s="227"/>
      <c r="B40" s="228"/>
      <c r="C40" s="229"/>
      <c r="D40" s="86">
        <f>SUM(D15:D39)</f>
        <v>205705.44126984131</v>
      </c>
      <c r="E40" s="86">
        <f>SUM(E15:E39)</f>
        <v>225133.4</v>
      </c>
      <c r="F40" s="86">
        <f>SUM(F15:F39)</f>
        <v>-19427.958730158731</v>
      </c>
      <c r="G40" s="86">
        <f>SUM(G15:G39)</f>
        <v>95474.084806547617</v>
      </c>
      <c r="H40" s="86">
        <f>AVERAGE(D40:E40)</f>
        <v>215419.42063492065</v>
      </c>
      <c r="I40" s="75">
        <f>(H40-G40)/G40</f>
        <v>1.2563130201395465</v>
      </c>
    </row>
  </sheetData>
  <mergeCells count="11">
    <mergeCell ref="A40:C40"/>
    <mergeCell ref="I12:I13"/>
    <mergeCell ref="A9:I9"/>
    <mergeCell ref="A12:A13"/>
    <mergeCell ref="B12:B13"/>
    <mergeCell ref="C12:C13"/>
    <mergeCell ref="E12:E13"/>
    <mergeCell ref="F12:F13"/>
    <mergeCell ref="H12:H13"/>
    <mergeCell ref="D12:D13"/>
    <mergeCell ref="G12:G13"/>
  </mergeCells>
  <printOptions horizontalCentered="1"/>
  <pageMargins left="0.15748031496062992" right="0.15748031496062992" top="0.47244094488188981" bottom="0.55118110236220474" header="0.31496062992125984" footer="0.31496062992125984"/>
  <pageSetup paperSize="9" orientation="landscape" r:id="rId1"/>
  <headerFooter>
    <oddFooter>&amp;C&amp;P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7:I83"/>
  <sheetViews>
    <sheetView rightToLeft="1" topLeftCell="B67" zoomScaleNormal="100" workbookViewId="0">
      <selection activeCell="B76" sqref="B76:I82"/>
    </sheetView>
  </sheetViews>
  <sheetFormatPr defaultRowHeight="15" x14ac:dyDescent="0.25"/>
  <cols>
    <col min="1" max="1" width="26" style="9" customWidth="1"/>
    <col min="2" max="2" width="5.125" style="9" bestFit="1" customWidth="1"/>
    <col min="3" max="3" width="22.25" customWidth="1"/>
    <col min="4" max="4" width="16.125" bestFit="1" customWidth="1"/>
    <col min="5" max="5" width="12.875" style="28" customWidth="1"/>
    <col min="6" max="6" width="15.25" style="28" customWidth="1"/>
    <col min="7" max="7" width="12.125" customWidth="1"/>
    <col min="8" max="8" width="15" style="28" customWidth="1"/>
    <col min="9" max="9" width="12.75" customWidth="1"/>
    <col min="10" max="10" width="10.2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4" t="s">
        <v>201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15.75" thickBot="1" x14ac:dyDescent="0.3"/>
    <row r="13" spans="1:9" ht="24.75" customHeight="1" x14ac:dyDescent="0.2">
      <c r="A13" s="215" t="s">
        <v>3</v>
      </c>
      <c r="B13" s="221"/>
      <c r="C13" s="223" t="s">
        <v>0</v>
      </c>
      <c r="D13" s="217" t="s">
        <v>23</v>
      </c>
      <c r="E13" s="217" t="s">
        <v>217</v>
      </c>
      <c r="F13" s="234" t="s">
        <v>224</v>
      </c>
      <c r="G13" s="217" t="s">
        <v>197</v>
      </c>
      <c r="H13" s="234" t="s">
        <v>220</v>
      </c>
      <c r="I13" s="217" t="s">
        <v>187</v>
      </c>
    </row>
    <row r="14" spans="1:9" ht="33.75" customHeight="1" thickBot="1" x14ac:dyDescent="0.25">
      <c r="A14" s="216"/>
      <c r="B14" s="222"/>
      <c r="C14" s="224"/>
      <c r="D14" s="237"/>
      <c r="E14" s="218"/>
      <c r="F14" s="235"/>
      <c r="G14" s="236"/>
      <c r="H14" s="235"/>
      <c r="I14" s="236"/>
    </row>
    <row r="15" spans="1:9" ht="17.25" customHeight="1" thickBot="1" x14ac:dyDescent="0.3">
      <c r="A15" s="33" t="s">
        <v>24</v>
      </c>
      <c r="B15" s="27" t="s">
        <v>22</v>
      </c>
      <c r="C15" s="5"/>
      <c r="D15" s="6"/>
      <c r="E15" s="7"/>
      <c r="F15" s="7"/>
      <c r="G15" s="8"/>
      <c r="H15" s="7"/>
      <c r="I15" s="8"/>
    </row>
    <row r="16" spans="1:9" ht="16.5" x14ac:dyDescent="0.3">
      <c r="A16" s="33"/>
      <c r="B16" s="40" t="s">
        <v>4</v>
      </c>
      <c r="C16" s="14" t="s">
        <v>84</v>
      </c>
      <c r="D16" s="11" t="s">
        <v>161</v>
      </c>
      <c r="E16" s="176">
        <v>2006.4292499999997</v>
      </c>
      <c r="F16" s="42">
        <v>4141</v>
      </c>
      <c r="G16" s="21">
        <f t="shared" ref="G16:G31" si="0">(F16-E16)/E16</f>
        <v>1.0638654465389201</v>
      </c>
      <c r="H16" s="176">
        <v>4194.7</v>
      </c>
      <c r="I16" s="21">
        <f t="shared" ref="I16:I31" si="1">(F16-H16)/H16</f>
        <v>-1.2801869025198422E-2</v>
      </c>
    </row>
    <row r="17" spans="1:9" ht="16.5" x14ac:dyDescent="0.3">
      <c r="A17" s="37"/>
      <c r="B17" s="34" t="s">
        <v>5</v>
      </c>
      <c r="C17" s="15" t="s">
        <v>85</v>
      </c>
      <c r="D17" s="11" t="s">
        <v>161</v>
      </c>
      <c r="E17" s="178">
        <v>2558.3972222222219</v>
      </c>
      <c r="F17" s="46">
        <v>4071.5222222222224</v>
      </c>
      <c r="G17" s="21">
        <f t="shared" si="0"/>
        <v>0.59143474158625819</v>
      </c>
      <c r="H17" s="178">
        <v>4071.4888888888886</v>
      </c>
      <c r="I17" s="21">
        <f t="shared" si="1"/>
        <v>8.1870132139435719E-6</v>
      </c>
    </row>
    <row r="18" spans="1:9" ht="16.5" x14ac:dyDescent="0.3">
      <c r="A18" s="37"/>
      <c r="B18" s="34" t="s">
        <v>6</v>
      </c>
      <c r="C18" s="15" t="s">
        <v>86</v>
      </c>
      <c r="D18" s="11" t="s">
        <v>161</v>
      </c>
      <c r="E18" s="178">
        <v>2619.1587301587301</v>
      </c>
      <c r="F18" s="46">
        <v>5193.1888888888889</v>
      </c>
      <c r="G18" s="21">
        <f t="shared" si="0"/>
        <v>0.98276982188634421</v>
      </c>
      <c r="H18" s="178">
        <v>5049.4888888888891</v>
      </c>
      <c r="I18" s="21">
        <f t="shared" si="1"/>
        <v>2.8458325815153972E-2</v>
      </c>
    </row>
    <row r="19" spans="1:9" ht="16.5" x14ac:dyDescent="0.3">
      <c r="A19" s="37"/>
      <c r="B19" s="34" t="s">
        <v>7</v>
      </c>
      <c r="C19" s="15" t="s">
        <v>87</v>
      </c>
      <c r="D19" s="11" t="s">
        <v>161</v>
      </c>
      <c r="E19" s="178">
        <v>974.14175</v>
      </c>
      <c r="F19" s="46">
        <v>1642.4</v>
      </c>
      <c r="G19" s="21">
        <f t="shared" si="0"/>
        <v>0.68599693011822982</v>
      </c>
      <c r="H19" s="178">
        <v>1720.6999999999998</v>
      </c>
      <c r="I19" s="21">
        <f t="shared" si="1"/>
        <v>-4.5504736444470117E-2</v>
      </c>
    </row>
    <row r="20" spans="1:9" ht="16.5" x14ac:dyDescent="0.3">
      <c r="A20" s="37"/>
      <c r="B20" s="34" t="s">
        <v>8</v>
      </c>
      <c r="C20" s="15" t="s">
        <v>89</v>
      </c>
      <c r="D20" s="11" t="s">
        <v>161</v>
      </c>
      <c r="E20" s="178">
        <v>7456.6875</v>
      </c>
      <c r="F20" s="46">
        <v>14999.142857142857</v>
      </c>
      <c r="G20" s="21">
        <f t="shared" si="0"/>
        <v>1.0115021391392434</v>
      </c>
      <c r="H20" s="178">
        <v>14276.014285714286</v>
      </c>
      <c r="I20" s="21">
        <f t="shared" si="1"/>
        <v>5.0653393654291258E-2</v>
      </c>
    </row>
    <row r="21" spans="1:9" ht="16.5" x14ac:dyDescent="0.3">
      <c r="A21" s="37"/>
      <c r="B21" s="34" t="s">
        <v>9</v>
      </c>
      <c r="C21" s="15" t="s">
        <v>88</v>
      </c>
      <c r="D21" s="11" t="s">
        <v>161</v>
      </c>
      <c r="E21" s="178">
        <v>2499.0957500000004</v>
      </c>
      <c r="F21" s="46">
        <v>4467.2000000000007</v>
      </c>
      <c r="G21" s="21">
        <f t="shared" si="0"/>
        <v>0.7875265483525391</v>
      </c>
      <c r="H21" s="178">
        <v>4579.9500000000007</v>
      </c>
      <c r="I21" s="21">
        <f t="shared" si="1"/>
        <v>-2.4618172687474751E-2</v>
      </c>
    </row>
    <row r="22" spans="1:9" ht="16.5" x14ac:dyDescent="0.3">
      <c r="A22" s="37"/>
      <c r="B22" s="34" t="s">
        <v>10</v>
      </c>
      <c r="C22" s="15" t="s">
        <v>90</v>
      </c>
      <c r="D22" s="11" t="s">
        <v>161</v>
      </c>
      <c r="E22" s="178">
        <v>1404.43325</v>
      </c>
      <c r="F22" s="46">
        <v>3495.5</v>
      </c>
      <c r="G22" s="21">
        <f t="shared" si="0"/>
        <v>1.4889043320499566</v>
      </c>
      <c r="H22" s="178">
        <v>3398.9</v>
      </c>
      <c r="I22" s="21">
        <f t="shared" si="1"/>
        <v>2.8420959722263058E-2</v>
      </c>
    </row>
    <row r="23" spans="1:9" ht="16.5" x14ac:dyDescent="0.3">
      <c r="A23" s="37"/>
      <c r="B23" s="34" t="s">
        <v>11</v>
      </c>
      <c r="C23" s="15" t="s">
        <v>91</v>
      </c>
      <c r="D23" s="13" t="s">
        <v>81</v>
      </c>
      <c r="E23" s="178">
        <v>469.09574999999995</v>
      </c>
      <c r="F23" s="46">
        <v>690.2</v>
      </c>
      <c r="G23" s="21">
        <f t="shared" si="0"/>
        <v>0.47134140524615736</v>
      </c>
      <c r="H23" s="178">
        <v>646.9</v>
      </c>
      <c r="I23" s="21">
        <f t="shared" si="1"/>
        <v>6.6934611222754778E-2</v>
      </c>
    </row>
    <row r="24" spans="1:9" ht="16.5" x14ac:dyDescent="0.3">
      <c r="A24" s="37"/>
      <c r="B24" s="34" t="s">
        <v>12</v>
      </c>
      <c r="C24" s="15" t="s">
        <v>92</v>
      </c>
      <c r="D24" s="13" t="s">
        <v>81</v>
      </c>
      <c r="E24" s="178">
        <v>539.59375</v>
      </c>
      <c r="F24" s="46">
        <v>844.4</v>
      </c>
      <c r="G24" s="21">
        <f t="shared" si="0"/>
        <v>0.5648809868535356</v>
      </c>
      <c r="H24" s="178">
        <v>849.9</v>
      </c>
      <c r="I24" s="21">
        <f t="shared" si="1"/>
        <v>-6.4713495705377103E-3</v>
      </c>
    </row>
    <row r="25" spans="1:9" ht="16.5" x14ac:dyDescent="0.3">
      <c r="A25" s="37"/>
      <c r="B25" s="34" t="s">
        <v>13</v>
      </c>
      <c r="C25" s="156" t="s">
        <v>93</v>
      </c>
      <c r="D25" s="13" t="s">
        <v>81</v>
      </c>
      <c r="E25" s="178">
        <v>554.16658333333339</v>
      </c>
      <c r="F25" s="46">
        <v>865.27777777777783</v>
      </c>
      <c r="G25" s="21">
        <f t="shared" si="0"/>
        <v>0.56140374356948519</v>
      </c>
      <c r="H25" s="178">
        <v>890.27777777777783</v>
      </c>
      <c r="I25" s="21">
        <f t="shared" si="1"/>
        <v>-2.8081123244929795E-2</v>
      </c>
    </row>
    <row r="26" spans="1:9" ht="16.5" x14ac:dyDescent="0.3">
      <c r="A26" s="37"/>
      <c r="B26" s="34" t="s">
        <v>14</v>
      </c>
      <c r="C26" s="15" t="s">
        <v>94</v>
      </c>
      <c r="D26" s="13" t="s">
        <v>81</v>
      </c>
      <c r="E26" s="178">
        <v>532.97900000000004</v>
      </c>
      <c r="F26" s="46">
        <v>906.9</v>
      </c>
      <c r="G26" s="21">
        <f t="shared" si="0"/>
        <v>0.70156797922619818</v>
      </c>
      <c r="H26" s="178">
        <v>822.4</v>
      </c>
      <c r="I26" s="21">
        <f t="shared" si="1"/>
        <v>0.10274805447470818</v>
      </c>
    </row>
    <row r="27" spans="1:9" ht="16.5" x14ac:dyDescent="0.3">
      <c r="A27" s="37"/>
      <c r="B27" s="34" t="s">
        <v>15</v>
      </c>
      <c r="C27" s="15" t="s">
        <v>95</v>
      </c>
      <c r="D27" s="13" t="s">
        <v>82</v>
      </c>
      <c r="E27" s="178">
        <v>1724.4917499999999</v>
      </c>
      <c r="F27" s="46">
        <v>2970.2</v>
      </c>
      <c r="G27" s="21">
        <f t="shared" si="0"/>
        <v>0.7223625453702518</v>
      </c>
      <c r="H27" s="178">
        <v>2724.5</v>
      </c>
      <c r="I27" s="21">
        <f t="shared" si="1"/>
        <v>9.0181684712791269E-2</v>
      </c>
    </row>
    <row r="28" spans="1:9" ht="16.5" x14ac:dyDescent="0.3">
      <c r="A28" s="37"/>
      <c r="B28" s="34" t="s">
        <v>16</v>
      </c>
      <c r="C28" s="15" t="s">
        <v>96</v>
      </c>
      <c r="D28" s="13" t="s">
        <v>81</v>
      </c>
      <c r="E28" s="178">
        <v>523.32483333333334</v>
      </c>
      <c r="F28" s="46">
        <v>1003.5444444444445</v>
      </c>
      <c r="G28" s="21">
        <f t="shared" si="0"/>
        <v>0.91763199550905661</v>
      </c>
      <c r="H28" s="178">
        <v>840.1</v>
      </c>
      <c r="I28" s="21">
        <f t="shared" si="1"/>
        <v>0.1945535584388102</v>
      </c>
    </row>
    <row r="29" spans="1:9" ht="16.5" x14ac:dyDescent="0.3">
      <c r="A29" s="37"/>
      <c r="B29" s="34" t="s">
        <v>17</v>
      </c>
      <c r="C29" s="15" t="s">
        <v>97</v>
      </c>
      <c r="D29" s="13" t="s">
        <v>161</v>
      </c>
      <c r="E29" s="178">
        <v>1930.6021875000001</v>
      </c>
      <c r="F29" s="46">
        <v>4482</v>
      </c>
      <c r="G29" s="21">
        <f t="shared" si="0"/>
        <v>1.3215554343714322</v>
      </c>
      <c r="H29" s="178">
        <v>3844.5</v>
      </c>
      <c r="I29" s="21">
        <f t="shared" si="1"/>
        <v>0.16582130316035895</v>
      </c>
    </row>
    <row r="30" spans="1:9" ht="16.5" x14ac:dyDescent="0.3">
      <c r="A30" s="37"/>
      <c r="B30" s="34" t="s">
        <v>18</v>
      </c>
      <c r="C30" s="15" t="s">
        <v>98</v>
      </c>
      <c r="D30" s="13" t="s">
        <v>83</v>
      </c>
      <c r="E30" s="178">
        <v>2031.7798611111111</v>
      </c>
      <c r="F30" s="46">
        <v>5186.0777777777776</v>
      </c>
      <c r="G30" s="21">
        <f t="shared" si="0"/>
        <v>1.5524801564583324</v>
      </c>
      <c r="H30" s="178">
        <v>4868.2999999999993</v>
      </c>
      <c r="I30" s="21">
        <f t="shared" si="1"/>
        <v>6.5274896324749573E-2</v>
      </c>
    </row>
    <row r="31" spans="1:9" ht="17.25" thickBot="1" x14ac:dyDescent="0.35">
      <c r="A31" s="38"/>
      <c r="B31" s="36" t="s">
        <v>19</v>
      </c>
      <c r="C31" s="16" t="s">
        <v>99</v>
      </c>
      <c r="D31" s="12" t="s">
        <v>161</v>
      </c>
      <c r="E31" s="180">
        <v>1463.375</v>
      </c>
      <c r="F31" s="49">
        <v>4846.5</v>
      </c>
      <c r="G31" s="23">
        <f t="shared" si="0"/>
        <v>2.3118646963355256</v>
      </c>
      <c r="H31" s="180">
        <v>3788.2</v>
      </c>
      <c r="I31" s="23">
        <f t="shared" si="1"/>
        <v>0.27936750963518298</v>
      </c>
    </row>
    <row r="32" spans="1:9" ht="17.25" customHeight="1" thickBot="1" x14ac:dyDescent="0.3">
      <c r="A32" s="37" t="s">
        <v>20</v>
      </c>
      <c r="B32" s="27" t="s">
        <v>21</v>
      </c>
      <c r="C32" s="5"/>
      <c r="D32" s="6"/>
      <c r="E32" s="209"/>
      <c r="F32" s="41"/>
      <c r="G32" s="41"/>
      <c r="H32" s="175"/>
      <c r="I32" s="8"/>
    </row>
    <row r="33" spans="1:9" ht="16.5" x14ac:dyDescent="0.3">
      <c r="A33" s="33"/>
      <c r="B33" s="39" t="s">
        <v>26</v>
      </c>
      <c r="C33" s="18" t="s">
        <v>100</v>
      </c>
      <c r="D33" s="20" t="s">
        <v>161</v>
      </c>
      <c r="E33" s="183">
        <v>2622.2062500000002</v>
      </c>
      <c r="F33" s="54">
        <v>7303.5</v>
      </c>
      <c r="G33" s="21">
        <f>(F33-E33)/E33</f>
        <v>1.7852500160885512</v>
      </c>
      <c r="H33" s="183">
        <v>6966</v>
      </c>
      <c r="I33" s="21">
        <f>(F33-H33)/H33</f>
        <v>4.8449612403100778E-2</v>
      </c>
    </row>
    <row r="34" spans="1:9" ht="16.5" x14ac:dyDescent="0.3">
      <c r="A34" s="37"/>
      <c r="B34" s="34" t="s">
        <v>27</v>
      </c>
      <c r="C34" s="15" t="s">
        <v>101</v>
      </c>
      <c r="D34" s="11" t="s">
        <v>161</v>
      </c>
      <c r="E34" s="178">
        <v>2605.223611111111</v>
      </c>
      <c r="F34" s="46">
        <v>7503.5</v>
      </c>
      <c r="G34" s="21">
        <f>(F34-E34)/E34</f>
        <v>1.8801750329599562</v>
      </c>
      <c r="H34" s="178">
        <v>6916</v>
      </c>
      <c r="I34" s="21">
        <f>(F34-H34)/H34</f>
        <v>8.4947946790052048E-2</v>
      </c>
    </row>
    <row r="35" spans="1:9" ht="16.5" x14ac:dyDescent="0.3">
      <c r="A35" s="37"/>
      <c r="B35" s="39" t="s">
        <v>28</v>
      </c>
      <c r="C35" s="15" t="s">
        <v>102</v>
      </c>
      <c r="D35" s="11" t="s">
        <v>161</v>
      </c>
      <c r="E35" s="178">
        <v>1612.0875000000001</v>
      </c>
      <c r="F35" s="46">
        <v>5778.5</v>
      </c>
      <c r="G35" s="21">
        <f>(F35-E35)/E35</f>
        <v>2.5844828522025014</v>
      </c>
      <c r="H35" s="178">
        <v>5194</v>
      </c>
      <c r="I35" s="21">
        <f>(F35-H35)/H35</f>
        <v>0.11253369272237197</v>
      </c>
    </row>
    <row r="36" spans="1:9" ht="16.5" x14ac:dyDescent="0.3">
      <c r="A36" s="37"/>
      <c r="B36" s="34" t="s">
        <v>29</v>
      </c>
      <c r="C36" s="15" t="s">
        <v>103</v>
      </c>
      <c r="D36" s="11" t="s">
        <v>161</v>
      </c>
      <c r="E36" s="178">
        <v>1624.7750000000001</v>
      </c>
      <c r="F36" s="46">
        <v>6724.9</v>
      </c>
      <c r="G36" s="21">
        <f>(F36-E36)/E36</f>
        <v>3.1389730885814959</v>
      </c>
      <c r="H36" s="178">
        <v>6647.4</v>
      </c>
      <c r="I36" s="21">
        <f>(F36-H36)/H36</f>
        <v>1.1658693624575023E-2</v>
      </c>
    </row>
    <row r="37" spans="1:9" ht="17.25" thickBot="1" x14ac:dyDescent="0.35">
      <c r="A37" s="38"/>
      <c r="B37" s="39" t="s">
        <v>30</v>
      </c>
      <c r="C37" s="15" t="s">
        <v>104</v>
      </c>
      <c r="D37" s="24" t="s">
        <v>161</v>
      </c>
      <c r="E37" s="180">
        <v>1590.6125</v>
      </c>
      <c r="F37" s="49">
        <v>3588.6</v>
      </c>
      <c r="G37" s="23">
        <f>(F37-E37)/E37</f>
        <v>1.2561120323145958</v>
      </c>
      <c r="H37" s="180">
        <v>3380.3</v>
      </c>
      <c r="I37" s="23">
        <f>(F37-H37)/H37</f>
        <v>6.1621749548856526E-2</v>
      </c>
    </row>
    <row r="38" spans="1:9" ht="17.25" customHeight="1" thickBot="1" x14ac:dyDescent="0.3">
      <c r="A38" s="37" t="s">
        <v>25</v>
      </c>
      <c r="B38" s="27" t="s">
        <v>51</v>
      </c>
      <c r="C38" s="5"/>
      <c r="D38" s="6"/>
      <c r="E38" s="209"/>
      <c r="F38" s="41"/>
      <c r="G38" s="41"/>
      <c r="H38" s="175"/>
      <c r="I38" s="128"/>
    </row>
    <row r="39" spans="1:9" ht="16.5" x14ac:dyDescent="0.3">
      <c r="A39" s="33"/>
      <c r="B39" s="40" t="s">
        <v>31</v>
      </c>
      <c r="C39" s="15" t="s">
        <v>105</v>
      </c>
      <c r="D39" s="20" t="s">
        <v>161</v>
      </c>
      <c r="E39" s="177">
        <v>34359.888888888891</v>
      </c>
      <c r="F39" s="46">
        <v>75332.266666666663</v>
      </c>
      <c r="G39" s="21">
        <f t="shared" ref="G39:G44" si="2">(F39-E39)/E39</f>
        <v>1.1924479124560612</v>
      </c>
      <c r="H39" s="178">
        <v>73082.3</v>
      </c>
      <c r="I39" s="21">
        <f t="shared" ref="I39:I44" si="3">(F39-H39)/H39</f>
        <v>3.0786752287033384E-2</v>
      </c>
    </row>
    <row r="40" spans="1:9" ht="16.5" x14ac:dyDescent="0.3">
      <c r="A40" s="37"/>
      <c r="B40" s="34" t="s">
        <v>32</v>
      </c>
      <c r="C40" s="15" t="s">
        <v>106</v>
      </c>
      <c r="D40" s="11" t="s">
        <v>161</v>
      </c>
      <c r="E40" s="179">
        <v>21771.538888888888</v>
      </c>
      <c r="F40" s="46">
        <v>49383.1</v>
      </c>
      <c r="G40" s="21">
        <f t="shared" si="2"/>
        <v>1.2682411313241013</v>
      </c>
      <c r="H40" s="178">
        <v>48333.1</v>
      </c>
      <c r="I40" s="21">
        <f t="shared" si="3"/>
        <v>2.1724242806689411E-2</v>
      </c>
    </row>
    <row r="41" spans="1:9" ht="16.5" x14ac:dyDescent="0.3">
      <c r="A41" s="37"/>
      <c r="B41" s="39" t="s">
        <v>33</v>
      </c>
      <c r="C41" s="15" t="s">
        <v>107</v>
      </c>
      <c r="D41" s="11" t="s">
        <v>161</v>
      </c>
      <c r="E41" s="179">
        <v>17345.6875</v>
      </c>
      <c r="F41" s="57">
        <v>26997.5</v>
      </c>
      <c r="G41" s="21">
        <f t="shared" si="2"/>
        <v>0.55643874017677308</v>
      </c>
      <c r="H41" s="184">
        <v>26096</v>
      </c>
      <c r="I41" s="21">
        <f t="shared" si="3"/>
        <v>3.4545524218271E-2</v>
      </c>
    </row>
    <row r="42" spans="1:9" ht="16.5" x14ac:dyDescent="0.3">
      <c r="A42" s="37"/>
      <c r="B42" s="34" t="s">
        <v>34</v>
      </c>
      <c r="C42" s="15" t="s">
        <v>154</v>
      </c>
      <c r="D42" s="11" t="s">
        <v>161</v>
      </c>
      <c r="E42" s="179">
        <v>6116.2</v>
      </c>
      <c r="F42" s="47">
        <v>17128.599999999999</v>
      </c>
      <c r="G42" s="21">
        <f t="shared" si="2"/>
        <v>1.8005297406886627</v>
      </c>
      <c r="H42" s="179">
        <v>14999.666666666666</v>
      </c>
      <c r="I42" s="21">
        <f t="shared" si="3"/>
        <v>0.14193204293428738</v>
      </c>
    </row>
    <row r="43" spans="1:9" ht="16.5" x14ac:dyDescent="0.3">
      <c r="A43" s="37"/>
      <c r="B43" s="34" t="s">
        <v>35</v>
      </c>
      <c r="C43" s="15" t="s">
        <v>152</v>
      </c>
      <c r="D43" s="11" t="s">
        <v>161</v>
      </c>
      <c r="E43" s="179">
        <v>16815.3125</v>
      </c>
      <c r="F43" s="47">
        <v>15250</v>
      </c>
      <c r="G43" s="21">
        <f t="shared" si="2"/>
        <v>-9.308851679087142E-2</v>
      </c>
      <c r="H43" s="179">
        <v>14750</v>
      </c>
      <c r="I43" s="21">
        <f t="shared" si="3"/>
        <v>3.3898305084745763E-2</v>
      </c>
    </row>
    <row r="44" spans="1:9" ht="16.5" customHeight="1" thickBot="1" x14ac:dyDescent="0.35">
      <c r="A44" s="38"/>
      <c r="B44" s="34" t="s">
        <v>36</v>
      </c>
      <c r="C44" s="15" t="s">
        <v>153</v>
      </c>
      <c r="D44" s="11" t="s">
        <v>161</v>
      </c>
      <c r="E44" s="181">
        <v>14260</v>
      </c>
      <c r="F44" s="50">
        <v>30274.666666666668</v>
      </c>
      <c r="G44" s="31">
        <f t="shared" si="2"/>
        <v>1.1230481533426835</v>
      </c>
      <c r="H44" s="181">
        <v>25713.285714285714</v>
      </c>
      <c r="I44" s="31">
        <f t="shared" si="3"/>
        <v>0.17739393569009174</v>
      </c>
    </row>
    <row r="45" spans="1:9" ht="17.25" customHeight="1" thickBot="1" x14ac:dyDescent="0.3">
      <c r="A45" s="37" t="s">
        <v>37</v>
      </c>
      <c r="B45" s="27" t="s">
        <v>52</v>
      </c>
      <c r="C45" s="5"/>
      <c r="D45" s="6"/>
      <c r="E45" s="209"/>
      <c r="F45" s="126"/>
      <c r="G45" s="41"/>
      <c r="H45" s="198"/>
      <c r="I45" s="8"/>
    </row>
    <row r="46" spans="1:9" ht="16.5" x14ac:dyDescent="0.3">
      <c r="A46" s="33"/>
      <c r="B46" s="34" t="s">
        <v>45</v>
      </c>
      <c r="C46" s="15" t="s">
        <v>109</v>
      </c>
      <c r="D46" s="20" t="s">
        <v>108</v>
      </c>
      <c r="E46" s="177">
        <v>8411.4916666666668</v>
      </c>
      <c r="F46" s="43">
        <v>24581.875</v>
      </c>
      <c r="G46" s="21">
        <f t="shared" ref="G46:G51" si="4">(F46-E46)/E46</f>
        <v>1.9224156634921075</v>
      </c>
      <c r="H46" s="177">
        <v>20549.75</v>
      </c>
      <c r="I46" s="21">
        <f t="shared" ref="I46:I51" si="5">(F46-H46)/H46</f>
        <v>0.19621284930473606</v>
      </c>
    </row>
    <row r="47" spans="1:9" ht="16.5" x14ac:dyDescent="0.3">
      <c r="A47" s="37"/>
      <c r="B47" s="34" t="s">
        <v>46</v>
      </c>
      <c r="C47" s="15" t="s">
        <v>111</v>
      </c>
      <c r="D47" s="13" t="s">
        <v>110</v>
      </c>
      <c r="E47" s="179">
        <v>6524.583333333333</v>
      </c>
      <c r="F47" s="47">
        <v>13769.5</v>
      </c>
      <c r="G47" s="21">
        <f t="shared" si="4"/>
        <v>1.110402963152181</v>
      </c>
      <c r="H47" s="179">
        <v>11714</v>
      </c>
      <c r="I47" s="21">
        <f t="shared" si="5"/>
        <v>0.17547379204370839</v>
      </c>
    </row>
    <row r="48" spans="1:9" ht="16.5" x14ac:dyDescent="0.3">
      <c r="A48" s="37"/>
      <c r="B48" s="34" t="s">
        <v>47</v>
      </c>
      <c r="C48" s="15" t="s">
        <v>113</v>
      </c>
      <c r="D48" s="11" t="s">
        <v>114</v>
      </c>
      <c r="E48" s="179">
        <v>22286.875</v>
      </c>
      <c r="F48" s="47">
        <v>43062.222222222219</v>
      </c>
      <c r="G48" s="21">
        <f t="shared" si="4"/>
        <v>0.93217856797878662</v>
      </c>
      <c r="H48" s="179">
        <v>41093.888888888891</v>
      </c>
      <c r="I48" s="21">
        <f t="shared" si="5"/>
        <v>4.7898443942732648E-2</v>
      </c>
    </row>
    <row r="49" spans="1:9" ht="16.5" x14ac:dyDescent="0.3">
      <c r="A49" s="37"/>
      <c r="B49" s="34" t="s">
        <v>48</v>
      </c>
      <c r="C49" s="15" t="s">
        <v>157</v>
      </c>
      <c r="D49" s="11" t="s">
        <v>114</v>
      </c>
      <c r="E49" s="179">
        <v>23658.263571428572</v>
      </c>
      <c r="F49" s="47">
        <v>95912.5</v>
      </c>
      <c r="G49" s="21">
        <f t="shared" si="4"/>
        <v>3.05408028828586</v>
      </c>
      <c r="H49" s="179">
        <v>80562.5</v>
      </c>
      <c r="I49" s="21">
        <f t="shared" si="5"/>
        <v>0.19053529868114819</v>
      </c>
    </row>
    <row r="50" spans="1:9" ht="16.5" x14ac:dyDescent="0.3">
      <c r="A50" s="37"/>
      <c r="B50" s="34" t="s">
        <v>49</v>
      </c>
      <c r="C50" s="15" t="s">
        <v>158</v>
      </c>
      <c r="D50" s="13" t="s">
        <v>199</v>
      </c>
      <c r="E50" s="179">
        <v>2548.25</v>
      </c>
      <c r="F50" s="47">
        <v>5248.75</v>
      </c>
      <c r="G50" s="21">
        <f t="shared" si="4"/>
        <v>1.0597468851172374</v>
      </c>
      <c r="H50" s="179">
        <v>4998.333333333333</v>
      </c>
      <c r="I50" s="21">
        <f t="shared" si="5"/>
        <v>5.0100033344448215E-2</v>
      </c>
    </row>
    <row r="51" spans="1:9" ht="16.5" customHeight="1" thickBot="1" x14ac:dyDescent="0.35">
      <c r="A51" s="38"/>
      <c r="B51" s="34" t="s">
        <v>50</v>
      </c>
      <c r="C51" s="15" t="s">
        <v>159</v>
      </c>
      <c r="D51" s="12" t="s">
        <v>112</v>
      </c>
      <c r="E51" s="181">
        <v>40116.886111111111</v>
      </c>
      <c r="F51" s="50">
        <v>49995</v>
      </c>
      <c r="G51" s="31">
        <f t="shared" si="4"/>
        <v>0.2462333158543171</v>
      </c>
      <c r="H51" s="181">
        <v>49995</v>
      </c>
      <c r="I51" s="31">
        <f t="shared" si="5"/>
        <v>0</v>
      </c>
    </row>
    <row r="52" spans="1:9" ht="17.25" customHeight="1" thickBot="1" x14ac:dyDescent="0.3">
      <c r="A52" s="37" t="s">
        <v>44</v>
      </c>
      <c r="B52" s="27" t="s">
        <v>57</v>
      </c>
      <c r="C52" s="5"/>
      <c r="D52" s="6"/>
      <c r="E52" s="209"/>
      <c r="F52" s="41"/>
      <c r="G52" s="41"/>
      <c r="H52" s="175"/>
      <c r="I52" s="8"/>
    </row>
    <row r="53" spans="1:9" ht="16.5" x14ac:dyDescent="0.3">
      <c r="A53" s="33"/>
      <c r="B53" s="95" t="s">
        <v>38</v>
      </c>
      <c r="C53" s="19" t="s">
        <v>115</v>
      </c>
      <c r="D53" s="20" t="s">
        <v>114</v>
      </c>
      <c r="E53" s="177">
        <v>4312</v>
      </c>
      <c r="F53" s="66">
        <v>13831.25</v>
      </c>
      <c r="G53" s="22">
        <f t="shared" ref="G53:G61" si="6">(F53-E53)/E53</f>
        <v>2.2076182745825603</v>
      </c>
      <c r="H53" s="187">
        <v>11728.75</v>
      </c>
      <c r="I53" s="22">
        <f t="shared" ref="I53:I61" si="7">(F53-H53)/H53</f>
        <v>0.17926036448896943</v>
      </c>
    </row>
    <row r="54" spans="1:9" ht="16.5" x14ac:dyDescent="0.3">
      <c r="A54" s="37"/>
      <c r="B54" s="96" t="s">
        <v>39</v>
      </c>
      <c r="C54" s="15" t="s">
        <v>116</v>
      </c>
      <c r="D54" s="11" t="s">
        <v>114</v>
      </c>
      <c r="E54" s="179">
        <v>5750.9285714285725</v>
      </c>
      <c r="F54" s="70">
        <v>22134</v>
      </c>
      <c r="G54" s="21">
        <f t="shared" si="6"/>
        <v>2.8487697638890608</v>
      </c>
      <c r="H54" s="189">
        <v>16074.166666666666</v>
      </c>
      <c r="I54" s="21">
        <f t="shared" si="7"/>
        <v>0.37699206801804142</v>
      </c>
    </row>
    <row r="55" spans="1:9" ht="16.5" x14ac:dyDescent="0.3">
      <c r="A55" s="37"/>
      <c r="B55" s="96" t="s">
        <v>40</v>
      </c>
      <c r="C55" s="15" t="s">
        <v>117</v>
      </c>
      <c r="D55" s="11" t="s">
        <v>114</v>
      </c>
      <c r="E55" s="179">
        <v>4201.6000000000004</v>
      </c>
      <c r="F55" s="70">
        <v>20763.25</v>
      </c>
      <c r="G55" s="21">
        <f t="shared" si="6"/>
        <v>3.9417483815689263</v>
      </c>
      <c r="H55" s="189">
        <v>15416.25</v>
      </c>
      <c r="I55" s="21">
        <f t="shared" si="7"/>
        <v>0.34684180653531177</v>
      </c>
    </row>
    <row r="56" spans="1:9" ht="16.5" x14ac:dyDescent="0.3">
      <c r="A56" s="37"/>
      <c r="B56" s="96" t="s">
        <v>41</v>
      </c>
      <c r="C56" s="15" t="s">
        <v>118</v>
      </c>
      <c r="D56" s="11" t="s">
        <v>114</v>
      </c>
      <c r="E56" s="179">
        <v>7078.25</v>
      </c>
      <c r="F56" s="70">
        <v>17776.599999999999</v>
      </c>
      <c r="G56" s="21">
        <f t="shared" si="6"/>
        <v>1.5114399745699854</v>
      </c>
      <c r="H56" s="189">
        <v>11785</v>
      </c>
      <c r="I56" s="21">
        <f t="shared" si="7"/>
        <v>0.50840899448451404</v>
      </c>
    </row>
    <row r="57" spans="1:9" ht="16.5" x14ac:dyDescent="0.3">
      <c r="A57" s="37"/>
      <c r="B57" s="96" t="s">
        <v>42</v>
      </c>
      <c r="C57" s="15" t="s">
        <v>198</v>
      </c>
      <c r="D57" s="11" t="s">
        <v>114</v>
      </c>
      <c r="E57" s="179">
        <v>3263.6875</v>
      </c>
      <c r="F57" s="102">
        <v>6984</v>
      </c>
      <c r="G57" s="21">
        <f t="shared" si="6"/>
        <v>1.1399107604511767</v>
      </c>
      <c r="H57" s="196">
        <v>5754.6</v>
      </c>
      <c r="I57" s="21">
        <f t="shared" si="7"/>
        <v>0.21363778542383477</v>
      </c>
    </row>
    <row r="58" spans="1:9" ht="16.5" customHeight="1" thickBot="1" x14ac:dyDescent="0.35">
      <c r="A58" s="38"/>
      <c r="B58" s="97" t="s">
        <v>43</v>
      </c>
      <c r="C58" s="16" t="s">
        <v>119</v>
      </c>
      <c r="D58" s="12" t="s">
        <v>114</v>
      </c>
      <c r="E58" s="181">
        <v>6429.2472222222223</v>
      </c>
      <c r="F58" s="50">
        <v>4521.1428571428569</v>
      </c>
      <c r="G58" s="29">
        <f t="shared" si="6"/>
        <v>-0.29678503549904606</v>
      </c>
      <c r="H58" s="181">
        <v>4419.2222222222226</v>
      </c>
      <c r="I58" s="29">
        <f t="shared" si="7"/>
        <v>2.3063025527008479E-2</v>
      </c>
    </row>
    <row r="59" spans="1:9" ht="16.5" x14ac:dyDescent="0.3">
      <c r="A59" s="37"/>
      <c r="B59" s="98" t="s">
        <v>54</v>
      </c>
      <c r="C59" s="14" t="s">
        <v>121</v>
      </c>
      <c r="D59" s="11" t="s">
        <v>120</v>
      </c>
      <c r="E59" s="179">
        <v>6266.9196428571431</v>
      </c>
      <c r="F59" s="68">
        <v>23636.111111111109</v>
      </c>
      <c r="G59" s="21">
        <f t="shared" si="6"/>
        <v>2.7715676054743859</v>
      </c>
      <c r="H59" s="188">
        <v>20155</v>
      </c>
      <c r="I59" s="21">
        <f t="shared" si="7"/>
        <v>0.17271699881474123</v>
      </c>
    </row>
    <row r="60" spans="1:9" ht="16.5" x14ac:dyDescent="0.3">
      <c r="A60" s="37"/>
      <c r="B60" s="96" t="s">
        <v>55</v>
      </c>
      <c r="C60" s="15" t="s">
        <v>122</v>
      </c>
      <c r="D60" s="13" t="s">
        <v>120</v>
      </c>
      <c r="E60" s="184">
        <v>6372.0758928571431</v>
      </c>
      <c r="F60" s="70">
        <v>25358.125</v>
      </c>
      <c r="G60" s="21">
        <f t="shared" si="6"/>
        <v>2.979570461240975</v>
      </c>
      <c r="H60" s="189">
        <v>21744.375</v>
      </c>
      <c r="I60" s="21">
        <f t="shared" si="7"/>
        <v>0.1661924060820327</v>
      </c>
    </row>
    <row r="61" spans="1:9" ht="16.5" customHeight="1" thickBot="1" x14ac:dyDescent="0.35">
      <c r="A61" s="38"/>
      <c r="B61" s="97" t="s">
        <v>56</v>
      </c>
      <c r="C61" s="16" t="s">
        <v>123</v>
      </c>
      <c r="D61" s="12" t="s">
        <v>120</v>
      </c>
      <c r="E61" s="181">
        <v>27416.897321428572</v>
      </c>
      <c r="F61" s="73">
        <v>79000</v>
      </c>
      <c r="G61" s="29">
        <f t="shared" si="6"/>
        <v>1.8814347252289181</v>
      </c>
      <c r="H61" s="190">
        <v>79000</v>
      </c>
      <c r="I61" s="29">
        <f t="shared" si="7"/>
        <v>0</v>
      </c>
    </row>
    <row r="62" spans="1:9" ht="17.25" customHeight="1" thickBot="1" x14ac:dyDescent="0.3">
      <c r="A62" s="37" t="s">
        <v>53</v>
      </c>
      <c r="B62" s="27" t="s">
        <v>58</v>
      </c>
      <c r="C62" s="5"/>
      <c r="D62" s="6"/>
      <c r="E62" s="209"/>
      <c r="F62" s="52"/>
      <c r="G62" s="41"/>
      <c r="H62" s="182"/>
      <c r="I62" s="8"/>
    </row>
    <row r="63" spans="1:9" ht="16.5" x14ac:dyDescent="0.3">
      <c r="A63" s="33"/>
      <c r="B63" s="34" t="s">
        <v>59</v>
      </c>
      <c r="C63" s="15" t="s">
        <v>128</v>
      </c>
      <c r="D63" s="20" t="s">
        <v>124</v>
      </c>
      <c r="E63" s="177">
        <v>10360.875</v>
      </c>
      <c r="F63" s="54">
        <v>28787.875</v>
      </c>
      <c r="G63" s="21">
        <f t="shared" ref="G63:G68" si="8">(F63-E63)/E63</f>
        <v>1.7785177410209081</v>
      </c>
      <c r="H63" s="183">
        <v>25462.555555555555</v>
      </c>
      <c r="I63" s="21">
        <f t="shared" ref="I63:I74" si="9">(F63-H63)/H63</f>
        <v>0.13059645317961455</v>
      </c>
    </row>
    <row r="64" spans="1:9" ht="16.5" x14ac:dyDescent="0.3">
      <c r="A64" s="37"/>
      <c r="B64" s="34" t="s">
        <v>60</v>
      </c>
      <c r="C64" s="15" t="s">
        <v>129</v>
      </c>
      <c r="D64" s="13" t="s">
        <v>215</v>
      </c>
      <c r="E64" s="179">
        <v>49304.357142857145</v>
      </c>
      <c r="F64" s="46">
        <v>168283</v>
      </c>
      <c r="G64" s="21">
        <f t="shared" si="8"/>
        <v>2.4131466213504744</v>
      </c>
      <c r="H64" s="178">
        <v>141988</v>
      </c>
      <c r="I64" s="21">
        <f t="shared" si="9"/>
        <v>0.18519170634138096</v>
      </c>
    </row>
    <row r="65" spans="1:9" ht="16.5" x14ac:dyDescent="0.3">
      <c r="A65" s="37"/>
      <c r="B65" s="34" t="s">
        <v>61</v>
      </c>
      <c r="C65" s="15" t="s">
        <v>130</v>
      </c>
      <c r="D65" s="13" t="s">
        <v>216</v>
      </c>
      <c r="E65" s="179">
        <v>15541.549107142857</v>
      </c>
      <c r="F65" s="46">
        <v>87845</v>
      </c>
      <c r="G65" s="21">
        <f t="shared" si="8"/>
        <v>4.6522679556844597</v>
      </c>
      <c r="H65" s="178">
        <v>71723.333333333328</v>
      </c>
      <c r="I65" s="21">
        <f t="shared" si="9"/>
        <v>0.22477575870242142</v>
      </c>
    </row>
    <row r="66" spans="1:9" ht="16.5" x14ac:dyDescent="0.3">
      <c r="A66" s="37"/>
      <c r="B66" s="34" t="s">
        <v>62</v>
      </c>
      <c r="C66" s="15" t="s">
        <v>131</v>
      </c>
      <c r="D66" s="13" t="s">
        <v>125</v>
      </c>
      <c r="E66" s="179">
        <v>12072.916666666666</v>
      </c>
      <c r="F66" s="46">
        <v>23978.75</v>
      </c>
      <c r="G66" s="21">
        <f t="shared" si="8"/>
        <v>0.98616048317515104</v>
      </c>
      <c r="H66" s="178">
        <v>24511.666666666668</v>
      </c>
      <c r="I66" s="21">
        <f t="shared" si="9"/>
        <v>-2.1741347657578073E-2</v>
      </c>
    </row>
    <row r="67" spans="1:9" ht="16.5" x14ac:dyDescent="0.3">
      <c r="A67" s="37"/>
      <c r="B67" s="34" t="s">
        <v>63</v>
      </c>
      <c r="C67" s="15" t="s">
        <v>132</v>
      </c>
      <c r="D67" s="13" t="s">
        <v>126</v>
      </c>
      <c r="E67" s="179">
        <v>6194.6130952380954</v>
      </c>
      <c r="F67" s="46">
        <v>24473.571428571428</v>
      </c>
      <c r="G67" s="21">
        <f t="shared" si="8"/>
        <v>2.950782890280053</v>
      </c>
      <c r="H67" s="178">
        <v>18842.857142857141</v>
      </c>
      <c r="I67" s="21">
        <f t="shared" si="9"/>
        <v>0.29882486732373015</v>
      </c>
    </row>
    <row r="68" spans="1:9" ht="16.5" customHeight="1" thickBot="1" x14ac:dyDescent="0.35">
      <c r="A68" s="38"/>
      <c r="B68" s="34" t="s">
        <v>64</v>
      </c>
      <c r="C68" s="15" t="s">
        <v>133</v>
      </c>
      <c r="D68" s="12" t="s">
        <v>127</v>
      </c>
      <c r="E68" s="181">
        <v>5184.25</v>
      </c>
      <c r="F68" s="58">
        <v>20121.333333333332</v>
      </c>
      <c r="G68" s="31">
        <f t="shared" si="8"/>
        <v>2.8812428670170869</v>
      </c>
      <c r="H68" s="185">
        <v>16210.5</v>
      </c>
      <c r="I68" s="31">
        <f t="shared" si="9"/>
        <v>0.24125309727234398</v>
      </c>
    </row>
    <row r="69" spans="1:9" ht="17.25" customHeight="1" thickBot="1" x14ac:dyDescent="0.3">
      <c r="A69" s="37" t="s">
        <v>65</v>
      </c>
      <c r="B69" s="27" t="s">
        <v>66</v>
      </c>
      <c r="C69" s="5"/>
      <c r="D69" s="6"/>
      <c r="E69" s="209"/>
      <c r="F69" s="52"/>
      <c r="G69" s="52"/>
      <c r="H69" s="182"/>
      <c r="I69" s="8"/>
    </row>
    <row r="70" spans="1:9" ht="16.5" x14ac:dyDescent="0.3">
      <c r="A70" s="33"/>
      <c r="B70" s="34" t="s">
        <v>68</v>
      </c>
      <c r="C70" s="18" t="s">
        <v>138</v>
      </c>
      <c r="D70" s="20" t="s">
        <v>134</v>
      </c>
      <c r="E70" s="177">
        <v>5510.9861111111104</v>
      </c>
      <c r="F70" s="43">
        <v>21203.333333333332</v>
      </c>
      <c r="G70" s="21">
        <f>(F70-E70)/E70</f>
        <v>2.8474662983787438</v>
      </c>
      <c r="H70" s="177">
        <v>19233.333333333332</v>
      </c>
      <c r="I70" s="21">
        <f t="shared" si="9"/>
        <v>0.10242634315424611</v>
      </c>
    </row>
    <row r="71" spans="1:9" ht="16.5" x14ac:dyDescent="0.3">
      <c r="A71" s="37"/>
      <c r="B71" s="34" t="s">
        <v>67</v>
      </c>
      <c r="C71" s="15" t="s">
        <v>139</v>
      </c>
      <c r="D71" s="13" t="s">
        <v>135</v>
      </c>
      <c r="E71" s="179">
        <v>3884.9375</v>
      </c>
      <c r="F71" s="47">
        <v>8709</v>
      </c>
      <c r="G71" s="21">
        <f>(F71-E71)/E71</f>
        <v>1.2417349056452003</v>
      </c>
      <c r="H71" s="179">
        <v>7973</v>
      </c>
      <c r="I71" s="21">
        <f t="shared" si="9"/>
        <v>9.2311551486266144E-2</v>
      </c>
    </row>
    <row r="72" spans="1:9" ht="16.5" x14ac:dyDescent="0.3">
      <c r="A72" s="37"/>
      <c r="B72" s="34" t="s">
        <v>69</v>
      </c>
      <c r="C72" s="15" t="s">
        <v>140</v>
      </c>
      <c r="D72" s="13" t="s">
        <v>136</v>
      </c>
      <c r="E72" s="179">
        <v>1590.625</v>
      </c>
      <c r="F72" s="47">
        <v>6811.666666666667</v>
      </c>
      <c r="G72" s="21">
        <f>(F72-E72)/E72</f>
        <v>3.2823837590045843</v>
      </c>
      <c r="H72" s="179">
        <v>6245</v>
      </c>
      <c r="I72" s="21">
        <f t="shared" si="9"/>
        <v>9.0739258073125217E-2</v>
      </c>
    </row>
    <row r="73" spans="1:9" ht="16.5" x14ac:dyDescent="0.3">
      <c r="A73" s="37"/>
      <c r="B73" s="34" t="s">
        <v>70</v>
      </c>
      <c r="C73" s="15" t="s">
        <v>141</v>
      </c>
      <c r="D73" s="13" t="s">
        <v>137</v>
      </c>
      <c r="E73" s="179">
        <v>3197.7638888888891</v>
      </c>
      <c r="F73" s="47">
        <v>8928</v>
      </c>
      <c r="G73" s="21">
        <f>(F73-E73)/E73</f>
        <v>1.7919509726849057</v>
      </c>
      <c r="H73" s="179">
        <v>8928</v>
      </c>
      <c r="I73" s="21">
        <f t="shared" si="9"/>
        <v>0</v>
      </c>
    </row>
    <row r="74" spans="1:9" ht="16.5" customHeight="1" thickBot="1" x14ac:dyDescent="0.35">
      <c r="A74" s="38"/>
      <c r="B74" s="34" t="s">
        <v>71</v>
      </c>
      <c r="C74" s="15" t="s">
        <v>200</v>
      </c>
      <c r="D74" s="12" t="s">
        <v>134</v>
      </c>
      <c r="E74" s="181">
        <v>2613.5</v>
      </c>
      <c r="F74" s="50">
        <v>8291.25</v>
      </c>
      <c r="G74" s="21">
        <f>(F74-E74)/E74</f>
        <v>2.1724698679931125</v>
      </c>
      <c r="H74" s="181">
        <v>7603.125</v>
      </c>
      <c r="I74" s="21">
        <f t="shared" si="9"/>
        <v>9.05055487053021E-2</v>
      </c>
    </row>
    <row r="75" spans="1:9" ht="17.25" customHeight="1" thickBot="1" x14ac:dyDescent="0.3">
      <c r="A75" s="37" t="s">
        <v>72</v>
      </c>
      <c r="B75" s="27" t="s">
        <v>73</v>
      </c>
      <c r="C75" s="5"/>
      <c r="D75" s="6"/>
      <c r="E75" s="209"/>
      <c r="F75" s="52"/>
      <c r="G75" s="52"/>
      <c r="H75" s="182"/>
      <c r="I75" s="8"/>
    </row>
    <row r="76" spans="1:9" ht="16.5" x14ac:dyDescent="0.3">
      <c r="A76" s="33"/>
      <c r="B76" s="34" t="s">
        <v>74</v>
      </c>
      <c r="C76" s="15" t="s">
        <v>144</v>
      </c>
      <c r="D76" s="20" t="s">
        <v>142</v>
      </c>
      <c r="E76" s="179">
        <v>1871.9583333333333</v>
      </c>
      <c r="F76" s="43">
        <v>5153.333333333333</v>
      </c>
      <c r="G76" s="22">
        <f t="shared" ref="G76:G82" si="10">(F76-E76)/E76</f>
        <v>1.7529102766710443</v>
      </c>
      <c r="H76" s="177">
        <v>4471.666666666667</v>
      </c>
      <c r="I76" s="22">
        <f t="shared" ref="I76:I82" si="11">(F76-H76)/H76</f>
        <v>0.15244129705553469</v>
      </c>
    </row>
    <row r="77" spans="1:9" ht="16.5" x14ac:dyDescent="0.3">
      <c r="A77" s="37"/>
      <c r="B77" s="34" t="s">
        <v>76</v>
      </c>
      <c r="C77" s="15" t="s">
        <v>143</v>
      </c>
      <c r="D77" s="11" t="s">
        <v>161</v>
      </c>
      <c r="E77" s="179">
        <v>1721.0848214285716</v>
      </c>
      <c r="F77" s="32">
        <v>9485</v>
      </c>
      <c r="G77" s="21">
        <f t="shared" si="10"/>
        <v>4.511059002964803</v>
      </c>
      <c r="H77" s="167">
        <v>6420</v>
      </c>
      <c r="I77" s="21">
        <f t="shared" si="11"/>
        <v>0.47741433021806856</v>
      </c>
    </row>
    <row r="78" spans="1:9" ht="16.5" x14ac:dyDescent="0.3">
      <c r="A78" s="37"/>
      <c r="B78" s="34" t="s">
        <v>75</v>
      </c>
      <c r="C78" s="15" t="s">
        <v>148</v>
      </c>
      <c r="D78" s="13" t="s">
        <v>145</v>
      </c>
      <c r="E78" s="179">
        <v>1112.2991071428571</v>
      </c>
      <c r="F78" s="47">
        <v>3685.8333333333335</v>
      </c>
      <c r="G78" s="21">
        <f t="shared" si="10"/>
        <v>2.3137069963142087</v>
      </c>
      <c r="H78" s="179">
        <v>3156.4285714285716</v>
      </c>
      <c r="I78" s="21">
        <f t="shared" si="11"/>
        <v>0.16772271252922985</v>
      </c>
    </row>
    <row r="79" spans="1:9" ht="15.75" customHeight="1" x14ac:dyDescent="0.3">
      <c r="A79" s="37"/>
      <c r="B79" s="34" t="s">
        <v>77</v>
      </c>
      <c r="C79" s="15" t="s">
        <v>146</v>
      </c>
      <c r="D79" s="13" t="s">
        <v>162</v>
      </c>
      <c r="E79" s="179">
        <v>2090.4083333333333</v>
      </c>
      <c r="F79" s="47">
        <v>7182.2222222222226</v>
      </c>
      <c r="G79" s="21">
        <f t="shared" si="10"/>
        <v>2.4357986943008214</v>
      </c>
      <c r="H79" s="179">
        <v>6147.7777777777774</v>
      </c>
      <c r="I79" s="21">
        <f t="shared" si="11"/>
        <v>0.16826314838243281</v>
      </c>
    </row>
    <row r="80" spans="1:9" ht="16.5" x14ac:dyDescent="0.3">
      <c r="A80" s="37"/>
      <c r="B80" s="34" t="s">
        <v>78</v>
      </c>
      <c r="C80" s="15" t="s">
        <v>149</v>
      </c>
      <c r="D80" s="25" t="s">
        <v>147</v>
      </c>
      <c r="E80" s="186">
        <v>2696.875</v>
      </c>
      <c r="F80" s="61">
        <v>5678.666666666667</v>
      </c>
      <c r="G80" s="21">
        <f t="shared" si="10"/>
        <v>1.1056469679412901</v>
      </c>
      <c r="H80" s="186">
        <v>4921.666666666667</v>
      </c>
      <c r="I80" s="21">
        <f t="shared" si="11"/>
        <v>0.15380968506603454</v>
      </c>
    </row>
    <row r="81" spans="1:9" ht="16.5" x14ac:dyDescent="0.3">
      <c r="A81" s="37"/>
      <c r="B81" s="34" t="s">
        <v>79</v>
      </c>
      <c r="C81" s="15" t="s">
        <v>155</v>
      </c>
      <c r="D81" s="25" t="s">
        <v>156</v>
      </c>
      <c r="E81" s="186">
        <v>10290.833333333332</v>
      </c>
      <c r="F81" s="61">
        <v>29999</v>
      </c>
      <c r="G81" s="21">
        <f t="shared" si="10"/>
        <v>1.9151186330876997</v>
      </c>
      <c r="H81" s="186">
        <v>29999</v>
      </c>
      <c r="I81" s="21">
        <f t="shared" si="11"/>
        <v>0</v>
      </c>
    </row>
    <row r="82" spans="1:9" ht="16.5" customHeight="1" thickBot="1" x14ac:dyDescent="0.35">
      <c r="A82" s="35"/>
      <c r="B82" s="36" t="s">
        <v>80</v>
      </c>
      <c r="C82" s="16" t="s">
        <v>151</v>
      </c>
      <c r="D82" s="12" t="s">
        <v>150</v>
      </c>
      <c r="E82" s="181">
        <v>4092.833333333333</v>
      </c>
      <c r="F82" s="50">
        <v>8262.7777777777774</v>
      </c>
      <c r="G82" s="23">
        <f t="shared" si="10"/>
        <v>1.0188405206933528</v>
      </c>
      <c r="H82" s="181">
        <v>7360</v>
      </c>
      <c r="I82" s="23">
        <f t="shared" si="11"/>
        <v>0.12266002415458932</v>
      </c>
    </row>
    <row r="83" spans="1:9" x14ac:dyDescent="0.25">
      <c r="E83"/>
      <c r="F83"/>
      <c r="H83"/>
    </row>
  </sheetData>
  <sortState ref="B70:I74">
    <sortCondition ref="I70:I74"/>
  </sortState>
  <mergeCells count="10">
    <mergeCell ref="A9:I9"/>
    <mergeCell ref="C13:C14"/>
    <mergeCell ref="A13:A14"/>
    <mergeCell ref="B13:B14"/>
    <mergeCell ref="H13:H14"/>
    <mergeCell ref="I13:I14"/>
    <mergeCell ref="E13:E14"/>
    <mergeCell ref="F13:F14"/>
    <mergeCell ref="D13:D14"/>
    <mergeCell ref="G13:G14"/>
  </mergeCells>
  <printOptions horizontalCentered="1"/>
  <pageMargins left="0.15748031496062992" right="0.15748031496062992" top="0.47244094488188981" bottom="0.74803149606299213" header="0.31496062992125984" footer="0.31496062992125984"/>
  <pageSetup paperSize="9" scale="98" orientation="landscape" r:id="rId1"/>
  <headerFooter>
    <oddFooter>&amp;C&amp;P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7:K95"/>
  <sheetViews>
    <sheetView rightToLeft="1" tabSelected="1" topLeftCell="B72" zoomScaleNormal="100" workbookViewId="0">
      <selection activeCell="I91" sqref="I91"/>
    </sheetView>
  </sheetViews>
  <sheetFormatPr defaultRowHeight="15" x14ac:dyDescent="0.25"/>
  <cols>
    <col min="1" max="1" width="27.625" style="9" customWidth="1"/>
    <col min="2" max="2" width="5.125" style="9" bestFit="1" customWidth="1"/>
    <col min="3" max="3" width="19.375" customWidth="1"/>
    <col min="4" max="4" width="16.125" bestFit="1" customWidth="1"/>
    <col min="5" max="5" width="12.25" style="28" customWidth="1"/>
    <col min="6" max="6" width="14.625" style="28" customWidth="1"/>
    <col min="7" max="7" width="12.125" style="28" customWidth="1"/>
    <col min="8" max="8" width="14.625" style="28" customWidth="1"/>
    <col min="9" max="9" width="11.25" customWidth="1"/>
    <col min="10" max="10" width="10.25" customWidth="1"/>
    <col min="11" max="11" width="9.25" bestFit="1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214" t="s">
        <v>201</v>
      </c>
      <c r="B9" s="214"/>
      <c r="C9" s="214"/>
      <c r="D9" s="214"/>
      <c r="E9" s="214"/>
      <c r="F9" s="214"/>
      <c r="G9" s="214"/>
      <c r="H9" s="214"/>
      <c r="I9" s="214"/>
    </row>
    <row r="10" spans="1:9" ht="18" x14ac:dyDescent="0.2">
      <c r="A10" s="2" t="s">
        <v>222</v>
      </c>
      <c r="B10" s="2"/>
      <c r="C10" s="2"/>
    </row>
    <row r="11" spans="1:9" ht="18" x14ac:dyDescent="0.2">
      <c r="A11" s="2"/>
      <c r="B11" s="2"/>
      <c r="C11" s="2"/>
    </row>
    <row r="12" spans="1:9" ht="4.5" customHeight="1" thickBot="1" x14ac:dyDescent="0.25">
      <c r="A12" s="2"/>
      <c r="B12" s="2"/>
      <c r="C12" s="2"/>
    </row>
    <row r="13" spans="1:9" ht="24.75" customHeight="1" x14ac:dyDescent="0.2">
      <c r="A13" s="215" t="s">
        <v>3</v>
      </c>
      <c r="B13" s="221"/>
      <c r="C13" s="240" t="s">
        <v>0</v>
      </c>
      <c r="D13" s="242" t="s">
        <v>23</v>
      </c>
      <c r="E13" s="217" t="s">
        <v>217</v>
      </c>
      <c r="F13" s="234" t="s">
        <v>224</v>
      </c>
      <c r="G13" s="217" t="s">
        <v>197</v>
      </c>
      <c r="H13" s="234" t="s">
        <v>220</v>
      </c>
      <c r="I13" s="217" t="s">
        <v>187</v>
      </c>
    </row>
    <row r="14" spans="1:9" ht="38.25" customHeight="1" thickBot="1" x14ac:dyDescent="0.25">
      <c r="A14" s="216"/>
      <c r="B14" s="222"/>
      <c r="C14" s="241"/>
      <c r="D14" s="243"/>
      <c r="E14" s="218"/>
      <c r="F14" s="235"/>
      <c r="G14" s="236"/>
      <c r="H14" s="235"/>
      <c r="I14" s="236"/>
    </row>
    <row r="15" spans="1:9" ht="17.25" customHeight="1" thickBot="1" x14ac:dyDescent="0.3">
      <c r="A15" s="33" t="s">
        <v>24</v>
      </c>
      <c r="B15" s="27" t="s">
        <v>22</v>
      </c>
      <c r="C15" s="129"/>
      <c r="D15" s="6"/>
      <c r="E15" s="30"/>
      <c r="F15" s="7"/>
      <c r="G15" s="7"/>
      <c r="H15" s="7"/>
      <c r="I15" s="8"/>
    </row>
    <row r="16" spans="1:9" ht="15.75" customHeight="1" x14ac:dyDescent="0.3">
      <c r="A16" s="168"/>
      <c r="B16" s="174" t="s">
        <v>7</v>
      </c>
      <c r="C16" s="155" t="s">
        <v>87</v>
      </c>
      <c r="D16" s="152" t="s">
        <v>161</v>
      </c>
      <c r="E16" s="176">
        <v>974.14175</v>
      </c>
      <c r="F16" s="176">
        <v>1642.4</v>
      </c>
      <c r="G16" s="160">
        <f>(F16-E16)/E16</f>
        <v>0.68599693011822982</v>
      </c>
      <c r="H16" s="176">
        <v>1720.6999999999998</v>
      </c>
      <c r="I16" s="160">
        <f>(F16-H16)/H16</f>
        <v>-4.5504736444470117E-2</v>
      </c>
    </row>
    <row r="17" spans="1:9" ht="16.5" x14ac:dyDescent="0.3">
      <c r="A17" s="171"/>
      <c r="B17" s="169" t="s">
        <v>13</v>
      </c>
      <c r="C17" s="156" t="s">
        <v>93</v>
      </c>
      <c r="D17" s="152" t="s">
        <v>81</v>
      </c>
      <c r="E17" s="178">
        <v>554.16658333333339</v>
      </c>
      <c r="F17" s="178">
        <v>865.27777777777783</v>
      </c>
      <c r="G17" s="160">
        <f>(F17-E17)/E17</f>
        <v>0.56140374356948519</v>
      </c>
      <c r="H17" s="178">
        <v>890.27777777777783</v>
      </c>
      <c r="I17" s="160">
        <f>(F17-H17)/H17</f>
        <v>-2.8081123244929795E-2</v>
      </c>
    </row>
    <row r="18" spans="1:9" ht="16.5" x14ac:dyDescent="0.3">
      <c r="A18" s="171"/>
      <c r="B18" s="169" t="s">
        <v>9</v>
      </c>
      <c r="C18" s="156" t="s">
        <v>88</v>
      </c>
      <c r="D18" s="152" t="s">
        <v>161</v>
      </c>
      <c r="E18" s="178">
        <v>2499.0957500000004</v>
      </c>
      <c r="F18" s="178">
        <v>4467.2000000000007</v>
      </c>
      <c r="G18" s="160">
        <f>(F18-E18)/E18</f>
        <v>0.7875265483525391</v>
      </c>
      <c r="H18" s="178">
        <v>4579.9500000000007</v>
      </c>
      <c r="I18" s="160">
        <f>(F18-H18)/H18</f>
        <v>-2.4618172687474751E-2</v>
      </c>
    </row>
    <row r="19" spans="1:9" ht="16.5" x14ac:dyDescent="0.3">
      <c r="A19" s="171"/>
      <c r="B19" s="169" t="s">
        <v>4</v>
      </c>
      <c r="C19" s="156" t="s">
        <v>84</v>
      </c>
      <c r="D19" s="152" t="s">
        <v>161</v>
      </c>
      <c r="E19" s="178">
        <v>2006.4292499999997</v>
      </c>
      <c r="F19" s="178">
        <v>4141</v>
      </c>
      <c r="G19" s="160">
        <f>(F19-E19)/E19</f>
        <v>1.0638654465389201</v>
      </c>
      <c r="H19" s="178">
        <v>4194.7</v>
      </c>
      <c r="I19" s="160">
        <f>(F19-H19)/H19</f>
        <v>-1.2801869025198422E-2</v>
      </c>
    </row>
    <row r="20" spans="1:9" ht="16.5" x14ac:dyDescent="0.3">
      <c r="A20" s="171"/>
      <c r="B20" s="169" t="s">
        <v>12</v>
      </c>
      <c r="C20" s="156" t="s">
        <v>92</v>
      </c>
      <c r="D20" s="152" t="s">
        <v>81</v>
      </c>
      <c r="E20" s="178">
        <v>539.59375</v>
      </c>
      <c r="F20" s="178">
        <v>844.4</v>
      </c>
      <c r="G20" s="160">
        <f>(F20-E20)/E20</f>
        <v>0.5648809868535356</v>
      </c>
      <c r="H20" s="178">
        <v>849.9</v>
      </c>
      <c r="I20" s="160">
        <f>(F20-H20)/H20</f>
        <v>-6.4713495705377103E-3</v>
      </c>
    </row>
    <row r="21" spans="1:9" ht="16.5" x14ac:dyDescent="0.3">
      <c r="A21" s="171"/>
      <c r="B21" s="169" t="s">
        <v>5</v>
      </c>
      <c r="C21" s="156" t="s">
        <v>85</v>
      </c>
      <c r="D21" s="152" t="s">
        <v>161</v>
      </c>
      <c r="E21" s="178">
        <v>2558.3972222222219</v>
      </c>
      <c r="F21" s="178">
        <v>4071.5222222222224</v>
      </c>
      <c r="G21" s="160">
        <f>(F21-E21)/E21</f>
        <v>0.59143474158625819</v>
      </c>
      <c r="H21" s="178">
        <v>4071.4888888888886</v>
      </c>
      <c r="I21" s="160">
        <f>(F21-H21)/H21</f>
        <v>8.1870132139435719E-6</v>
      </c>
    </row>
    <row r="22" spans="1:9" ht="16.5" x14ac:dyDescent="0.3">
      <c r="A22" s="171"/>
      <c r="B22" s="169" t="s">
        <v>10</v>
      </c>
      <c r="C22" s="156" t="s">
        <v>90</v>
      </c>
      <c r="D22" s="152" t="s">
        <v>161</v>
      </c>
      <c r="E22" s="178">
        <v>1404.43325</v>
      </c>
      <c r="F22" s="178">
        <v>3495.5</v>
      </c>
      <c r="G22" s="160">
        <f>(F22-E22)/E22</f>
        <v>1.4889043320499566</v>
      </c>
      <c r="H22" s="178">
        <v>3398.9</v>
      </c>
      <c r="I22" s="160">
        <f>(F22-H22)/H22</f>
        <v>2.8420959722263058E-2</v>
      </c>
    </row>
    <row r="23" spans="1:9" ht="16.5" x14ac:dyDescent="0.3">
      <c r="A23" s="171"/>
      <c r="B23" s="169" t="s">
        <v>6</v>
      </c>
      <c r="C23" s="156" t="s">
        <v>86</v>
      </c>
      <c r="D23" s="154" t="s">
        <v>161</v>
      </c>
      <c r="E23" s="178">
        <v>2619.1587301587301</v>
      </c>
      <c r="F23" s="178">
        <v>5193.1888888888889</v>
      </c>
      <c r="G23" s="160">
        <f>(F23-E23)/E23</f>
        <v>0.98276982188634421</v>
      </c>
      <c r="H23" s="178">
        <v>5049.4888888888891</v>
      </c>
      <c r="I23" s="160">
        <f>(F23-H23)/H23</f>
        <v>2.8458325815153972E-2</v>
      </c>
    </row>
    <row r="24" spans="1:9" ht="16.5" x14ac:dyDescent="0.3">
      <c r="A24" s="171"/>
      <c r="B24" s="169" t="s">
        <v>8</v>
      </c>
      <c r="C24" s="156" t="s">
        <v>89</v>
      </c>
      <c r="D24" s="154" t="s">
        <v>161</v>
      </c>
      <c r="E24" s="178">
        <v>7456.6875</v>
      </c>
      <c r="F24" s="178">
        <v>14999.142857142857</v>
      </c>
      <c r="G24" s="160">
        <f>(F24-E24)/E24</f>
        <v>1.0115021391392434</v>
      </c>
      <c r="H24" s="178">
        <v>14276.014285714286</v>
      </c>
      <c r="I24" s="160">
        <f>(F24-H24)/H24</f>
        <v>5.0653393654291258E-2</v>
      </c>
    </row>
    <row r="25" spans="1:9" ht="16.5" x14ac:dyDescent="0.3">
      <c r="A25" s="171"/>
      <c r="B25" s="169" t="s">
        <v>18</v>
      </c>
      <c r="C25" s="156" t="s">
        <v>98</v>
      </c>
      <c r="D25" s="154" t="s">
        <v>83</v>
      </c>
      <c r="E25" s="178">
        <v>2031.7798611111111</v>
      </c>
      <c r="F25" s="178">
        <v>5186.0777777777776</v>
      </c>
      <c r="G25" s="160">
        <f>(F25-E25)/E25</f>
        <v>1.5524801564583324</v>
      </c>
      <c r="H25" s="178">
        <v>4868.2999999999993</v>
      </c>
      <c r="I25" s="160">
        <f>(F25-H25)/H25</f>
        <v>6.5274896324749573E-2</v>
      </c>
    </row>
    <row r="26" spans="1:9" ht="16.5" x14ac:dyDescent="0.3">
      <c r="A26" s="171"/>
      <c r="B26" s="169" t="s">
        <v>11</v>
      </c>
      <c r="C26" s="156" t="s">
        <v>91</v>
      </c>
      <c r="D26" s="154" t="s">
        <v>81</v>
      </c>
      <c r="E26" s="178">
        <v>469.09574999999995</v>
      </c>
      <c r="F26" s="178">
        <v>690.2</v>
      </c>
      <c r="G26" s="160">
        <f>(F26-E26)/E26</f>
        <v>0.47134140524615736</v>
      </c>
      <c r="H26" s="178">
        <v>646.9</v>
      </c>
      <c r="I26" s="160">
        <f>(F26-H26)/H26</f>
        <v>6.6934611222754778E-2</v>
      </c>
    </row>
    <row r="27" spans="1:9" ht="16.5" x14ac:dyDescent="0.3">
      <c r="A27" s="171"/>
      <c r="B27" s="169" t="s">
        <v>15</v>
      </c>
      <c r="C27" s="156" t="s">
        <v>95</v>
      </c>
      <c r="D27" s="154" t="s">
        <v>82</v>
      </c>
      <c r="E27" s="178">
        <v>1724.4917499999999</v>
      </c>
      <c r="F27" s="178">
        <v>2970.2</v>
      </c>
      <c r="G27" s="160">
        <f>(F27-E27)/E27</f>
        <v>0.7223625453702518</v>
      </c>
      <c r="H27" s="178">
        <v>2724.5</v>
      </c>
      <c r="I27" s="160">
        <f>(F27-H27)/H27</f>
        <v>9.0181684712791269E-2</v>
      </c>
    </row>
    <row r="28" spans="1:9" ht="16.5" x14ac:dyDescent="0.3">
      <c r="A28" s="171"/>
      <c r="B28" s="169" t="s">
        <v>14</v>
      </c>
      <c r="C28" s="156" t="s">
        <v>94</v>
      </c>
      <c r="D28" s="154" t="s">
        <v>81</v>
      </c>
      <c r="E28" s="178">
        <v>532.97900000000004</v>
      </c>
      <c r="F28" s="178">
        <v>906.9</v>
      </c>
      <c r="G28" s="160">
        <f>(F28-E28)/E28</f>
        <v>0.70156797922619818</v>
      </c>
      <c r="H28" s="178">
        <v>822.4</v>
      </c>
      <c r="I28" s="160">
        <f>(F28-H28)/H28</f>
        <v>0.10274805447470818</v>
      </c>
    </row>
    <row r="29" spans="1:9" ht="17.25" thickBot="1" x14ac:dyDescent="0.35">
      <c r="A29" s="172"/>
      <c r="B29" s="169" t="s">
        <v>17</v>
      </c>
      <c r="C29" s="156" t="s">
        <v>97</v>
      </c>
      <c r="D29" s="154" t="s">
        <v>161</v>
      </c>
      <c r="E29" s="178">
        <v>1930.6021875000001</v>
      </c>
      <c r="F29" s="178">
        <v>4482</v>
      </c>
      <c r="G29" s="160">
        <f>(F29-E29)/E29</f>
        <v>1.3215554343714322</v>
      </c>
      <c r="H29" s="178">
        <v>3844.5</v>
      </c>
      <c r="I29" s="160">
        <f>(F29-H29)/H29</f>
        <v>0.16582130316035895</v>
      </c>
    </row>
    <row r="30" spans="1:9" ht="16.5" x14ac:dyDescent="0.3">
      <c r="A30" s="37"/>
      <c r="B30" s="169" t="s">
        <v>16</v>
      </c>
      <c r="C30" s="156" t="s">
        <v>96</v>
      </c>
      <c r="D30" s="154" t="s">
        <v>81</v>
      </c>
      <c r="E30" s="178">
        <v>523.32483333333334</v>
      </c>
      <c r="F30" s="178">
        <v>1003.5444444444445</v>
      </c>
      <c r="G30" s="160">
        <f>(F30-E30)/E30</f>
        <v>0.91763199550905661</v>
      </c>
      <c r="H30" s="178">
        <v>840.1</v>
      </c>
      <c r="I30" s="160">
        <f>(F30-H30)/H30</f>
        <v>0.1945535584388102</v>
      </c>
    </row>
    <row r="31" spans="1:9" ht="17.25" thickBot="1" x14ac:dyDescent="0.35">
      <c r="A31" s="38"/>
      <c r="B31" s="170" t="s">
        <v>19</v>
      </c>
      <c r="C31" s="157" t="s">
        <v>99</v>
      </c>
      <c r="D31" s="153" t="s">
        <v>161</v>
      </c>
      <c r="E31" s="180">
        <v>1463.375</v>
      </c>
      <c r="F31" s="180">
        <v>4846.5</v>
      </c>
      <c r="G31" s="162">
        <f>(F31-E31)/E31</f>
        <v>2.3118646963355256</v>
      </c>
      <c r="H31" s="180">
        <v>3788.2</v>
      </c>
      <c r="I31" s="162">
        <f>(F31-H31)/H31</f>
        <v>0.27936750963518298</v>
      </c>
    </row>
    <row r="32" spans="1:9" ht="15.75" customHeight="1" thickBot="1" x14ac:dyDescent="0.25">
      <c r="A32" s="227" t="s">
        <v>188</v>
      </c>
      <c r="B32" s="228"/>
      <c r="C32" s="228"/>
      <c r="D32" s="229"/>
      <c r="E32" s="103">
        <f>SUM(E16:E31)</f>
        <v>29287.752167658731</v>
      </c>
      <c r="F32" s="104">
        <f>SUM(F16:F31)</f>
        <v>59805.053968253967</v>
      </c>
      <c r="G32" s="105">
        <f t="shared" ref="G32" si="0">(F32-E32)/E32</f>
        <v>1.0419817002649403</v>
      </c>
      <c r="H32" s="104">
        <f>SUM(H16:H31)</f>
        <v>56566.319841269848</v>
      </c>
      <c r="I32" s="108">
        <f t="shared" ref="I32" si="1">(F32-H32)/H32</f>
        <v>5.7255521237236179E-2</v>
      </c>
    </row>
    <row r="33" spans="1:9" ht="17.25" customHeight="1" thickBot="1" x14ac:dyDescent="0.3">
      <c r="A33" s="37" t="s">
        <v>20</v>
      </c>
      <c r="B33" s="27" t="s">
        <v>21</v>
      </c>
      <c r="C33" s="5"/>
      <c r="D33" s="6"/>
      <c r="E33" s="52"/>
      <c r="F33" s="52"/>
      <c r="G33" s="7"/>
      <c r="H33" s="52"/>
      <c r="I33" s="8"/>
    </row>
    <row r="34" spans="1:9" ht="16.5" x14ac:dyDescent="0.3">
      <c r="A34" s="33"/>
      <c r="B34" s="173" t="s">
        <v>29</v>
      </c>
      <c r="C34" s="158" t="s">
        <v>103</v>
      </c>
      <c r="D34" s="159" t="s">
        <v>161</v>
      </c>
      <c r="E34" s="183">
        <v>1624.7750000000001</v>
      </c>
      <c r="F34" s="183">
        <v>6724.9</v>
      </c>
      <c r="G34" s="160">
        <f>(F34-E34)/E34</f>
        <v>3.1389730885814959</v>
      </c>
      <c r="H34" s="183">
        <v>6647.4</v>
      </c>
      <c r="I34" s="160">
        <f>(F34-H34)/H34</f>
        <v>1.1658693624575023E-2</v>
      </c>
    </row>
    <row r="35" spans="1:9" ht="16.5" x14ac:dyDescent="0.3">
      <c r="A35" s="37"/>
      <c r="B35" s="169" t="s">
        <v>26</v>
      </c>
      <c r="C35" s="156" t="s">
        <v>100</v>
      </c>
      <c r="D35" s="152" t="s">
        <v>161</v>
      </c>
      <c r="E35" s="178">
        <v>2622.2062500000002</v>
      </c>
      <c r="F35" s="178">
        <v>7303.5</v>
      </c>
      <c r="G35" s="160">
        <f>(F35-E35)/E35</f>
        <v>1.7852500160885512</v>
      </c>
      <c r="H35" s="178">
        <v>6966</v>
      </c>
      <c r="I35" s="160">
        <f>(F35-H35)/H35</f>
        <v>4.8449612403100778E-2</v>
      </c>
    </row>
    <row r="36" spans="1:9" ht="16.5" x14ac:dyDescent="0.3">
      <c r="A36" s="37"/>
      <c r="B36" s="173" t="s">
        <v>30</v>
      </c>
      <c r="C36" s="156" t="s">
        <v>104</v>
      </c>
      <c r="D36" s="152" t="s">
        <v>161</v>
      </c>
      <c r="E36" s="178">
        <v>1590.6125</v>
      </c>
      <c r="F36" s="178">
        <v>3588.6</v>
      </c>
      <c r="G36" s="160">
        <f>(F36-E36)/E36</f>
        <v>1.2561120323145958</v>
      </c>
      <c r="H36" s="178">
        <v>3380.3</v>
      </c>
      <c r="I36" s="160">
        <f>(F36-H36)/H36</f>
        <v>6.1621749548856526E-2</v>
      </c>
    </row>
    <row r="37" spans="1:9" ht="16.5" x14ac:dyDescent="0.3">
      <c r="A37" s="37"/>
      <c r="B37" s="169" t="s">
        <v>27</v>
      </c>
      <c r="C37" s="156" t="s">
        <v>101</v>
      </c>
      <c r="D37" s="152" t="s">
        <v>161</v>
      </c>
      <c r="E37" s="178">
        <v>2605.223611111111</v>
      </c>
      <c r="F37" s="178">
        <v>7503.5</v>
      </c>
      <c r="G37" s="160">
        <f>(F37-E37)/E37</f>
        <v>1.8801750329599562</v>
      </c>
      <c r="H37" s="178">
        <v>6916</v>
      </c>
      <c r="I37" s="160">
        <f>(F37-H37)/H37</f>
        <v>8.4947946790052048E-2</v>
      </c>
    </row>
    <row r="38" spans="1:9" ht="17.25" thickBot="1" x14ac:dyDescent="0.35">
      <c r="A38" s="38"/>
      <c r="B38" s="173" t="s">
        <v>28</v>
      </c>
      <c r="C38" s="156" t="s">
        <v>102</v>
      </c>
      <c r="D38" s="163" t="s">
        <v>161</v>
      </c>
      <c r="E38" s="180">
        <v>1612.0875000000001</v>
      </c>
      <c r="F38" s="180">
        <v>5778.5</v>
      </c>
      <c r="G38" s="162">
        <f>(F38-E38)/E38</f>
        <v>2.5844828522025014</v>
      </c>
      <c r="H38" s="180">
        <v>5194</v>
      </c>
      <c r="I38" s="162">
        <f>(F38-H38)/H38</f>
        <v>0.11253369272237197</v>
      </c>
    </row>
    <row r="39" spans="1:9" ht="15.75" customHeight="1" thickBot="1" x14ac:dyDescent="0.25">
      <c r="A39" s="227" t="s">
        <v>189</v>
      </c>
      <c r="B39" s="228"/>
      <c r="C39" s="228"/>
      <c r="D39" s="229"/>
      <c r="E39" s="86">
        <f>SUM(E34:E38)</f>
        <v>10054.904861111112</v>
      </c>
      <c r="F39" s="106">
        <f>SUM(F34:F38)</f>
        <v>30899</v>
      </c>
      <c r="G39" s="107">
        <f t="shared" ref="G39" si="2">(F39-E39)/E39</f>
        <v>2.0730275847269946</v>
      </c>
      <c r="H39" s="106">
        <f>SUM(H34:H38)</f>
        <v>29103.7</v>
      </c>
      <c r="I39" s="108">
        <f t="shared" ref="I39" si="3">(F39-H39)/H39</f>
        <v>6.1686314798462025E-2</v>
      </c>
    </row>
    <row r="40" spans="1:9" ht="17.25" customHeight="1" thickBot="1" x14ac:dyDescent="0.3">
      <c r="A40" s="37" t="s">
        <v>25</v>
      </c>
      <c r="B40" s="27" t="s">
        <v>51</v>
      </c>
      <c r="C40" s="5"/>
      <c r="D40" s="6"/>
      <c r="E40" s="52"/>
      <c r="F40" s="52"/>
      <c r="G40" s="7"/>
      <c r="H40" s="52"/>
      <c r="I40" s="8"/>
    </row>
    <row r="41" spans="1:9" ht="16.5" x14ac:dyDescent="0.3">
      <c r="A41" s="33"/>
      <c r="B41" s="174" t="s">
        <v>32</v>
      </c>
      <c r="C41" s="156" t="s">
        <v>106</v>
      </c>
      <c r="D41" s="159" t="s">
        <v>161</v>
      </c>
      <c r="E41" s="177">
        <v>21771.538888888888</v>
      </c>
      <c r="F41" s="178">
        <v>49383.1</v>
      </c>
      <c r="G41" s="160">
        <f>(F41-E41)/E41</f>
        <v>1.2682411313241013</v>
      </c>
      <c r="H41" s="178">
        <v>48333.1</v>
      </c>
      <c r="I41" s="160">
        <f>(F41-H41)/H41</f>
        <v>2.1724242806689411E-2</v>
      </c>
    </row>
    <row r="42" spans="1:9" ht="16.5" x14ac:dyDescent="0.3">
      <c r="A42" s="37"/>
      <c r="B42" s="169" t="s">
        <v>31</v>
      </c>
      <c r="C42" s="156" t="s">
        <v>105</v>
      </c>
      <c r="D42" s="152" t="s">
        <v>161</v>
      </c>
      <c r="E42" s="179">
        <v>34359.888888888891</v>
      </c>
      <c r="F42" s="178">
        <v>75332.266666666663</v>
      </c>
      <c r="G42" s="160">
        <f>(F42-E42)/E42</f>
        <v>1.1924479124560612</v>
      </c>
      <c r="H42" s="178">
        <v>73082.3</v>
      </c>
      <c r="I42" s="160">
        <f>(F42-H42)/H42</f>
        <v>3.0786752287033384E-2</v>
      </c>
    </row>
    <row r="43" spans="1:9" ht="16.5" x14ac:dyDescent="0.3">
      <c r="A43" s="37"/>
      <c r="B43" s="173" t="s">
        <v>35</v>
      </c>
      <c r="C43" s="156" t="s">
        <v>152</v>
      </c>
      <c r="D43" s="152" t="s">
        <v>161</v>
      </c>
      <c r="E43" s="179">
        <v>16815.3125</v>
      </c>
      <c r="F43" s="184">
        <v>15250</v>
      </c>
      <c r="G43" s="160">
        <f>(F43-E43)/E43</f>
        <v>-9.308851679087142E-2</v>
      </c>
      <c r="H43" s="184">
        <v>14750</v>
      </c>
      <c r="I43" s="160">
        <f>(F43-H43)/H43</f>
        <v>3.3898305084745763E-2</v>
      </c>
    </row>
    <row r="44" spans="1:9" ht="16.5" x14ac:dyDescent="0.3">
      <c r="A44" s="37"/>
      <c r="B44" s="169" t="s">
        <v>33</v>
      </c>
      <c r="C44" s="156" t="s">
        <v>107</v>
      </c>
      <c r="D44" s="152" t="s">
        <v>161</v>
      </c>
      <c r="E44" s="179">
        <v>17345.6875</v>
      </c>
      <c r="F44" s="179">
        <v>26997.5</v>
      </c>
      <c r="G44" s="160">
        <f>(F44-E44)/E44</f>
        <v>0.55643874017677308</v>
      </c>
      <c r="H44" s="179">
        <v>26096</v>
      </c>
      <c r="I44" s="160">
        <f>(F44-H44)/H44</f>
        <v>3.4545524218271E-2</v>
      </c>
    </row>
    <row r="45" spans="1:9" ht="16.5" x14ac:dyDescent="0.3">
      <c r="A45" s="37"/>
      <c r="B45" s="169" t="s">
        <v>34</v>
      </c>
      <c r="C45" s="156" t="s">
        <v>154</v>
      </c>
      <c r="D45" s="152" t="s">
        <v>161</v>
      </c>
      <c r="E45" s="179">
        <v>6116.2</v>
      </c>
      <c r="F45" s="179">
        <v>17128.599999999999</v>
      </c>
      <c r="G45" s="160">
        <f>(F45-E45)/E45</f>
        <v>1.8005297406886627</v>
      </c>
      <c r="H45" s="179">
        <v>14999.666666666666</v>
      </c>
      <c r="I45" s="160">
        <f>(F45-H45)/H45</f>
        <v>0.14193204293428738</v>
      </c>
    </row>
    <row r="46" spans="1:9" ht="16.5" customHeight="1" thickBot="1" x14ac:dyDescent="0.35">
      <c r="A46" s="38"/>
      <c r="B46" s="169" t="s">
        <v>36</v>
      </c>
      <c r="C46" s="156" t="s">
        <v>153</v>
      </c>
      <c r="D46" s="152" t="s">
        <v>161</v>
      </c>
      <c r="E46" s="181">
        <v>14260</v>
      </c>
      <c r="F46" s="181">
        <v>30274.666666666668</v>
      </c>
      <c r="G46" s="166">
        <f>(F46-E46)/E46</f>
        <v>1.1230481533426835</v>
      </c>
      <c r="H46" s="181">
        <v>25713.285714285714</v>
      </c>
      <c r="I46" s="166">
        <f>(F46-H46)/H46</f>
        <v>0.17739393569009174</v>
      </c>
    </row>
    <row r="47" spans="1:9" ht="15.75" customHeight="1" thickBot="1" x14ac:dyDescent="0.25">
      <c r="A47" s="227" t="s">
        <v>190</v>
      </c>
      <c r="B47" s="228"/>
      <c r="C47" s="228"/>
      <c r="D47" s="229"/>
      <c r="E47" s="86">
        <f>SUM(E41:E46)</f>
        <v>110668.62777777777</v>
      </c>
      <c r="F47" s="86">
        <f>SUM(F41:F46)</f>
        <v>214366.13333333333</v>
      </c>
      <c r="G47" s="107">
        <f t="shared" ref="G47" si="4">(F47-E47)/E47</f>
        <v>0.93700904798223217</v>
      </c>
      <c r="H47" s="106">
        <f>SUM(H41:H46)</f>
        <v>202974.35238095236</v>
      </c>
      <c r="I47" s="108">
        <f t="shared" ref="I47" si="5">(F47-H47)/H47</f>
        <v>5.6124238450581725E-2</v>
      </c>
    </row>
    <row r="48" spans="1:9" ht="17.25" customHeight="1" thickBot="1" x14ac:dyDescent="0.3">
      <c r="A48" s="37" t="s">
        <v>37</v>
      </c>
      <c r="B48" s="27" t="s">
        <v>52</v>
      </c>
      <c r="C48" s="5"/>
      <c r="D48" s="6"/>
      <c r="E48" s="52"/>
      <c r="F48" s="52"/>
      <c r="G48" s="7"/>
      <c r="H48" s="7"/>
      <c r="I48" s="8"/>
    </row>
    <row r="49" spans="1:9" ht="16.5" x14ac:dyDescent="0.3">
      <c r="A49" s="33"/>
      <c r="B49" s="169" t="s">
        <v>50</v>
      </c>
      <c r="C49" s="156" t="s">
        <v>159</v>
      </c>
      <c r="D49" s="159" t="s">
        <v>112</v>
      </c>
      <c r="E49" s="177">
        <v>40116.886111111111</v>
      </c>
      <c r="F49" s="177">
        <v>49995</v>
      </c>
      <c r="G49" s="160">
        <f>(F49-E49)/E49</f>
        <v>0.2462333158543171</v>
      </c>
      <c r="H49" s="177">
        <v>49995</v>
      </c>
      <c r="I49" s="160">
        <f>(F49-H49)/H49</f>
        <v>0</v>
      </c>
    </row>
    <row r="50" spans="1:9" ht="16.5" x14ac:dyDescent="0.3">
      <c r="A50" s="37"/>
      <c r="B50" s="169" t="s">
        <v>47</v>
      </c>
      <c r="C50" s="156" t="s">
        <v>113</v>
      </c>
      <c r="D50" s="154" t="s">
        <v>114</v>
      </c>
      <c r="E50" s="179">
        <v>22286.875</v>
      </c>
      <c r="F50" s="179">
        <v>43062.222222222219</v>
      </c>
      <c r="G50" s="160">
        <f>(F50-E50)/E50</f>
        <v>0.93217856797878662</v>
      </c>
      <c r="H50" s="179">
        <v>41093.888888888891</v>
      </c>
      <c r="I50" s="160">
        <f>(F50-H50)/H50</f>
        <v>4.7898443942732648E-2</v>
      </c>
    </row>
    <row r="51" spans="1:9" ht="16.5" x14ac:dyDescent="0.3">
      <c r="A51" s="37"/>
      <c r="B51" s="169" t="s">
        <v>49</v>
      </c>
      <c r="C51" s="156" t="s">
        <v>158</v>
      </c>
      <c r="D51" s="152" t="s">
        <v>199</v>
      </c>
      <c r="E51" s="179">
        <v>2548.25</v>
      </c>
      <c r="F51" s="179">
        <v>5248.75</v>
      </c>
      <c r="G51" s="160">
        <f>(F51-E51)/E51</f>
        <v>1.0597468851172374</v>
      </c>
      <c r="H51" s="179">
        <v>4998.333333333333</v>
      </c>
      <c r="I51" s="160">
        <f>(F51-H51)/H51</f>
        <v>5.0100033344448215E-2</v>
      </c>
    </row>
    <row r="52" spans="1:9" ht="16.5" x14ac:dyDescent="0.3">
      <c r="A52" s="37"/>
      <c r="B52" s="169" t="s">
        <v>46</v>
      </c>
      <c r="C52" s="156" t="s">
        <v>111</v>
      </c>
      <c r="D52" s="152" t="s">
        <v>110</v>
      </c>
      <c r="E52" s="179">
        <v>6524.583333333333</v>
      </c>
      <c r="F52" s="179">
        <v>13769.5</v>
      </c>
      <c r="G52" s="160">
        <f>(F52-E52)/E52</f>
        <v>1.110402963152181</v>
      </c>
      <c r="H52" s="179">
        <v>11714</v>
      </c>
      <c r="I52" s="160">
        <f>(F52-H52)/H52</f>
        <v>0.17547379204370839</v>
      </c>
    </row>
    <row r="53" spans="1:9" ht="16.5" x14ac:dyDescent="0.3">
      <c r="A53" s="37"/>
      <c r="B53" s="169" t="s">
        <v>48</v>
      </c>
      <c r="C53" s="156" t="s">
        <v>157</v>
      </c>
      <c r="D53" s="154" t="s">
        <v>114</v>
      </c>
      <c r="E53" s="179">
        <v>23658.263571428572</v>
      </c>
      <c r="F53" s="179">
        <v>95912.5</v>
      </c>
      <c r="G53" s="160">
        <f>(F53-E53)/E53</f>
        <v>3.05408028828586</v>
      </c>
      <c r="H53" s="179">
        <v>80562.5</v>
      </c>
      <c r="I53" s="160">
        <f>(F53-H53)/H53</f>
        <v>0.19053529868114819</v>
      </c>
    </row>
    <row r="54" spans="1:9" ht="16.5" customHeight="1" thickBot="1" x14ac:dyDescent="0.35">
      <c r="A54" s="38"/>
      <c r="B54" s="169" t="s">
        <v>45</v>
      </c>
      <c r="C54" s="156" t="s">
        <v>109</v>
      </c>
      <c r="D54" s="153" t="s">
        <v>108</v>
      </c>
      <c r="E54" s="181">
        <v>8411.4916666666668</v>
      </c>
      <c r="F54" s="181">
        <v>24581.875</v>
      </c>
      <c r="G54" s="166">
        <f>(F54-E54)/E54</f>
        <v>1.9224156634921075</v>
      </c>
      <c r="H54" s="181">
        <v>20549.75</v>
      </c>
      <c r="I54" s="166">
        <f>(F54-H54)/H54</f>
        <v>0.19621284930473606</v>
      </c>
    </row>
    <row r="55" spans="1:9" ht="15.75" customHeight="1" thickBot="1" x14ac:dyDescent="0.25">
      <c r="A55" s="227" t="s">
        <v>191</v>
      </c>
      <c r="B55" s="228"/>
      <c r="C55" s="228"/>
      <c r="D55" s="229"/>
      <c r="E55" s="86">
        <f>SUM(E49:E54)</f>
        <v>103546.34968253969</v>
      </c>
      <c r="F55" s="86">
        <f>SUM(F49:F54)</f>
        <v>232569.84722222222</v>
      </c>
      <c r="G55" s="107">
        <f t="shared" ref="G55" si="6">(F55-E55)/E55</f>
        <v>1.2460458329555086</v>
      </c>
      <c r="H55" s="86">
        <f>SUM(H49:H54)</f>
        <v>208913.47222222222</v>
      </c>
      <c r="I55" s="108">
        <f t="shared" ref="I55" si="7">(F55-H55)/H55</f>
        <v>0.11323527749726263</v>
      </c>
    </row>
    <row r="56" spans="1:9" ht="17.25" customHeight="1" thickBot="1" x14ac:dyDescent="0.3">
      <c r="A56" s="113" t="s">
        <v>44</v>
      </c>
      <c r="B56" s="10" t="s">
        <v>57</v>
      </c>
      <c r="C56" s="210"/>
      <c r="D56" s="127"/>
      <c r="E56" s="110"/>
      <c r="F56" s="110"/>
      <c r="G56" s="111"/>
      <c r="H56" s="110"/>
      <c r="I56" s="112"/>
    </row>
    <row r="57" spans="1:9" ht="16.5" x14ac:dyDescent="0.3">
      <c r="A57" s="113"/>
      <c r="B57" s="95" t="s">
        <v>56</v>
      </c>
      <c r="C57" s="19" t="s">
        <v>123</v>
      </c>
      <c r="D57" s="159" t="s">
        <v>120</v>
      </c>
      <c r="E57" s="177">
        <v>27416.897321428572</v>
      </c>
      <c r="F57" s="187">
        <v>79000</v>
      </c>
      <c r="G57" s="161">
        <f>(F57-E57)/E57</f>
        <v>1.8814347252289181</v>
      </c>
      <c r="H57" s="187">
        <v>79000</v>
      </c>
      <c r="I57" s="161">
        <f>(F57-H57)/H57</f>
        <v>0</v>
      </c>
    </row>
    <row r="58" spans="1:9" ht="16.5" x14ac:dyDescent="0.3">
      <c r="A58" s="114"/>
      <c r="B58" s="96" t="s">
        <v>43</v>
      </c>
      <c r="C58" s="156" t="s">
        <v>119</v>
      </c>
      <c r="D58" s="152" t="s">
        <v>114</v>
      </c>
      <c r="E58" s="179">
        <v>6429.2472222222223</v>
      </c>
      <c r="F58" s="179">
        <v>4521.1428571428569</v>
      </c>
      <c r="G58" s="160">
        <f>(F58-E58)/E58</f>
        <v>-0.29678503549904606</v>
      </c>
      <c r="H58" s="179">
        <v>4419.2222222222226</v>
      </c>
      <c r="I58" s="160">
        <f>(F58-H58)/H58</f>
        <v>2.3063025527008479E-2</v>
      </c>
    </row>
    <row r="59" spans="1:9" ht="16.5" x14ac:dyDescent="0.3">
      <c r="A59" s="114"/>
      <c r="B59" s="96" t="s">
        <v>55</v>
      </c>
      <c r="C59" s="156" t="s">
        <v>122</v>
      </c>
      <c r="D59" s="152" t="s">
        <v>120</v>
      </c>
      <c r="E59" s="179">
        <v>6372.0758928571431</v>
      </c>
      <c r="F59" s="189">
        <v>25358.125</v>
      </c>
      <c r="G59" s="160">
        <f>(F59-E59)/E59</f>
        <v>2.979570461240975</v>
      </c>
      <c r="H59" s="189">
        <v>21744.375</v>
      </c>
      <c r="I59" s="160">
        <f>(F59-H59)/H59</f>
        <v>0.1661924060820327</v>
      </c>
    </row>
    <row r="60" spans="1:9" ht="16.5" x14ac:dyDescent="0.3">
      <c r="A60" s="114"/>
      <c r="B60" s="96" t="s">
        <v>54</v>
      </c>
      <c r="C60" s="156" t="s">
        <v>121</v>
      </c>
      <c r="D60" s="152" t="s">
        <v>120</v>
      </c>
      <c r="E60" s="179">
        <v>6266.9196428571431</v>
      </c>
      <c r="F60" s="189">
        <v>23636.111111111109</v>
      </c>
      <c r="G60" s="160">
        <f>(F60-E60)/E60</f>
        <v>2.7715676054743859</v>
      </c>
      <c r="H60" s="189">
        <v>20155</v>
      </c>
      <c r="I60" s="160">
        <f>(F60-H60)/H60</f>
        <v>0.17271699881474123</v>
      </c>
    </row>
    <row r="61" spans="1:9" ht="16.5" x14ac:dyDescent="0.3">
      <c r="A61" s="114"/>
      <c r="B61" s="96" t="s">
        <v>38</v>
      </c>
      <c r="C61" s="156" t="s">
        <v>115</v>
      </c>
      <c r="D61" s="152" t="s">
        <v>114</v>
      </c>
      <c r="E61" s="179">
        <v>4312</v>
      </c>
      <c r="F61" s="196">
        <v>13831.25</v>
      </c>
      <c r="G61" s="160">
        <f>(F61-E61)/E61</f>
        <v>2.2076182745825603</v>
      </c>
      <c r="H61" s="196">
        <v>11728.75</v>
      </c>
      <c r="I61" s="160">
        <f>(F61-H61)/H61</f>
        <v>0.17926036448896943</v>
      </c>
    </row>
    <row r="62" spans="1:9" s="150" customFormat="1" ht="17.25" thickBot="1" x14ac:dyDescent="0.35">
      <c r="A62" s="197"/>
      <c r="B62" s="97" t="s">
        <v>42</v>
      </c>
      <c r="C62" s="157" t="s">
        <v>198</v>
      </c>
      <c r="D62" s="153" t="s">
        <v>114</v>
      </c>
      <c r="E62" s="181">
        <v>3263.6875</v>
      </c>
      <c r="F62" s="190">
        <v>6984</v>
      </c>
      <c r="G62" s="165">
        <f>(F62-E62)/E62</f>
        <v>1.1399107604511767</v>
      </c>
      <c r="H62" s="190">
        <v>5754.6</v>
      </c>
      <c r="I62" s="165">
        <f>(F62-H62)/H62</f>
        <v>0.21363778542383477</v>
      </c>
    </row>
    <row r="63" spans="1:9" s="150" customFormat="1" ht="16.5" x14ac:dyDescent="0.3">
      <c r="A63" s="197"/>
      <c r="B63" s="98" t="s">
        <v>40</v>
      </c>
      <c r="C63" s="155" t="s">
        <v>117</v>
      </c>
      <c r="D63" s="152" t="s">
        <v>114</v>
      </c>
      <c r="E63" s="179">
        <v>4201.6000000000004</v>
      </c>
      <c r="F63" s="188">
        <v>20763.25</v>
      </c>
      <c r="G63" s="160">
        <f>(F63-E63)/E63</f>
        <v>3.9417483815689263</v>
      </c>
      <c r="H63" s="188">
        <v>15416.25</v>
      </c>
      <c r="I63" s="160">
        <f>(F63-H63)/H63</f>
        <v>0.34684180653531177</v>
      </c>
    </row>
    <row r="64" spans="1:9" ht="16.5" x14ac:dyDescent="0.3">
      <c r="A64" s="114"/>
      <c r="B64" s="96" t="s">
        <v>39</v>
      </c>
      <c r="C64" s="156" t="s">
        <v>116</v>
      </c>
      <c r="D64" s="154" t="s">
        <v>114</v>
      </c>
      <c r="E64" s="184">
        <v>5750.9285714285725</v>
      </c>
      <c r="F64" s="189">
        <v>22134</v>
      </c>
      <c r="G64" s="160">
        <f>(F64-E64)/E64</f>
        <v>2.8487697638890608</v>
      </c>
      <c r="H64" s="189">
        <v>16074.166666666666</v>
      </c>
      <c r="I64" s="160">
        <f>(F64-H64)/H64</f>
        <v>0.37699206801804142</v>
      </c>
    </row>
    <row r="65" spans="1:9" ht="16.5" customHeight="1" thickBot="1" x14ac:dyDescent="0.35">
      <c r="A65" s="115"/>
      <c r="B65" s="97" t="s">
        <v>41</v>
      </c>
      <c r="C65" s="157" t="s">
        <v>118</v>
      </c>
      <c r="D65" s="153" t="s">
        <v>114</v>
      </c>
      <c r="E65" s="181">
        <v>7078.25</v>
      </c>
      <c r="F65" s="190">
        <v>17776.599999999999</v>
      </c>
      <c r="G65" s="165">
        <f>(F65-E65)/E65</f>
        <v>1.5114399745699854</v>
      </c>
      <c r="H65" s="190">
        <v>11785</v>
      </c>
      <c r="I65" s="165">
        <f>(F65-H65)/H65</f>
        <v>0.50840899448451404</v>
      </c>
    </row>
    <row r="66" spans="1:9" ht="15.75" customHeight="1" thickBot="1" x14ac:dyDescent="0.25">
      <c r="A66" s="227" t="s">
        <v>192</v>
      </c>
      <c r="B66" s="238"/>
      <c r="C66" s="238"/>
      <c r="D66" s="239"/>
      <c r="E66" s="103">
        <f>SUM(E57:E65)</f>
        <v>71091.606150793654</v>
      </c>
      <c r="F66" s="103">
        <f>SUM(F57:F65)</f>
        <v>214004.47896825397</v>
      </c>
      <c r="G66" s="105">
        <f t="shared" ref="G66" si="8">(F66-E66)/E66</f>
        <v>2.0102636662101196</v>
      </c>
      <c r="H66" s="103">
        <f>SUM(H57:H65)</f>
        <v>186077.36388888888</v>
      </c>
      <c r="I66" s="211">
        <f t="shared" ref="I66" si="9">(F66-H66)/H66</f>
        <v>0.15008335509332033</v>
      </c>
    </row>
    <row r="67" spans="1:9" ht="17.25" customHeight="1" thickBot="1" x14ac:dyDescent="0.3">
      <c r="A67" s="37" t="s">
        <v>53</v>
      </c>
      <c r="B67" s="27" t="s">
        <v>58</v>
      </c>
      <c r="C67" s="5"/>
      <c r="D67" s="6"/>
      <c r="E67" s="52"/>
      <c r="F67" s="52"/>
      <c r="G67" s="7"/>
      <c r="H67" s="52"/>
      <c r="I67" s="8"/>
    </row>
    <row r="68" spans="1:9" ht="16.5" x14ac:dyDescent="0.3">
      <c r="A68" s="33"/>
      <c r="B68" s="169" t="s">
        <v>62</v>
      </c>
      <c r="C68" s="156" t="s">
        <v>131</v>
      </c>
      <c r="D68" s="159" t="s">
        <v>125</v>
      </c>
      <c r="E68" s="177">
        <v>12072.916666666666</v>
      </c>
      <c r="F68" s="183">
        <v>23978.75</v>
      </c>
      <c r="G68" s="160">
        <f>(F68-E68)/E68</f>
        <v>0.98616048317515104</v>
      </c>
      <c r="H68" s="183">
        <v>24511.666666666668</v>
      </c>
      <c r="I68" s="160">
        <f>(F68-H68)/H68</f>
        <v>-2.1741347657578073E-2</v>
      </c>
    </row>
    <row r="69" spans="1:9" ht="16.5" x14ac:dyDescent="0.3">
      <c r="A69" s="37"/>
      <c r="B69" s="169" t="s">
        <v>59</v>
      </c>
      <c r="C69" s="156" t="s">
        <v>128</v>
      </c>
      <c r="D69" s="154" t="s">
        <v>124</v>
      </c>
      <c r="E69" s="179">
        <v>10360.875</v>
      </c>
      <c r="F69" s="178">
        <v>28787.875</v>
      </c>
      <c r="G69" s="160">
        <f>(F69-E69)/E69</f>
        <v>1.7785177410209081</v>
      </c>
      <c r="H69" s="178">
        <v>25462.555555555555</v>
      </c>
      <c r="I69" s="160">
        <f>(F69-H69)/H69</f>
        <v>0.13059645317961455</v>
      </c>
    </row>
    <row r="70" spans="1:9" ht="16.5" x14ac:dyDescent="0.3">
      <c r="A70" s="37"/>
      <c r="B70" s="169" t="s">
        <v>60</v>
      </c>
      <c r="C70" s="156" t="s">
        <v>129</v>
      </c>
      <c r="D70" s="154" t="s">
        <v>215</v>
      </c>
      <c r="E70" s="179">
        <v>49304.357142857145</v>
      </c>
      <c r="F70" s="178">
        <v>168283</v>
      </c>
      <c r="G70" s="160">
        <f>(F70-E70)/E70</f>
        <v>2.4131466213504744</v>
      </c>
      <c r="H70" s="178">
        <v>141988</v>
      </c>
      <c r="I70" s="160">
        <f>(F70-H70)/H70</f>
        <v>0.18519170634138096</v>
      </c>
    </row>
    <row r="71" spans="1:9" ht="16.5" x14ac:dyDescent="0.3">
      <c r="A71" s="37"/>
      <c r="B71" s="169" t="s">
        <v>61</v>
      </c>
      <c r="C71" s="156" t="s">
        <v>130</v>
      </c>
      <c r="D71" s="154" t="s">
        <v>216</v>
      </c>
      <c r="E71" s="179">
        <v>15541.549107142857</v>
      </c>
      <c r="F71" s="178">
        <v>87845</v>
      </c>
      <c r="G71" s="160">
        <f>(F71-E71)/E71</f>
        <v>4.6522679556844597</v>
      </c>
      <c r="H71" s="178">
        <v>71723.333333333328</v>
      </c>
      <c r="I71" s="160">
        <f>(F71-H71)/H71</f>
        <v>0.22477575870242142</v>
      </c>
    </row>
    <row r="72" spans="1:9" ht="16.5" x14ac:dyDescent="0.3">
      <c r="A72" s="37"/>
      <c r="B72" s="169" t="s">
        <v>64</v>
      </c>
      <c r="C72" s="156" t="s">
        <v>133</v>
      </c>
      <c r="D72" s="154" t="s">
        <v>127</v>
      </c>
      <c r="E72" s="179">
        <v>5184.25</v>
      </c>
      <c r="F72" s="178">
        <v>20121.333333333332</v>
      </c>
      <c r="G72" s="160">
        <f>(F72-E72)/E72</f>
        <v>2.8812428670170869</v>
      </c>
      <c r="H72" s="178">
        <v>16210.5</v>
      </c>
      <c r="I72" s="160">
        <f>(F72-H72)/H72</f>
        <v>0.24125309727234398</v>
      </c>
    </row>
    <row r="73" spans="1:9" ht="16.5" customHeight="1" thickBot="1" x14ac:dyDescent="0.35">
      <c r="A73" s="37"/>
      <c r="B73" s="169" t="s">
        <v>63</v>
      </c>
      <c r="C73" s="156" t="s">
        <v>132</v>
      </c>
      <c r="D73" s="153" t="s">
        <v>126</v>
      </c>
      <c r="E73" s="181">
        <v>6194.6130952380954</v>
      </c>
      <c r="F73" s="185">
        <v>24473.571428571428</v>
      </c>
      <c r="G73" s="166">
        <f>(F73-E73)/E73</f>
        <v>2.950782890280053</v>
      </c>
      <c r="H73" s="185">
        <v>18842.857142857141</v>
      </c>
      <c r="I73" s="166">
        <f>(F73-H73)/H73</f>
        <v>0.29882486732373015</v>
      </c>
    </row>
    <row r="74" spans="1:9" ht="15.75" customHeight="1" thickBot="1" x14ac:dyDescent="0.25">
      <c r="A74" s="227" t="s">
        <v>214</v>
      </c>
      <c r="B74" s="228"/>
      <c r="C74" s="228"/>
      <c r="D74" s="229"/>
      <c r="E74" s="86">
        <f>SUM(E68:E73)</f>
        <v>98658.561011904763</v>
      </c>
      <c r="F74" s="86">
        <f>SUM(F68:F73)</f>
        <v>353489.52976190473</v>
      </c>
      <c r="G74" s="107">
        <f t="shared" ref="G74" si="10">(F74-E74)/E74</f>
        <v>2.5829584998634885</v>
      </c>
      <c r="H74" s="86">
        <f>SUM(H68:H73)</f>
        <v>298738.91269841272</v>
      </c>
      <c r="I74" s="108">
        <f t="shared" ref="I74" si="11">(F74-H74)/H74</f>
        <v>0.18327246547477616</v>
      </c>
    </row>
    <row r="75" spans="1:9" ht="17.25" customHeight="1" thickBot="1" x14ac:dyDescent="0.3">
      <c r="A75" s="37" t="s">
        <v>65</v>
      </c>
      <c r="B75" s="27" t="s">
        <v>66</v>
      </c>
      <c r="C75" s="5"/>
      <c r="D75" s="6"/>
      <c r="E75" s="52"/>
      <c r="F75" s="52"/>
      <c r="G75" s="7"/>
      <c r="H75" s="52"/>
      <c r="I75" s="8"/>
    </row>
    <row r="76" spans="1:9" ht="13.5" customHeight="1" x14ac:dyDescent="0.3">
      <c r="A76" s="33"/>
      <c r="B76" s="169" t="s">
        <v>70</v>
      </c>
      <c r="C76" s="158" t="s">
        <v>141</v>
      </c>
      <c r="D76" s="159" t="s">
        <v>137</v>
      </c>
      <c r="E76" s="177">
        <v>3197.7638888888891</v>
      </c>
      <c r="F76" s="177">
        <v>8928</v>
      </c>
      <c r="G76" s="160">
        <f>(F76-E76)/E76</f>
        <v>1.7919509726849057</v>
      </c>
      <c r="H76" s="177">
        <v>8928</v>
      </c>
      <c r="I76" s="160">
        <f>(F76-H76)/H76</f>
        <v>0</v>
      </c>
    </row>
    <row r="77" spans="1:9" ht="16.5" x14ac:dyDescent="0.3">
      <c r="A77" s="37"/>
      <c r="B77" s="169" t="s">
        <v>71</v>
      </c>
      <c r="C77" s="156" t="s">
        <v>200</v>
      </c>
      <c r="D77" s="154" t="s">
        <v>134</v>
      </c>
      <c r="E77" s="179">
        <v>2613.5</v>
      </c>
      <c r="F77" s="179">
        <v>8291.25</v>
      </c>
      <c r="G77" s="160">
        <f>(F77-E77)/E77</f>
        <v>2.1724698679931125</v>
      </c>
      <c r="H77" s="179">
        <v>7603.125</v>
      </c>
      <c r="I77" s="160">
        <f>(F77-H77)/H77</f>
        <v>9.05055487053021E-2</v>
      </c>
    </row>
    <row r="78" spans="1:9" ht="16.5" x14ac:dyDescent="0.3">
      <c r="A78" s="37"/>
      <c r="B78" s="169" t="s">
        <v>69</v>
      </c>
      <c r="C78" s="156" t="s">
        <v>140</v>
      </c>
      <c r="D78" s="154" t="s">
        <v>136</v>
      </c>
      <c r="E78" s="179">
        <v>1590.625</v>
      </c>
      <c r="F78" s="179">
        <v>6811.666666666667</v>
      </c>
      <c r="G78" s="160">
        <f>(F78-E78)/E78</f>
        <v>3.2823837590045843</v>
      </c>
      <c r="H78" s="179">
        <v>6245</v>
      </c>
      <c r="I78" s="160">
        <f>(F78-H78)/H78</f>
        <v>9.0739258073125217E-2</v>
      </c>
    </row>
    <row r="79" spans="1:9" ht="16.5" x14ac:dyDescent="0.3">
      <c r="A79" s="37"/>
      <c r="B79" s="169" t="s">
        <v>67</v>
      </c>
      <c r="C79" s="156" t="s">
        <v>139</v>
      </c>
      <c r="D79" s="154" t="s">
        <v>135</v>
      </c>
      <c r="E79" s="179">
        <v>3884.9375</v>
      </c>
      <c r="F79" s="179">
        <v>8709</v>
      </c>
      <c r="G79" s="160">
        <f>(F79-E79)/E79</f>
        <v>1.2417349056452003</v>
      </c>
      <c r="H79" s="179">
        <v>7973</v>
      </c>
      <c r="I79" s="160">
        <f>(F79-H79)/H79</f>
        <v>9.2311551486266144E-2</v>
      </c>
    </row>
    <row r="80" spans="1:9" ht="16.5" customHeight="1" thickBot="1" x14ac:dyDescent="0.35">
      <c r="A80" s="38"/>
      <c r="B80" s="169" t="s">
        <v>68</v>
      </c>
      <c r="C80" s="156" t="s">
        <v>138</v>
      </c>
      <c r="D80" s="153" t="s">
        <v>134</v>
      </c>
      <c r="E80" s="181">
        <v>5510.9861111111104</v>
      </c>
      <c r="F80" s="181">
        <v>21203.333333333332</v>
      </c>
      <c r="G80" s="160">
        <f>(F80-E80)/E80</f>
        <v>2.8474662983787438</v>
      </c>
      <c r="H80" s="181">
        <v>19233.333333333332</v>
      </c>
      <c r="I80" s="160">
        <f>(F80-H80)/H80</f>
        <v>0.10242634315424611</v>
      </c>
    </row>
    <row r="81" spans="1:11" ht="15.75" customHeight="1" thickBot="1" x14ac:dyDescent="0.25">
      <c r="A81" s="227" t="s">
        <v>193</v>
      </c>
      <c r="B81" s="228"/>
      <c r="C81" s="228"/>
      <c r="D81" s="229"/>
      <c r="E81" s="86">
        <f>SUM(E76:E80)</f>
        <v>16797.8125</v>
      </c>
      <c r="F81" s="86">
        <f>SUM(F76:F80)</f>
        <v>53943.25</v>
      </c>
      <c r="G81" s="107">
        <f t="shared" ref="G81" si="12">(F81-E81)/E81</f>
        <v>2.2113258794857962</v>
      </c>
      <c r="H81" s="86">
        <f>SUM(H76:H80)</f>
        <v>49982.458333333328</v>
      </c>
      <c r="I81" s="108">
        <f t="shared" ref="I81" si="13">(F81-H81)/H81</f>
        <v>7.9243634641820271E-2</v>
      </c>
    </row>
    <row r="82" spans="1:11" ht="17.25" customHeight="1" thickBot="1" x14ac:dyDescent="0.3">
      <c r="A82" s="33" t="s">
        <v>72</v>
      </c>
      <c r="B82" s="27" t="s">
        <v>73</v>
      </c>
      <c r="C82" s="5"/>
      <c r="D82" s="6"/>
      <c r="E82" s="52"/>
      <c r="F82" s="52"/>
      <c r="G82" s="7"/>
      <c r="H82" s="52"/>
      <c r="I82" s="8"/>
    </row>
    <row r="83" spans="1:11" ht="16.5" x14ac:dyDescent="0.3">
      <c r="A83" s="33"/>
      <c r="B83" s="169" t="s">
        <v>79</v>
      </c>
      <c r="C83" s="156" t="s">
        <v>155</v>
      </c>
      <c r="D83" s="159" t="s">
        <v>156</v>
      </c>
      <c r="E83" s="179">
        <v>10290.833333333332</v>
      </c>
      <c r="F83" s="177">
        <v>29999</v>
      </c>
      <c r="G83" s="161">
        <f>(F83-E83)/E83</f>
        <v>1.9151186330876997</v>
      </c>
      <c r="H83" s="177">
        <v>29999</v>
      </c>
      <c r="I83" s="161">
        <f>(F83-H83)/H83</f>
        <v>0</v>
      </c>
    </row>
    <row r="84" spans="1:11" ht="16.5" x14ac:dyDescent="0.3">
      <c r="A84" s="37"/>
      <c r="B84" s="169" t="s">
        <v>80</v>
      </c>
      <c r="C84" s="156" t="s">
        <v>151</v>
      </c>
      <c r="D84" s="152" t="s">
        <v>150</v>
      </c>
      <c r="E84" s="179">
        <v>4092.833333333333</v>
      </c>
      <c r="F84" s="179">
        <v>8262.7777777777774</v>
      </c>
      <c r="G84" s="160">
        <f>(F84-E84)/E84</f>
        <v>1.0188405206933528</v>
      </c>
      <c r="H84" s="179">
        <v>7360</v>
      </c>
      <c r="I84" s="160">
        <f>(F84-H84)/H84</f>
        <v>0.12266002415458932</v>
      </c>
    </row>
    <row r="85" spans="1:11" ht="16.5" x14ac:dyDescent="0.3">
      <c r="A85" s="37"/>
      <c r="B85" s="169" t="s">
        <v>74</v>
      </c>
      <c r="C85" s="156" t="s">
        <v>144</v>
      </c>
      <c r="D85" s="154" t="s">
        <v>142</v>
      </c>
      <c r="E85" s="179">
        <v>1871.9583333333333</v>
      </c>
      <c r="F85" s="179">
        <v>5153.333333333333</v>
      </c>
      <c r="G85" s="160">
        <f>(F85-E85)/E85</f>
        <v>1.7529102766710443</v>
      </c>
      <c r="H85" s="179">
        <v>4471.666666666667</v>
      </c>
      <c r="I85" s="160">
        <f>(F85-H85)/H85</f>
        <v>0.15244129705553469</v>
      </c>
    </row>
    <row r="86" spans="1:11" ht="16.5" x14ac:dyDescent="0.3">
      <c r="A86" s="37"/>
      <c r="B86" s="169" t="s">
        <v>78</v>
      </c>
      <c r="C86" s="156" t="s">
        <v>149</v>
      </c>
      <c r="D86" s="154" t="s">
        <v>147</v>
      </c>
      <c r="E86" s="179">
        <v>2696.875</v>
      </c>
      <c r="F86" s="179">
        <v>5678.666666666667</v>
      </c>
      <c r="G86" s="160">
        <f>(F86-E86)/E86</f>
        <v>1.1056469679412901</v>
      </c>
      <c r="H86" s="179">
        <v>4921.666666666667</v>
      </c>
      <c r="I86" s="160">
        <f>(F86-H86)/H86</f>
        <v>0.15380968506603454</v>
      </c>
    </row>
    <row r="87" spans="1:11" ht="16.5" x14ac:dyDescent="0.3">
      <c r="A87" s="37"/>
      <c r="B87" s="169" t="s">
        <v>75</v>
      </c>
      <c r="C87" s="156" t="s">
        <v>148</v>
      </c>
      <c r="D87" s="164" t="s">
        <v>145</v>
      </c>
      <c r="E87" s="186">
        <v>1112.2991071428571</v>
      </c>
      <c r="F87" s="186">
        <v>3685.8333333333335</v>
      </c>
      <c r="G87" s="160">
        <f>(F87-E87)/E87</f>
        <v>2.3137069963142087</v>
      </c>
      <c r="H87" s="186">
        <v>3156.4285714285716</v>
      </c>
      <c r="I87" s="160">
        <f>(F87-H87)/H87</f>
        <v>0.16772271252922985</v>
      </c>
    </row>
    <row r="88" spans="1:11" ht="16.5" x14ac:dyDescent="0.3">
      <c r="A88" s="37"/>
      <c r="B88" s="169" t="s">
        <v>77</v>
      </c>
      <c r="C88" s="156" t="s">
        <v>146</v>
      </c>
      <c r="D88" s="164" t="s">
        <v>162</v>
      </c>
      <c r="E88" s="186">
        <v>2090.4083333333333</v>
      </c>
      <c r="F88" s="186">
        <v>7182.2222222222226</v>
      </c>
      <c r="G88" s="160">
        <f>(F88-E88)/E88</f>
        <v>2.4357986943008214</v>
      </c>
      <c r="H88" s="186">
        <v>6147.7777777777774</v>
      </c>
      <c r="I88" s="160">
        <f>(F88-H88)/H88</f>
        <v>0.16826314838243281</v>
      </c>
    </row>
    <row r="89" spans="1:11" ht="16.5" customHeight="1" thickBot="1" x14ac:dyDescent="0.35">
      <c r="A89" s="35"/>
      <c r="B89" s="170" t="s">
        <v>76</v>
      </c>
      <c r="C89" s="157" t="s">
        <v>143</v>
      </c>
      <c r="D89" s="153" t="s">
        <v>161</v>
      </c>
      <c r="E89" s="181">
        <v>1721.0848214285716</v>
      </c>
      <c r="F89" s="244">
        <v>9485</v>
      </c>
      <c r="G89" s="162">
        <f>(F89-E89)/E89</f>
        <v>4.511059002964803</v>
      </c>
      <c r="H89" s="244">
        <v>6420</v>
      </c>
      <c r="I89" s="162">
        <f>(F89-H89)/H89</f>
        <v>0.47741433021806856</v>
      </c>
    </row>
    <row r="90" spans="1:11" ht="15.75" customHeight="1" thickBot="1" x14ac:dyDescent="0.25">
      <c r="A90" s="227" t="s">
        <v>194</v>
      </c>
      <c r="B90" s="228"/>
      <c r="C90" s="228"/>
      <c r="D90" s="229"/>
      <c r="E90" s="86">
        <f>SUM(E83:E89)</f>
        <v>23876.292261904764</v>
      </c>
      <c r="F90" s="86">
        <f>SUM(F83:F89)</f>
        <v>69446.833333333343</v>
      </c>
      <c r="G90" s="116">
        <f t="shared" ref="G90:G91" si="14">(F90-E90)/E90</f>
        <v>1.9086104564123445</v>
      </c>
      <c r="H90" s="86">
        <f>SUM(H83:H89)</f>
        <v>62476.539682539675</v>
      </c>
      <c r="I90" s="108">
        <f t="shared" ref="I90:I91" si="15">(F90-H90)/H90</f>
        <v>0.11156657660958226</v>
      </c>
    </row>
    <row r="91" spans="1:11" ht="15.75" customHeight="1" thickBot="1" x14ac:dyDescent="0.25">
      <c r="A91" s="227" t="s">
        <v>195</v>
      </c>
      <c r="B91" s="228"/>
      <c r="C91" s="228"/>
      <c r="D91" s="229"/>
      <c r="E91" s="103">
        <f>SUM(E90+E81+E74+E66+E55+E47+E39+E32)</f>
        <v>463981.90641369054</v>
      </c>
      <c r="F91" s="103">
        <f>SUM(F32,F39,F47,F55,F66,F74,F81,F90)</f>
        <v>1228524.1265873015</v>
      </c>
      <c r="G91" s="105">
        <f t="shared" si="14"/>
        <v>1.6477845571243852</v>
      </c>
      <c r="H91" s="103">
        <f>SUM(H32,H39,H47,H55,H66,H74,H81,H90)</f>
        <v>1094833.1190476192</v>
      </c>
      <c r="I91" s="117">
        <f t="shared" si="15"/>
        <v>0.12211085435192019</v>
      </c>
      <c r="J91" s="118"/>
    </row>
    <row r="92" spans="1:11" x14ac:dyDescent="0.25">
      <c r="E92" s="119"/>
      <c r="F92" s="119"/>
      <c r="K92" s="120"/>
    </row>
    <row r="93" spans="1:11" x14ac:dyDescent="0.25">
      <c r="I93" s="28"/>
    </row>
    <row r="94" spans="1:11" x14ac:dyDescent="0.25">
      <c r="I94" s="28"/>
    </row>
    <row r="95" spans="1:11" x14ac:dyDescent="0.25">
      <c r="I95" s="28"/>
    </row>
  </sheetData>
  <sortState ref="B83:I89">
    <sortCondition ref="I83:I89"/>
  </sortState>
  <mergeCells count="19">
    <mergeCell ref="C13:C14"/>
    <mergeCell ref="D13:D14"/>
    <mergeCell ref="E13:E14"/>
    <mergeCell ref="A9:I9"/>
    <mergeCell ref="H13:H14"/>
    <mergeCell ref="I13:I14"/>
    <mergeCell ref="A91:D91"/>
    <mergeCell ref="A47:D47"/>
    <mergeCell ref="A39:D39"/>
    <mergeCell ref="F13:F14"/>
    <mergeCell ref="G13:G14"/>
    <mergeCell ref="A55:D55"/>
    <mergeCell ref="A66:D66"/>
    <mergeCell ref="A74:D74"/>
    <mergeCell ref="A81:D81"/>
    <mergeCell ref="A90:D90"/>
    <mergeCell ref="A32:D32"/>
    <mergeCell ref="A13:A14"/>
    <mergeCell ref="B13:B14"/>
  </mergeCells>
  <printOptions horizontalCentered="1"/>
  <pageMargins left="0.15748031496062992" right="0.15748031496062992" top="0.47244094488188981" bottom="0.74803149606299213" header="0.31496062992125984" footer="0.31496062992125984"/>
  <pageSetup paperSize="9" orientation="landscape" r:id="rId1"/>
  <headerFooter>
    <oddFooter>&amp;C&amp;P</oddFooter>
  </headerFooter>
  <rowBreaks count="3" manualBreakCount="3">
    <brk id="29" max="16383" man="1"/>
    <brk id="55" max="16383" man="1"/>
    <brk id="81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7:I91"/>
  <sheetViews>
    <sheetView rightToLeft="1" topLeftCell="B21" zoomScaleNormal="100" workbookViewId="0">
      <selection activeCell="D16" sqref="D16:I41"/>
    </sheetView>
  </sheetViews>
  <sheetFormatPr defaultRowHeight="15" x14ac:dyDescent="0.25"/>
  <cols>
    <col min="1" max="1" width="25.75" style="9" bestFit="1" customWidth="1"/>
    <col min="2" max="2" width="6.375" style="9" bestFit="1" customWidth="1"/>
    <col min="3" max="3" width="35.125" bestFit="1" customWidth="1"/>
    <col min="4" max="4" width="11.375" customWidth="1"/>
    <col min="5" max="6" width="13.125" customWidth="1"/>
    <col min="7" max="7" width="11.25" style="82" customWidth="1"/>
    <col min="8" max="8" width="11.375" customWidth="1"/>
    <col min="9" max="9" width="11.75" customWidth="1"/>
  </cols>
  <sheetData>
    <row r="7" spans="1:9" ht="14.25" x14ac:dyDescent="0.2">
      <c r="A7" s="4" t="s">
        <v>1</v>
      </c>
      <c r="B7" s="3"/>
      <c r="C7" s="3"/>
    </row>
    <row r="8" spans="1:9" ht="14.25" x14ac:dyDescent="0.2">
      <c r="A8" s="4" t="s">
        <v>2</v>
      </c>
      <c r="B8" s="4"/>
      <c r="C8" s="4"/>
    </row>
    <row r="9" spans="1:9" ht="19.5" x14ac:dyDescent="0.35">
      <c r="A9" s="131" t="s">
        <v>205</v>
      </c>
      <c r="B9" s="26"/>
      <c r="C9" s="26"/>
      <c r="D9" s="26"/>
      <c r="E9" s="130"/>
      <c r="F9" s="130"/>
    </row>
    <row r="10" spans="1:9" ht="18" x14ac:dyDescent="0.2">
      <c r="A10" s="2" t="s">
        <v>206</v>
      </c>
      <c r="B10" s="2"/>
      <c r="C10" s="2"/>
    </row>
    <row r="11" spans="1:9" ht="18" x14ac:dyDescent="0.25">
      <c r="A11" s="2" t="s">
        <v>222</v>
      </c>
    </row>
    <row r="12" spans="1:9" ht="15.75" thickBot="1" x14ac:dyDescent="0.3"/>
    <row r="13" spans="1:9" ht="24.75" customHeight="1" x14ac:dyDescent="0.2">
      <c r="A13" s="221" t="s">
        <v>3</v>
      </c>
      <c r="B13" s="221"/>
      <c r="C13" s="223" t="s">
        <v>0</v>
      </c>
      <c r="D13" s="217" t="s">
        <v>207</v>
      </c>
      <c r="E13" s="217" t="s">
        <v>208</v>
      </c>
      <c r="F13" s="217" t="s">
        <v>209</v>
      </c>
      <c r="G13" s="217" t="s">
        <v>210</v>
      </c>
      <c r="H13" s="217" t="s">
        <v>211</v>
      </c>
      <c r="I13" s="217" t="s">
        <v>212</v>
      </c>
    </row>
    <row r="14" spans="1:9" ht="24.75" customHeight="1" thickBot="1" x14ac:dyDescent="0.25">
      <c r="A14" s="222"/>
      <c r="B14" s="222"/>
      <c r="C14" s="224"/>
      <c r="D14" s="237"/>
      <c r="E14" s="237"/>
      <c r="F14" s="237"/>
      <c r="G14" s="218"/>
      <c r="H14" s="237"/>
      <c r="I14" s="237"/>
    </row>
    <row r="15" spans="1:9" ht="17.25" customHeight="1" thickBot="1" x14ac:dyDescent="0.3">
      <c r="A15" s="89" t="s">
        <v>24</v>
      </c>
      <c r="B15" s="125"/>
      <c r="C15" s="109"/>
      <c r="D15" s="111"/>
      <c r="E15" s="111"/>
      <c r="F15" s="111"/>
      <c r="G15" s="111"/>
      <c r="H15" s="111"/>
      <c r="I15" s="139"/>
    </row>
    <row r="16" spans="1:9" ht="16.5" x14ac:dyDescent="0.3">
      <c r="A16" s="90"/>
      <c r="B16" s="140" t="s">
        <v>4</v>
      </c>
      <c r="C16" s="145" t="s">
        <v>163</v>
      </c>
      <c r="D16" s="199">
        <v>3750</v>
      </c>
      <c r="E16" s="176">
        <v>4000</v>
      </c>
      <c r="F16" s="199">
        <v>4750</v>
      </c>
      <c r="G16" s="176">
        <v>4000</v>
      </c>
      <c r="H16" s="199">
        <v>3666</v>
      </c>
      <c r="I16" s="202">
        <v>4033.2</v>
      </c>
    </row>
    <row r="17" spans="1:9" ht="16.5" x14ac:dyDescent="0.3">
      <c r="A17" s="91"/>
      <c r="B17" s="141" t="s">
        <v>5</v>
      </c>
      <c r="C17" s="146" t="s">
        <v>164</v>
      </c>
      <c r="D17" s="194">
        <v>4000</v>
      </c>
      <c r="E17" s="178">
        <v>4000</v>
      </c>
      <c r="F17" s="194">
        <v>5000</v>
      </c>
      <c r="G17" s="178">
        <v>3750</v>
      </c>
      <c r="H17" s="194">
        <v>3833</v>
      </c>
      <c r="I17" s="134">
        <v>4116.6000000000004</v>
      </c>
    </row>
    <row r="18" spans="1:9" ht="16.5" x14ac:dyDescent="0.3">
      <c r="A18" s="91"/>
      <c r="B18" s="141" t="s">
        <v>6</v>
      </c>
      <c r="C18" s="146" t="s">
        <v>165</v>
      </c>
      <c r="D18" s="194">
        <v>4000</v>
      </c>
      <c r="E18" s="178">
        <v>8000</v>
      </c>
      <c r="F18" s="194">
        <v>4000</v>
      </c>
      <c r="G18" s="178">
        <v>4750</v>
      </c>
      <c r="H18" s="194">
        <v>6333</v>
      </c>
      <c r="I18" s="134">
        <v>5416.6</v>
      </c>
    </row>
    <row r="19" spans="1:9" ht="16.5" x14ac:dyDescent="0.3">
      <c r="A19" s="91"/>
      <c r="B19" s="141" t="s">
        <v>7</v>
      </c>
      <c r="C19" s="146" t="s">
        <v>166</v>
      </c>
      <c r="D19" s="194">
        <v>1000</v>
      </c>
      <c r="E19" s="178">
        <v>4500</v>
      </c>
      <c r="F19" s="194">
        <v>2250</v>
      </c>
      <c r="G19" s="178">
        <v>1250</v>
      </c>
      <c r="H19" s="194">
        <v>1500</v>
      </c>
      <c r="I19" s="134">
        <v>2100</v>
      </c>
    </row>
    <row r="20" spans="1:9" ht="16.5" x14ac:dyDescent="0.3">
      <c r="A20" s="91"/>
      <c r="B20" s="141" t="s">
        <v>8</v>
      </c>
      <c r="C20" s="146" t="s">
        <v>167</v>
      </c>
      <c r="D20" s="194">
        <v>17500</v>
      </c>
      <c r="E20" s="178">
        <v>15000</v>
      </c>
      <c r="F20" s="194">
        <v>10000</v>
      </c>
      <c r="G20" s="178">
        <v>15000</v>
      </c>
      <c r="H20" s="194">
        <v>14000</v>
      </c>
      <c r="I20" s="134">
        <v>14300</v>
      </c>
    </row>
    <row r="21" spans="1:9" ht="16.5" x14ac:dyDescent="0.3">
      <c r="A21" s="91"/>
      <c r="B21" s="141" t="s">
        <v>9</v>
      </c>
      <c r="C21" s="146" t="s">
        <v>168</v>
      </c>
      <c r="D21" s="194">
        <v>4000</v>
      </c>
      <c r="E21" s="178">
        <v>4000</v>
      </c>
      <c r="F21" s="194">
        <v>4000</v>
      </c>
      <c r="G21" s="178">
        <v>5000</v>
      </c>
      <c r="H21" s="194">
        <v>4333</v>
      </c>
      <c r="I21" s="134">
        <v>4266.6000000000004</v>
      </c>
    </row>
    <row r="22" spans="1:9" ht="16.5" x14ac:dyDescent="0.3">
      <c r="A22" s="91"/>
      <c r="B22" s="141" t="s">
        <v>10</v>
      </c>
      <c r="C22" s="146" t="s">
        <v>169</v>
      </c>
      <c r="D22" s="194">
        <v>3500</v>
      </c>
      <c r="E22" s="178">
        <v>3500</v>
      </c>
      <c r="F22" s="194">
        <v>3000</v>
      </c>
      <c r="G22" s="178">
        <v>3250</v>
      </c>
      <c r="H22" s="194">
        <v>3666</v>
      </c>
      <c r="I22" s="134">
        <v>3383.2</v>
      </c>
    </row>
    <row r="23" spans="1:9" ht="16.5" x14ac:dyDescent="0.3">
      <c r="A23" s="91"/>
      <c r="B23" s="141" t="s">
        <v>11</v>
      </c>
      <c r="C23" s="146" t="s">
        <v>170</v>
      </c>
      <c r="D23" s="194">
        <v>500</v>
      </c>
      <c r="E23" s="178">
        <v>1000</v>
      </c>
      <c r="F23" s="194">
        <v>500</v>
      </c>
      <c r="G23" s="178">
        <v>825</v>
      </c>
      <c r="H23" s="194">
        <v>583</v>
      </c>
      <c r="I23" s="134">
        <v>681.6</v>
      </c>
    </row>
    <row r="24" spans="1:9" ht="16.5" x14ac:dyDescent="0.3">
      <c r="A24" s="91"/>
      <c r="B24" s="141" t="s">
        <v>12</v>
      </c>
      <c r="C24" s="146" t="s">
        <v>171</v>
      </c>
      <c r="D24" s="194">
        <v>500</v>
      </c>
      <c r="E24" s="178">
        <v>1000</v>
      </c>
      <c r="F24" s="194">
        <v>1000</v>
      </c>
      <c r="G24" s="178">
        <v>825</v>
      </c>
      <c r="H24" s="194">
        <v>750</v>
      </c>
      <c r="I24" s="134">
        <v>815</v>
      </c>
    </row>
    <row r="25" spans="1:9" ht="16.5" x14ac:dyDescent="0.3">
      <c r="A25" s="91"/>
      <c r="B25" s="141" t="s">
        <v>13</v>
      </c>
      <c r="C25" s="146" t="s">
        <v>172</v>
      </c>
      <c r="D25" s="194">
        <v>500</v>
      </c>
      <c r="E25" s="178">
        <v>1000</v>
      </c>
      <c r="F25" s="194">
        <v>1000</v>
      </c>
      <c r="G25" s="178">
        <v>825</v>
      </c>
      <c r="H25" s="194">
        <v>750</v>
      </c>
      <c r="I25" s="134">
        <v>815</v>
      </c>
    </row>
    <row r="26" spans="1:9" ht="16.5" x14ac:dyDescent="0.3">
      <c r="A26" s="91"/>
      <c r="B26" s="141" t="s">
        <v>14</v>
      </c>
      <c r="C26" s="146" t="s">
        <v>173</v>
      </c>
      <c r="D26" s="194">
        <v>750</v>
      </c>
      <c r="E26" s="178">
        <v>1000</v>
      </c>
      <c r="F26" s="194">
        <v>1000</v>
      </c>
      <c r="G26" s="178">
        <v>825</v>
      </c>
      <c r="H26" s="194">
        <v>1000</v>
      </c>
      <c r="I26" s="134">
        <v>915</v>
      </c>
    </row>
    <row r="27" spans="1:9" ht="16.5" x14ac:dyDescent="0.3">
      <c r="A27" s="91"/>
      <c r="B27" s="141" t="s">
        <v>15</v>
      </c>
      <c r="C27" s="146" t="s">
        <v>174</v>
      </c>
      <c r="D27" s="194">
        <v>2000</v>
      </c>
      <c r="E27" s="178">
        <v>3000</v>
      </c>
      <c r="F27" s="194">
        <v>3250</v>
      </c>
      <c r="G27" s="178">
        <v>2500</v>
      </c>
      <c r="H27" s="194">
        <v>2333</v>
      </c>
      <c r="I27" s="134">
        <v>2616.6</v>
      </c>
    </row>
    <row r="28" spans="1:9" ht="16.5" x14ac:dyDescent="0.3">
      <c r="A28" s="91"/>
      <c r="B28" s="141" t="s">
        <v>16</v>
      </c>
      <c r="C28" s="146" t="s">
        <v>175</v>
      </c>
      <c r="D28" s="194">
        <v>750</v>
      </c>
      <c r="E28" s="178">
        <v>1000</v>
      </c>
      <c r="F28" s="194">
        <v>1000</v>
      </c>
      <c r="G28" s="178">
        <v>1125</v>
      </c>
      <c r="H28" s="194">
        <v>1166</v>
      </c>
      <c r="I28" s="134">
        <v>1008.2</v>
      </c>
    </row>
    <row r="29" spans="1:9" ht="16.5" x14ac:dyDescent="0.3">
      <c r="A29" s="91"/>
      <c r="B29" s="143" t="s">
        <v>17</v>
      </c>
      <c r="C29" s="146" t="s">
        <v>176</v>
      </c>
      <c r="D29" s="194">
        <v>4500</v>
      </c>
      <c r="E29" s="178">
        <v>5000</v>
      </c>
      <c r="F29" s="194">
        <v>5000</v>
      </c>
      <c r="G29" s="178">
        <v>4500</v>
      </c>
      <c r="H29" s="194">
        <v>4000</v>
      </c>
      <c r="I29" s="134">
        <v>4600</v>
      </c>
    </row>
    <row r="30" spans="1:9" ht="16.5" x14ac:dyDescent="0.3">
      <c r="A30" s="91"/>
      <c r="B30" s="141" t="s">
        <v>18</v>
      </c>
      <c r="C30" s="146" t="s">
        <v>177</v>
      </c>
      <c r="D30" s="194">
        <v>5000</v>
      </c>
      <c r="E30" s="178">
        <v>7000</v>
      </c>
      <c r="F30" s="194">
        <v>5000</v>
      </c>
      <c r="G30" s="178">
        <v>5000</v>
      </c>
      <c r="H30" s="194">
        <v>4000</v>
      </c>
      <c r="I30" s="134">
        <v>5200</v>
      </c>
    </row>
    <row r="31" spans="1:9" ht="17.25" thickBot="1" x14ac:dyDescent="0.35">
      <c r="A31" s="92"/>
      <c r="B31" s="142" t="s">
        <v>19</v>
      </c>
      <c r="C31" s="147" t="s">
        <v>178</v>
      </c>
      <c r="D31" s="200">
        <v>5500</v>
      </c>
      <c r="E31" s="180">
        <v>5000</v>
      </c>
      <c r="F31" s="200">
        <v>6000</v>
      </c>
      <c r="G31" s="180">
        <v>5500</v>
      </c>
      <c r="H31" s="200">
        <v>4666</v>
      </c>
      <c r="I31" s="195">
        <v>5333.2</v>
      </c>
    </row>
    <row r="32" spans="1:9" ht="17.25" customHeight="1" thickBot="1" x14ac:dyDescent="0.3">
      <c r="A32" s="89" t="s">
        <v>20</v>
      </c>
      <c r="B32" s="136" t="s">
        <v>21</v>
      </c>
      <c r="C32" s="144"/>
      <c r="D32" s="208"/>
      <c r="E32" s="205"/>
      <c r="F32" s="208"/>
      <c r="G32" s="205"/>
      <c r="H32" s="208"/>
      <c r="I32" s="208"/>
    </row>
    <row r="33" spans="1:9" ht="16.5" x14ac:dyDescent="0.3">
      <c r="A33" s="90"/>
      <c r="B33" s="132" t="s">
        <v>26</v>
      </c>
      <c r="C33" s="138" t="s">
        <v>179</v>
      </c>
      <c r="D33" s="199">
        <v>6500</v>
      </c>
      <c r="E33" s="176">
        <v>8500</v>
      </c>
      <c r="F33" s="199">
        <v>7000</v>
      </c>
      <c r="G33" s="176">
        <v>9000</v>
      </c>
      <c r="H33" s="199">
        <v>5666</v>
      </c>
      <c r="I33" s="202">
        <v>7333.2</v>
      </c>
    </row>
    <row r="34" spans="1:9" ht="16.5" x14ac:dyDescent="0.3">
      <c r="A34" s="91"/>
      <c r="B34" s="133" t="s">
        <v>27</v>
      </c>
      <c r="C34" s="15" t="s">
        <v>180</v>
      </c>
      <c r="D34" s="194">
        <v>6500</v>
      </c>
      <c r="E34" s="178">
        <v>8000</v>
      </c>
      <c r="F34" s="194">
        <v>6500</v>
      </c>
      <c r="G34" s="178">
        <v>9000</v>
      </c>
      <c r="H34" s="194">
        <v>5666</v>
      </c>
      <c r="I34" s="134">
        <v>7133.2</v>
      </c>
    </row>
    <row r="35" spans="1:9" ht="16.5" x14ac:dyDescent="0.3">
      <c r="A35" s="91"/>
      <c r="B35" s="135" t="s">
        <v>28</v>
      </c>
      <c r="C35" s="15" t="s">
        <v>181</v>
      </c>
      <c r="D35" s="194">
        <v>5500</v>
      </c>
      <c r="E35" s="178">
        <v>5000</v>
      </c>
      <c r="F35" s="194">
        <v>5500</v>
      </c>
      <c r="G35" s="178">
        <v>5750</v>
      </c>
      <c r="H35" s="194">
        <v>5666</v>
      </c>
      <c r="I35" s="134">
        <v>5483.2</v>
      </c>
    </row>
    <row r="36" spans="1:9" ht="16.5" x14ac:dyDescent="0.3">
      <c r="A36" s="91"/>
      <c r="B36" s="133" t="s">
        <v>29</v>
      </c>
      <c r="C36" s="15" t="s">
        <v>182</v>
      </c>
      <c r="D36" s="194">
        <v>6000</v>
      </c>
      <c r="E36" s="178">
        <v>7000</v>
      </c>
      <c r="F36" s="194">
        <v>5000</v>
      </c>
      <c r="G36" s="178">
        <v>9000</v>
      </c>
      <c r="H36" s="194">
        <v>6500</v>
      </c>
      <c r="I36" s="134">
        <v>6700</v>
      </c>
    </row>
    <row r="37" spans="1:9" ht="16.5" customHeight="1" thickBot="1" x14ac:dyDescent="0.35">
      <c r="A37" s="92"/>
      <c r="B37" s="148" t="s">
        <v>30</v>
      </c>
      <c r="C37" s="16" t="s">
        <v>183</v>
      </c>
      <c r="D37" s="200">
        <v>3500</v>
      </c>
      <c r="E37" s="180">
        <v>3000</v>
      </c>
      <c r="F37" s="200">
        <v>4000</v>
      </c>
      <c r="G37" s="180">
        <v>3250</v>
      </c>
      <c r="H37" s="200">
        <v>2666</v>
      </c>
      <c r="I37" s="195">
        <v>3283.2</v>
      </c>
    </row>
    <row r="38" spans="1:9" ht="17.25" customHeight="1" thickBot="1" x14ac:dyDescent="0.3">
      <c r="A38" s="89" t="s">
        <v>25</v>
      </c>
      <c r="B38" s="136" t="s">
        <v>51</v>
      </c>
      <c r="C38" s="137"/>
      <c r="D38" s="204"/>
      <c r="E38" s="207"/>
      <c r="F38" s="204"/>
      <c r="G38" s="207"/>
      <c r="H38" s="204"/>
      <c r="I38" s="195"/>
    </row>
    <row r="39" spans="1:9" ht="16.5" x14ac:dyDescent="0.3">
      <c r="A39" s="90"/>
      <c r="B39" s="201" t="s">
        <v>31</v>
      </c>
      <c r="C39" s="206" t="s">
        <v>213</v>
      </c>
      <c r="D39" s="176">
        <v>80000</v>
      </c>
      <c r="E39" s="176">
        <v>85000</v>
      </c>
      <c r="F39" s="176">
        <v>90000</v>
      </c>
      <c r="G39" s="176">
        <v>72500</v>
      </c>
      <c r="H39" s="176">
        <v>86666</v>
      </c>
      <c r="I39" s="202">
        <v>82833.2</v>
      </c>
    </row>
    <row r="40" spans="1:9" ht="17.25" thickBot="1" x14ac:dyDescent="0.35">
      <c r="A40" s="92"/>
      <c r="B40" s="203" t="s">
        <v>32</v>
      </c>
      <c r="C40" s="157" t="s">
        <v>185</v>
      </c>
      <c r="D40" s="180">
        <v>53000</v>
      </c>
      <c r="E40" s="180">
        <v>45000</v>
      </c>
      <c r="F40" s="180">
        <v>60000</v>
      </c>
      <c r="G40" s="180">
        <v>52500</v>
      </c>
      <c r="H40" s="180">
        <v>53333</v>
      </c>
      <c r="I40" s="195">
        <v>52766.6</v>
      </c>
    </row>
    <row r="41" spans="1:9" ht="15.75" thickBot="1" x14ac:dyDescent="0.3">
      <c r="D41" s="212">
        <v>218750</v>
      </c>
      <c r="E41" s="213">
        <v>229500</v>
      </c>
      <c r="F41" s="213">
        <v>234750</v>
      </c>
      <c r="G41" s="213">
        <v>219925</v>
      </c>
      <c r="H41" s="213">
        <v>222742</v>
      </c>
      <c r="I41" s="213">
        <v>225133.4</v>
      </c>
    </row>
    <row r="43" spans="1:9" x14ac:dyDescent="0.25">
      <c r="G43"/>
    </row>
    <row r="44" spans="1:9" ht="14.25" customHeight="1" x14ac:dyDescent="0.25"/>
    <row r="45" spans="1:9" x14ac:dyDescent="0.25">
      <c r="G45"/>
    </row>
    <row r="47" spans="1:9" x14ac:dyDescent="0.25">
      <c r="G47"/>
    </row>
    <row r="48" spans="1:9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</sheetData>
  <mergeCells count="9">
    <mergeCell ref="G13:G14"/>
    <mergeCell ref="H13:H14"/>
    <mergeCell ref="I13:I14"/>
    <mergeCell ref="A13:A14"/>
    <mergeCell ref="B13:B14"/>
    <mergeCell ref="C13:C14"/>
    <mergeCell ref="D13:D14"/>
    <mergeCell ref="E13:E14"/>
    <mergeCell ref="F13:F14"/>
  </mergeCells>
  <pageMargins left="0.74803149606299213" right="0.74803149606299213" top="0.78740157480314965" bottom="0.78740157480314965" header="0.51181102362204722" footer="0.51181102362204722"/>
  <pageSetup paperSize="9" scale="90" orientation="landscape" r:id="rId1"/>
  <rowBreaks count="1" manualBreakCount="1">
    <brk id="31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Supermarkets</vt:lpstr>
      <vt:lpstr>stores</vt:lpstr>
      <vt:lpstr>Comp</vt:lpstr>
      <vt:lpstr>22-03-2021</vt:lpstr>
      <vt:lpstr>By Order</vt:lpstr>
      <vt:lpstr>All Stores</vt:lpstr>
      <vt:lpstr>'22-03-2021'!Print_Titles</vt:lpstr>
      <vt:lpstr>'All Stores'!Print_Titles</vt:lpstr>
      <vt:lpstr>'By Order'!Print_Titles</vt:lpstr>
      <vt:lpstr>Comp!Print_Titles</vt:lpstr>
      <vt:lpstr>stores!Print_Titles</vt:lpstr>
      <vt:lpstr>Supermarkets!Print_Titles</vt:lpstr>
    </vt:vector>
  </TitlesOfParts>
  <Company>moet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rawad</dc:creator>
  <cp:lastModifiedBy>rkassem</cp:lastModifiedBy>
  <cp:lastPrinted>2021-03-26T08:31:44Z</cp:lastPrinted>
  <dcterms:created xsi:type="dcterms:W3CDTF">2010-10-20T06:23:14Z</dcterms:created>
  <dcterms:modified xsi:type="dcterms:W3CDTF">2021-03-26T08:32:50Z</dcterms:modified>
</cp:coreProperties>
</file>