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5"/>
  </bookViews>
  <sheets>
    <sheet name="Supermarkets" sheetId="5" r:id="rId1"/>
    <sheet name="stores" sheetId="7" r:id="rId2"/>
    <sheet name="Comp" sheetId="8" r:id="rId3"/>
    <sheet name="07-06-2021" sheetId="9" r:id="rId4"/>
    <sheet name="By Order" sheetId="11" r:id="rId5"/>
    <sheet name="All Stores" sheetId="12" r:id="rId6"/>
  </sheets>
  <definedNames>
    <definedName name="_xlnm.Print_Titles" localSheetId="3">'07-06-2021'!$12:$14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5" i="11"/>
  <c r="G85" i="11"/>
  <c r="I89" i="11"/>
  <c r="G89" i="11"/>
  <c r="I84" i="11"/>
  <c r="G84" i="11"/>
  <c r="I86" i="11"/>
  <c r="G86" i="11"/>
  <c r="I87" i="11"/>
  <c r="G87" i="11"/>
  <c r="I83" i="11"/>
  <c r="G83" i="11"/>
  <c r="I79" i="11"/>
  <c r="G79" i="11"/>
  <c r="I80" i="11"/>
  <c r="G80" i="11"/>
  <c r="I78" i="11"/>
  <c r="G78" i="11"/>
  <c r="I77" i="11"/>
  <c r="G77" i="11"/>
  <c r="I76" i="11"/>
  <c r="G76" i="11"/>
  <c r="I68" i="11"/>
  <c r="G68" i="11"/>
  <c r="I71" i="11"/>
  <c r="G71" i="11"/>
  <c r="I70" i="11"/>
  <c r="G70" i="11"/>
  <c r="I73" i="11"/>
  <c r="G73" i="11"/>
  <c r="I72" i="11"/>
  <c r="G72" i="11"/>
  <c r="I69" i="11"/>
  <c r="G69" i="11"/>
  <c r="I63" i="11"/>
  <c r="G63" i="11"/>
  <c r="I64" i="11"/>
  <c r="G64" i="11"/>
  <c r="I65" i="11"/>
  <c r="G65" i="11"/>
  <c r="I57" i="11"/>
  <c r="G57" i="11"/>
  <c r="I62" i="11"/>
  <c r="G62" i="11"/>
  <c r="I61" i="11"/>
  <c r="G61" i="11"/>
  <c r="I60" i="11"/>
  <c r="G60" i="11"/>
  <c r="I59" i="11"/>
  <c r="G59" i="11"/>
  <c r="I58" i="11"/>
  <c r="G58" i="11"/>
  <c r="I51" i="11"/>
  <c r="G51" i="11"/>
  <c r="I50" i="11"/>
  <c r="G50" i="11"/>
  <c r="I49" i="11"/>
  <c r="G49" i="11"/>
  <c r="I54" i="11"/>
  <c r="G54" i="11"/>
  <c r="I53" i="11"/>
  <c r="G53" i="11"/>
  <c r="I52" i="11"/>
  <c r="G52" i="11"/>
  <c r="I44" i="11"/>
  <c r="G44" i="11"/>
  <c r="I41" i="11"/>
  <c r="G41" i="11"/>
  <c r="I46" i="11"/>
  <c r="G46" i="11"/>
  <c r="I45" i="11"/>
  <c r="G45" i="11"/>
  <c r="I43" i="11"/>
  <c r="G43" i="11"/>
  <c r="I42" i="11"/>
  <c r="G42" i="11"/>
  <c r="I34" i="11"/>
  <c r="G34" i="11"/>
  <c r="I35" i="11"/>
  <c r="G35" i="11"/>
  <c r="I36" i="11"/>
  <c r="G36" i="11"/>
  <c r="I38" i="11"/>
  <c r="G38" i="11"/>
  <c r="I37" i="11"/>
  <c r="G37" i="11"/>
  <c r="I30" i="11"/>
  <c r="G30" i="11"/>
  <c r="I25" i="11"/>
  <c r="G25" i="11"/>
  <c r="I21" i="11"/>
  <c r="G21" i="11"/>
  <c r="I22" i="11"/>
  <c r="G22" i="11"/>
  <c r="I29" i="11"/>
  <c r="G29" i="11"/>
  <c r="I23" i="11"/>
  <c r="G23" i="11"/>
  <c r="I24" i="11"/>
  <c r="G24" i="11"/>
  <c r="I26" i="11"/>
  <c r="G26" i="11"/>
  <c r="I16" i="11"/>
  <c r="G16" i="11"/>
  <c r="I18" i="11"/>
  <c r="G18" i="11"/>
  <c r="I20" i="11"/>
  <c r="G20" i="11"/>
  <c r="I17" i="11"/>
  <c r="G17" i="11"/>
  <c r="I28" i="11"/>
  <c r="G28" i="11"/>
  <c r="I19" i="11"/>
  <c r="G19" i="11"/>
  <c r="I27" i="11"/>
  <c r="G27" i="11"/>
  <c r="I31" i="11"/>
  <c r="G31" i="11"/>
  <c r="D40" i="8" l="1"/>
  <c r="I31" i="9" l="1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33" i="9" l="1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G16" i="9" l="1"/>
  <c r="I16" i="9"/>
  <c r="G15" i="5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<sst xmlns="http://schemas.openxmlformats.org/spreadsheetml/2006/main" count="848" uniqueCount="225">
  <si>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</si>
  <si>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</si>
  <si>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</si>
  <si>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</si>
  <si>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</si>
  <si>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</si>
  <si>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</si>
  <si>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</si>
  <si>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</si>
  <si>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</si>
  <si>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</si>
  <si>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</si>
  <si>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</si>
  <si>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</si>
  <si>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</si>
  <si>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</si>
  <si>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</si>
  <si>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</si>
  <si>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</si>
  <si>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</si>
  <si>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</si>
  <si>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</si>
  <si>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</si>
  <si>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</si>
  <si>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</si>
  <si>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</si>
  <si>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</si>
  <si>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</si>
  <si>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</si>
  <si>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</si>
  <si>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</si>
  <si>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</si>
  <si>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</si>
  <si>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</si>
  <si>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</si>
  <si>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</si>
  <si>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</si>
  <si>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</si>
  <si>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</si>
  <si>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</si>
  <si>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</si>
  <si>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</si>
  <si>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</si>
  <si>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</si>
  <si>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</si>
  <si>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</si>
  <si>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</si>
  <si>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</si>
  <si>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</si>
  <si>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</si>
  <si>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</si>
  <si>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</si>
  <si>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</si>
  <si>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</si>
  <si>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</si>
  <si>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</si>
  <si>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</si>
  <si>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</si>
  <si>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</si>
  <si>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</si>
  <si>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</si>
  <si>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</si>
  <si>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</si>
  <si>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</si>
  <si>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</si>
  <si>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</si>
  <si>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</si>
  <si>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</si>
  <si>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</si>
  <si>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</si>
  <si>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</si>
  <si>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</si>
  <si>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</si>
  <si>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</si>
  <si>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</si>
  <si>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</si>
  <si>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</si>
  <si>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</si>
  <si>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</si>
  <si>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</si>
  <si>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</si>
  <si>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</si>
  <si>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</si>
  <si>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</si>
  <si>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</si>
  <si>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</si>
  <si>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</si>
  <si>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</si>
  <si>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</si>
  <si>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</si>
  <si>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</si>
  <si>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</si>
  <si>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</si>
  <si>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</si>
  <si>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</si>
  <si>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</si>
  <si>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</si>
  <si>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</si>
  <si>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</si>
  <si>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</si>
  <si>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</si>
  <si>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</si>
  <si>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</si>
  <si>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</si>
  <si>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</si>
  <si>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</si>
  <si>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</si>
  <si>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</si>
  <si>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</si>
  <si>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</si>
  <si>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</si>
  <si>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</si>
  <si>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</si>
  <si>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</si>
  <si>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</si>
  <si>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</si>
  <si>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</si>
  <si>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</si>
  <si>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</si>
  <si>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</si>
  <si>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</si>
  <si>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</si>
  <si>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</si>
  <si>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</si>
  <si>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</si>
  <si>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</si>
  <si>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</si>
  <si>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</si>
  <si>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</si>
  <si>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</si>
  <si>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</si>
  <si>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</si>
  <si>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</si>
  <si>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</si>
  <si>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</si>
  <si>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</si>
  <si>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</si>
  <si>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</si>
  <si>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</si>
  <si>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</si>
  <si>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</si>
  <si>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</si>
  <si>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</si>
  <si>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</si>
  <si>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</si>
  <si>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</si>
  <si>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</si>
  <si>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</si>
  <si>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</si>
  <si>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</si>
  <si>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</si>
  <si>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</si>
  <si>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</si>
  <si>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</si>
  <si>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</si>
  <si>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</si>
  <si>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</si>
  <si>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</si>
  <si>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</si>
  <si>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</si>
  <si>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</si>
  <si>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</si>
  <si>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</si>
  <si>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</si>
  <si>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</si>
  <si>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</si>
  <si>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</si>
  <si>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</si>
  <si>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</si>
  <si>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</si>
  <si>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</si>
  <si>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</si>
  <si>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</si>
  <si>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</si>
  <si>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</si>
  <si>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</si>
  <si>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</si>
  <si>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</si>
  <si>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</si>
  <si>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</si>
  <si>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</si>
  <si>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</si>
  <si>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</si>
  <si>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</si>
  <si>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</si>
  <si>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</si>
  <si>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</si>
  <si>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</si>
  <si>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</si>
  <si>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</si>
  <si>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</si>
  <si>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</si>
  <si>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</si>
  <si>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</si>
  <si>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</si>
  <si>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</si>
  <si>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</si>
  <si>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</si>
  <si>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</si>
  <si>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</si>
  <si>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</si>
  <si>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</si>
  <si>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</si>
  <si>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</si>
  <si>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</si>
  <si>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</si>
  <si>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</si>
  <si>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</si>
  <si>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</si>
  <si>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</si>
  <si>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</si>
  <si>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</si>
  <si>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</si>
  <si>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</si>
  <si>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</si>
  <si>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</si>
  <si>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</si>
  <si>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المعدل العام للأسعار في 31-05-2021  (ل.ل.)</t>
  </si>
  <si>
    <t>معدل أسعار  السوبرماركات في 31-05-2021 (ل.ل.)</t>
  </si>
  <si>
    <t>معدل أسعار المحلات والملاحم في 31-05-2021 (ل.ل.)</t>
  </si>
  <si>
    <t xml:space="preserve"> التاريخ 7 حزيران 2021</t>
  </si>
  <si>
    <t>المعدل العام للأسعار في 07-06-2021  (ل.ل.)</t>
  </si>
  <si>
    <t>معدل الأسعار في حزيران 2020 (ل.ل.)</t>
  </si>
  <si>
    <t>معدل أسعار  السوبرماركات في 07-06-2021 (ل.ل.)</t>
  </si>
  <si>
    <t>معدل أسعار المحلات والملاحم في 07-06-2021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</si>
</sst>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10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C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36" t="s">
        <v>202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220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37" t="s">
        <v>3</v>
      </c>
      <c r="B12" s="243"/>
      <c r="C12" s="241" t="s">
        <v>0</v>
      </c>
      <c r="D12" s="239" t="s">
        <v>23</v>
      </c>
      <c r="E12" s="239" t="s">
        <v>222</v>
      </c>
      <c r="F12" s="239" t="s">
        <v>223</v>
      </c>
      <c r="G12" s="239" t="s">
        <v>197</v>
      </c>
      <c r="H12" s="239" t="s">
        <v>218</v>
      </c>
      <c r="I12" s="239" t="s">
        <v>187</v>
      </c>
    </row>
    <row r="13" spans="1:9" ht="38.25" customHeight="1" thickBot="1" x14ac:dyDescent="0.25">
      <c r="A13" s="238"/>
      <c r="B13" s="244"/>
      <c r="C13" s="242"/>
      <c r="D13" s="240"/>
      <c r="E13" s="240"/>
      <c r="F13" s="240"/>
      <c r="G13" s="240"/>
      <c r="H13" s="240"/>
      <c r="I13" s="24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2" t="s">
        <v>4</v>
      </c>
      <c r="C15" s="19" t="s">
        <v>84</v>
      </c>
      <c r="D15" s="20" t="s">
        <v>161</v>
      </c>
      <c r="E15" s="207">
        <v>2184.1800000000003</v>
      </c>
      <c r="F15" s="216">
        <v>5148.8</v>
      </c>
      <c r="G15" s="45">
        <f t="shared" ref="G15:G30" si="0">(F15-E15)/E15</f>
        <v>1.3573148733163016</v>
      </c>
      <c r="H15" s="216">
        <v>4268.8</v>
      </c>
      <c r="I15" s="45">
        <f t="shared" ref="I15:I30" si="1">(F15-H15)/H15</f>
        <v>0.20614692653673161</v>
      </c>
    </row>
    <row r="16" spans="1:9" ht="16.5" x14ac:dyDescent="0.3">
      <c r="A16" s="37"/>
      <c r="B16" s="93" t="s">
        <v>5</v>
      </c>
      <c r="C16" s="15" t="s">
        <v>85</v>
      </c>
      <c r="D16" s="11" t="s">
        <v>161</v>
      </c>
      <c r="E16" s="210">
        <v>1833.8422222222223</v>
      </c>
      <c r="F16" s="210">
        <v>5083.1111111111113</v>
      </c>
      <c r="G16" s="48">
        <f t="shared" si="0"/>
        <v>1.7718366659436349</v>
      </c>
      <c r="H16" s="210">
        <v>4276.4444444444443</v>
      </c>
      <c r="I16" s="44">
        <f t="shared" si="1"/>
        <v>0.18863022240698407</v>
      </c>
    </row>
    <row r="17" spans="1:9" ht="16.5" x14ac:dyDescent="0.3">
      <c r="A17" s="37"/>
      <c r="B17" s="93" t="s">
        <v>6</v>
      </c>
      <c r="C17" s="15" t="s">
        <v>86</v>
      </c>
      <c r="D17" s="11" t="s">
        <v>161</v>
      </c>
      <c r="E17" s="210">
        <v>1670.911111111111</v>
      </c>
      <c r="F17" s="210">
        <v>4748.8</v>
      </c>
      <c r="G17" s="48">
        <f t="shared" si="0"/>
        <v>1.8420422656966926</v>
      </c>
      <c r="H17" s="210">
        <v>4608.666666666667</v>
      </c>
      <c r="I17" s="44">
        <f t="shared" si="1"/>
        <v>3.0406480543902763E-2</v>
      </c>
    </row>
    <row r="18" spans="1:9" ht="16.5" x14ac:dyDescent="0.3">
      <c r="A18" s="37"/>
      <c r="B18" s="93" t="s">
        <v>7</v>
      </c>
      <c r="C18" s="15" t="s">
        <v>87</v>
      </c>
      <c r="D18" s="11" t="s">
        <v>161</v>
      </c>
      <c r="E18" s="210">
        <v>828.42</v>
      </c>
      <c r="F18" s="210">
        <v>1368.8</v>
      </c>
      <c r="G18" s="48">
        <f t="shared" si="0"/>
        <v>0.65230197242944399</v>
      </c>
      <c r="H18" s="210">
        <v>1308.8</v>
      </c>
      <c r="I18" s="44">
        <f t="shared" si="1"/>
        <v>4.5843520782396091E-2</v>
      </c>
    </row>
    <row r="19" spans="1:9" ht="16.5" x14ac:dyDescent="0.3">
      <c r="A19" s="37"/>
      <c r="B19" s="93" t="s">
        <v>8</v>
      </c>
      <c r="C19" s="15" t="s">
        <v>89</v>
      </c>
      <c r="D19" s="11" t="s">
        <v>161</v>
      </c>
      <c r="E19" s="210">
        <v>3749.4510444444445</v>
      </c>
      <c r="F19" s="210">
        <v>13950</v>
      </c>
      <c r="G19" s="48">
        <f t="shared" si="0"/>
        <v>2.7205446436404852</v>
      </c>
      <c r="H19" s="210">
        <v>14208.333333333334</v>
      </c>
      <c r="I19" s="44">
        <f t="shared" si="1"/>
        <v>-1.8181818181818223E-2</v>
      </c>
    </row>
    <row r="20" spans="1:9" ht="16.5" x14ac:dyDescent="0.3">
      <c r="A20" s="37"/>
      <c r="B20" s="93" t="s">
        <v>9</v>
      </c>
      <c r="C20" s="15" t="s">
        <v>88</v>
      </c>
      <c r="D20" s="11" t="s">
        <v>161</v>
      </c>
      <c r="E20" s="210">
        <v>1517.29</v>
      </c>
      <c r="F20" s="210">
        <v>4824.8</v>
      </c>
      <c r="G20" s="48">
        <f t="shared" si="0"/>
        <v>2.1798799174844627</v>
      </c>
      <c r="H20" s="210">
        <v>4447.8</v>
      </c>
      <c r="I20" s="44">
        <f t="shared" si="1"/>
        <v>8.4761005440892129E-2</v>
      </c>
    </row>
    <row r="21" spans="1:9" ht="16.5" x14ac:dyDescent="0.3">
      <c r="A21" s="37"/>
      <c r="B21" s="93" t="s">
        <v>10</v>
      </c>
      <c r="C21" s="15" t="s">
        <v>90</v>
      </c>
      <c r="D21" s="11" t="s">
        <v>161</v>
      </c>
      <c r="E21" s="210">
        <v>1517.2288222222223</v>
      </c>
      <c r="F21" s="210">
        <v>4998.8</v>
      </c>
      <c r="G21" s="48">
        <f t="shared" si="0"/>
        <v>2.2946909040908308</v>
      </c>
      <c r="H21" s="210">
        <v>5067.8</v>
      </c>
      <c r="I21" s="44">
        <f t="shared" si="1"/>
        <v>-1.3615375508110027E-2</v>
      </c>
    </row>
    <row r="22" spans="1:9" ht="16.5" x14ac:dyDescent="0.3">
      <c r="A22" s="37"/>
      <c r="B22" s="93" t="s">
        <v>11</v>
      </c>
      <c r="C22" s="15" t="s">
        <v>91</v>
      </c>
      <c r="D22" s="13" t="s">
        <v>81</v>
      </c>
      <c r="E22" s="210">
        <v>413.3433</v>
      </c>
      <c r="F22" s="210">
        <v>909.8</v>
      </c>
      <c r="G22" s="48">
        <f t="shared" si="0"/>
        <v>1.2010759579264982</v>
      </c>
      <c r="H22" s="210">
        <v>967.3</v>
      </c>
      <c r="I22" s="44">
        <f t="shared" si="1"/>
        <v>-5.9443812674454671E-2</v>
      </c>
    </row>
    <row r="23" spans="1:9" ht="16.5" x14ac:dyDescent="0.3">
      <c r="A23" s="37"/>
      <c r="B23" s="93" t="s">
        <v>12</v>
      </c>
      <c r="C23" s="15" t="s">
        <v>92</v>
      </c>
      <c r="D23" s="13" t="s">
        <v>81</v>
      </c>
      <c r="E23" s="210">
        <v>474.15</v>
      </c>
      <c r="F23" s="210">
        <v>1185</v>
      </c>
      <c r="G23" s="48">
        <f t="shared" si="0"/>
        <v>1.4992091110408099</v>
      </c>
      <c r="H23" s="210">
        <v>1047.5</v>
      </c>
      <c r="I23" s="44">
        <f t="shared" si="1"/>
        <v>0.13126491646778043</v>
      </c>
    </row>
    <row r="24" spans="1:9" ht="16.5" x14ac:dyDescent="0.3">
      <c r="A24" s="37"/>
      <c r="B24" s="93" t="s">
        <v>13</v>
      </c>
      <c r="C24" s="15" t="s">
        <v>93</v>
      </c>
      <c r="D24" s="13" t="s">
        <v>81</v>
      </c>
      <c r="E24" s="210">
        <v>466.24666666666667</v>
      </c>
      <c r="F24" s="210">
        <v>1150</v>
      </c>
      <c r="G24" s="48">
        <f t="shared" si="0"/>
        <v>1.4665055692980826</v>
      </c>
      <c r="H24" s="210">
        <v>1030.5555555555557</v>
      </c>
      <c r="I24" s="44">
        <f t="shared" si="1"/>
        <v>0.11590296495956863</v>
      </c>
    </row>
    <row r="25" spans="1:9" ht="16.5" x14ac:dyDescent="0.3">
      <c r="A25" s="37"/>
      <c r="B25" s="93" t="s">
        <v>14</v>
      </c>
      <c r="C25" s="15" t="s">
        <v>94</v>
      </c>
      <c r="D25" s="13" t="s">
        <v>81</v>
      </c>
      <c r="E25" s="210">
        <v>495.68340000000001</v>
      </c>
      <c r="F25" s="210">
        <v>1950</v>
      </c>
      <c r="G25" s="48">
        <f t="shared" si="0"/>
        <v>2.9339626866665296</v>
      </c>
      <c r="H25" s="210">
        <v>1610</v>
      </c>
      <c r="I25" s="44">
        <f t="shared" si="1"/>
        <v>0.21118012422360249</v>
      </c>
    </row>
    <row r="26" spans="1:9" ht="16.5" x14ac:dyDescent="0.3">
      <c r="A26" s="37"/>
      <c r="B26" s="93" t="s">
        <v>15</v>
      </c>
      <c r="C26" s="15" t="s">
        <v>95</v>
      </c>
      <c r="D26" s="13" t="s">
        <v>82</v>
      </c>
      <c r="E26" s="210">
        <v>1252.5</v>
      </c>
      <c r="F26" s="210">
        <v>2723.8</v>
      </c>
      <c r="G26" s="48">
        <f t="shared" si="0"/>
        <v>1.1746906187624753</v>
      </c>
      <c r="H26" s="210">
        <v>2474.8000000000002</v>
      </c>
      <c r="I26" s="44">
        <f t="shared" si="1"/>
        <v>0.10061419104574107</v>
      </c>
    </row>
    <row r="27" spans="1:9" ht="16.5" x14ac:dyDescent="0.3">
      <c r="A27" s="37"/>
      <c r="B27" s="93" t="s">
        <v>16</v>
      </c>
      <c r="C27" s="15" t="s">
        <v>96</v>
      </c>
      <c r="D27" s="13" t="s">
        <v>81</v>
      </c>
      <c r="E27" s="210">
        <v>498.11673333333334</v>
      </c>
      <c r="F27" s="210">
        <v>1574.75</v>
      </c>
      <c r="G27" s="48">
        <f t="shared" si="0"/>
        <v>2.1614075469056719</v>
      </c>
      <c r="H27" s="210">
        <v>1313.6666666666667</v>
      </c>
      <c r="I27" s="44">
        <f t="shared" si="1"/>
        <v>0.19874397361075863</v>
      </c>
    </row>
    <row r="28" spans="1:9" ht="16.5" x14ac:dyDescent="0.3">
      <c r="A28" s="37"/>
      <c r="B28" s="93" t="s">
        <v>17</v>
      </c>
      <c r="C28" s="15" t="s">
        <v>97</v>
      </c>
      <c r="D28" s="11" t="s">
        <v>161</v>
      </c>
      <c r="E28" s="210">
        <v>1355.6200000000001</v>
      </c>
      <c r="F28" s="210">
        <v>2698.8</v>
      </c>
      <c r="G28" s="48">
        <f t="shared" si="0"/>
        <v>0.99082338708487627</v>
      </c>
      <c r="H28" s="210">
        <v>2982.8</v>
      </c>
      <c r="I28" s="44">
        <f t="shared" si="1"/>
        <v>-9.521255196459702E-2</v>
      </c>
    </row>
    <row r="29" spans="1:9" ht="16.5" x14ac:dyDescent="0.3">
      <c r="A29" s="37"/>
      <c r="B29" s="93" t="s">
        <v>18</v>
      </c>
      <c r="C29" s="15" t="s">
        <v>98</v>
      </c>
      <c r="D29" s="13" t="s">
        <v>83</v>
      </c>
      <c r="E29" s="210">
        <v>2562.7283333333335</v>
      </c>
      <c r="F29" s="210">
        <v>5543.75</v>
      </c>
      <c r="G29" s="48">
        <f t="shared" si="0"/>
        <v>1.1632218787659245</v>
      </c>
      <c r="H29" s="210">
        <v>5668.75</v>
      </c>
      <c r="I29" s="44">
        <f t="shared" si="1"/>
        <v>-2.2050716648291068E-2</v>
      </c>
    </row>
    <row r="30" spans="1:9" ht="17.25" thickBot="1" x14ac:dyDescent="0.35">
      <c r="A30" s="38"/>
      <c r="B30" s="94" t="s">
        <v>19</v>
      </c>
      <c r="C30" s="16" t="s">
        <v>99</v>
      </c>
      <c r="D30" s="12" t="s">
        <v>161</v>
      </c>
      <c r="E30" s="213">
        <v>1659.8599999999997</v>
      </c>
      <c r="F30" s="213">
        <v>4984.8</v>
      </c>
      <c r="G30" s="51">
        <f t="shared" si="0"/>
        <v>2.0031448435410222</v>
      </c>
      <c r="H30" s="213">
        <v>4507.3</v>
      </c>
      <c r="I30" s="56">
        <f t="shared" si="1"/>
        <v>0.10593925409890621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80"/>
      <c r="F31" s="233"/>
      <c r="G31" s="52"/>
      <c r="H31" s="233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216">
        <v>4174.8399206349204</v>
      </c>
      <c r="F32" s="216">
        <v>10498.5</v>
      </c>
      <c r="G32" s="45">
        <f>(F32-E32)/E32</f>
        <v>1.5147071982590798</v>
      </c>
      <c r="H32" s="216">
        <v>10238.666666666666</v>
      </c>
      <c r="I32" s="44">
        <f>(F32-H32)/H32</f>
        <v>2.5377653340278743E-2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10">
        <v>4670.1087301587304</v>
      </c>
      <c r="F33" s="210">
        <v>10555.333333333334</v>
      </c>
      <c r="G33" s="48">
        <f>(F33-E33)/E33</f>
        <v>1.2601900604944958</v>
      </c>
      <c r="H33" s="210">
        <v>10127.555555555555</v>
      </c>
      <c r="I33" s="44">
        <f>(F33-H33)/H33</f>
        <v>4.2238995918725729E-2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210">
        <v>3229.4177777777777</v>
      </c>
      <c r="F34" s="210">
        <v>6487.7777777777774</v>
      </c>
      <c r="G34" s="48">
        <f>(F34-E34)/E34</f>
        <v>1.0089620557678782</v>
      </c>
      <c r="H34" s="210">
        <v>6388</v>
      </c>
      <c r="I34" s="44">
        <f>(F34-H34)/H34</f>
        <v>1.5619564461142356E-2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10">
        <v>2217.6083333333336</v>
      </c>
      <c r="F35" s="210">
        <v>4583.333333333333</v>
      </c>
      <c r="G35" s="48">
        <f>(F35-E35)/E35</f>
        <v>1.0667911751774619</v>
      </c>
      <c r="H35" s="210">
        <v>5000</v>
      </c>
      <c r="I35" s="44">
        <f>(F35-H35)/H35</f>
        <v>-8.3333333333333398E-2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3">
        <v>3167.4333999999999</v>
      </c>
      <c r="F36" s="210">
        <v>4819</v>
      </c>
      <c r="G36" s="51">
        <f>(F36-E36)/E36</f>
        <v>0.5214210975990845</v>
      </c>
      <c r="H36" s="210">
        <v>4870</v>
      </c>
      <c r="I36" s="56">
        <f>(F36-H36)/H36</f>
        <v>-1.0472279260780287E-2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80"/>
      <c r="F37" s="233"/>
      <c r="G37" s="52"/>
      <c r="H37" s="233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10">
        <v>52629.85555555555</v>
      </c>
      <c r="F38" s="210">
        <v>127247.5</v>
      </c>
      <c r="G38" s="45">
        <f t="shared" ref="G38:G43" si="2">(F38-E38)/E38</f>
        <v>1.4177816689175369</v>
      </c>
      <c r="H38" s="210">
        <v>126247.5</v>
      </c>
      <c r="I38" s="44">
        <f t="shared" ref="I38:I43" si="3">(F38-H38)/H38</f>
        <v>7.9209489296817766E-3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10">
        <v>35532.514999999999</v>
      </c>
      <c r="F39" s="210">
        <v>102450</v>
      </c>
      <c r="G39" s="48">
        <f t="shared" si="2"/>
        <v>1.8832746570289214</v>
      </c>
      <c r="H39" s="210">
        <v>101200</v>
      </c>
      <c r="I39" s="44">
        <f t="shared" si="3"/>
        <v>1.2351778656126482E-2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8">
        <v>31440.875</v>
      </c>
      <c r="F40" s="210">
        <v>68737</v>
      </c>
      <c r="G40" s="48">
        <f t="shared" si="2"/>
        <v>1.1862305040810728</v>
      </c>
      <c r="H40" s="210">
        <v>68737</v>
      </c>
      <c r="I40" s="44">
        <f t="shared" si="3"/>
        <v>0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11">
        <v>6640</v>
      </c>
      <c r="F41" s="210">
        <v>28083</v>
      </c>
      <c r="G41" s="48">
        <f t="shared" si="2"/>
        <v>3.2293674698795183</v>
      </c>
      <c r="H41" s="210">
        <v>28058</v>
      </c>
      <c r="I41" s="44">
        <f t="shared" si="3"/>
        <v>8.9101147622781384E-4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11">
        <v>19340</v>
      </c>
      <c r="F42" s="210">
        <v>23850</v>
      </c>
      <c r="G42" s="48">
        <f t="shared" si="2"/>
        <v>0.23319544984488108</v>
      </c>
      <c r="H42" s="210">
        <v>24840</v>
      </c>
      <c r="I42" s="44">
        <f t="shared" si="3"/>
        <v>-3.9855072463768113E-2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4">
        <v>18871.166666666664</v>
      </c>
      <c r="F43" s="210">
        <v>46050</v>
      </c>
      <c r="G43" s="51">
        <f t="shared" si="2"/>
        <v>1.4402306870269461</v>
      </c>
      <c r="H43" s="210">
        <v>46350</v>
      </c>
      <c r="I43" s="59">
        <f t="shared" si="3"/>
        <v>-6.4724919093851136E-3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80"/>
      <c r="F44" s="233"/>
      <c r="G44" s="6"/>
      <c r="H44" s="233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8">
        <v>10683.024444444445</v>
      </c>
      <c r="F45" s="210">
        <v>28868.285714285714</v>
      </c>
      <c r="G45" s="45">
        <f t="shared" ref="G45:G50" si="4">(F45-E45)/E45</f>
        <v>1.702257760843958</v>
      </c>
      <c r="H45" s="210">
        <v>28511.142857142859</v>
      </c>
      <c r="I45" s="44">
        <f t="shared" ref="I45:I50" si="5">(F45-H45)/H45</f>
        <v>1.2526430768922353E-2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11">
        <v>7396.844444444444</v>
      </c>
      <c r="F46" s="210">
        <v>16385.333333333332</v>
      </c>
      <c r="G46" s="48">
        <f t="shared" si="4"/>
        <v>1.2151788450330172</v>
      </c>
      <c r="H46" s="210">
        <v>15535.333333333334</v>
      </c>
      <c r="I46" s="85">
        <f t="shared" si="5"/>
        <v>5.4713985323777935E-2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11">
        <v>26364.76666666667</v>
      </c>
      <c r="F47" s="210">
        <v>57648.111111111109</v>
      </c>
      <c r="G47" s="48">
        <f t="shared" si="4"/>
        <v>1.1865587448568773</v>
      </c>
      <c r="H47" s="210">
        <v>54210.333333333336</v>
      </c>
      <c r="I47" s="85">
        <f t="shared" si="5"/>
        <v>6.3415543981979572E-2</v>
      </c>
    </row>
    <row r="48" spans="1:9" ht="16.5" x14ac:dyDescent="0.3">
      <c r="A48" s="37"/>
      <c r="B48" s="34" t="s">
        <v>48</v>
      </c>
      <c r="C48" s="148" t="s">
        <v>157</v>
      </c>
      <c r="D48" s="11" t="s">
        <v>114</v>
      </c>
      <c r="E48" s="211">
        <v>39328.762999999999</v>
      </c>
      <c r="F48" s="210">
        <v>122328.5</v>
      </c>
      <c r="G48" s="48">
        <f t="shared" si="4"/>
        <v>2.1104080237662188</v>
      </c>
      <c r="H48" s="210">
        <v>122328.5</v>
      </c>
      <c r="I48" s="85">
        <f t="shared" si="5"/>
        <v>0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11">
        <v>4024.3600000000006</v>
      </c>
      <c r="F49" s="210">
        <v>4748.75</v>
      </c>
      <c r="G49" s="48">
        <f t="shared" si="4"/>
        <v>0.1800012921309225</v>
      </c>
      <c r="H49" s="210">
        <v>4748.75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4">
        <v>55495.302777777775</v>
      </c>
      <c r="F50" s="210">
        <v>54748.25</v>
      </c>
      <c r="G50" s="56">
        <f t="shared" si="4"/>
        <v>-1.3461549723752851E-2</v>
      </c>
      <c r="H50" s="210">
        <v>54748.25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80"/>
      <c r="F51" s="233"/>
      <c r="G51" s="52"/>
      <c r="H51" s="233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8">
        <v>5683.3333333333339</v>
      </c>
      <c r="F52" s="207">
        <v>22975</v>
      </c>
      <c r="G52" s="209">
        <f t="shared" ref="G52:G60" si="6">(F52-E52)/E52</f>
        <v>3.0425219941348964</v>
      </c>
      <c r="H52" s="207">
        <v>22975</v>
      </c>
      <c r="I52" s="118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11">
        <v>11429.809523809523</v>
      </c>
      <c r="F53" s="210">
        <v>24081.666666666668</v>
      </c>
      <c r="G53" s="212">
        <f t="shared" si="6"/>
        <v>1.106917583928408</v>
      </c>
      <c r="H53" s="210">
        <v>24081.666666666668</v>
      </c>
      <c r="I53" s="85">
        <f t="shared" si="7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11">
        <v>6513.1333333333332</v>
      </c>
      <c r="F54" s="210">
        <v>23370.6</v>
      </c>
      <c r="G54" s="212">
        <f t="shared" si="6"/>
        <v>2.5882268646939006</v>
      </c>
      <c r="H54" s="210">
        <v>23370.6</v>
      </c>
      <c r="I54" s="85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11">
        <v>7153.4866666666667</v>
      </c>
      <c r="F55" s="210">
        <v>26944.5</v>
      </c>
      <c r="G55" s="212">
        <f t="shared" si="6"/>
        <v>2.7666247601402763</v>
      </c>
      <c r="H55" s="210">
        <v>26944.5</v>
      </c>
      <c r="I55" s="85">
        <f t="shared" si="7"/>
        <v>0</v>
      </c>
    </row>
    <row r="56" spans="1:9" ht="16.5" x14ac:dyDescent="0.3">
      <c r="A56" s="37"/>
      <c r="B56" s="96" t="s">
        <v>42</v>
      </c>
      <c r="C56" s="97" t="s">
        <v>198</v>
      </c>
      <c r="D56" s="98" t="s">
        <v>114</v>
      </c>
      <c r="E56" s="211">
        <v>4899.2857142857138</v>
      </c>
      <c r="F56" s="210">
        <v>14057.5</v>
      </c>
      <c r="G56" s="217">
        <f t="shared" si="6"/>
        <v>1.8692958157165771</v>
      </c>
      <c r="H56" s="210">
        <v>14057.5</v>
      </c>
      <c r="I56" s="86">
        <f t="shared" si="7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4">
        <v>10514</v>
      </c>
      <c r="F57" s="213">
        <v>3685.75</v>
      </c>
      <c r="G57" s="215">
        <f t="shared" si="6"/>
        <v>-0.6494435990108427</v>
      </c>
      <c r="H57" s="213">
        <v>3935.75</v>
      </c>
      <c r="I57" s="119">
        <f t="shared" si="7"/>
        <v>-6.3520294734167565E-2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8">
        <v>9538.0933333333342</v>
      </c>
      <c r="F58" s="216">
        <v>26790.555555555555</v>
      </c>
      <c r="G58" s="44">
        <f t="shared" si="6"/>
        <v>1.808795701540163</v>
      </c>
      <c r="H58" s="216">
        <v>26680.555555555555</v>
      </c>
      <c r="I58" s="44">
        <f t="shared" si="7"/>
        <v>4.1228526808953668E-3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11">
        <v>11739.444444444445</v>
      </c>
      <c r="F59" s="210">
        <v>30889</v>
      </c>
      <c r="G59" s="48">
        <f t="shared" si="6"/>
        <v>1.6312148028962186</v>
      </c>
      <c r="H59" s="210">
        <v>30876.625</v>
      </c>
      <c r="I59" s="44">
        <f t="shared" si="7"/>
        <v>4.0078862246116601E-4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4">
        <v>49432.000000000007</v>
      </c>
      <c r="F60" s="210">
        <v>218000</v>
      </c>
      <c r="G60" s="51">
        <f t="shared" si="6"/>
        <v>3.4100987214759666</v>
      </c>
      <c r="H60" s="210">
        <v>218000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80"/>
      <c r="F61" s="233"/>
      <c r="G61" s="52"/>
      <c r="H61" s="233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8">
        <v>16838.560000000001</v>
      </c>
      <c r="F62" s="210">
        <v>33259.222222222219</v>
      </c>
      <c r="G62" s="45">
        <f t="shared" ref="G62:G67" si="8">(F62-E62)/E62</f>
        <v>0.97518209527549959</v>
      </c>
      <c r="H62" s="210">
        <v>33259.222222222219</v>
      </c>
      <c r="I62" s="44">
        <f t="shared" ref="I62:I67" si="9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11">
        <v>55331.233333333337</v>
      </c>
      <c r="F63" s="210">
        <v>184028</v>
      </c>
      <c r="G63" s="48">
        <f t="shared" si="8"/>
        <v>2.3259334541009689</v>
      </c>
      <c r="H63" s="210">
        <v>183833.60000000001</v>
      </c>
      <c r="I63" s="44">
        <f t="shared" si="9"/>
        <v>1.0574780671215392E-3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11">
        <v>28416.525000000001</v>
      </c>
      <c r="F64" s="210">
        <v>114662.57142857143</v>
      </c>
      <c r="G64" s="48">
        <f t="shared" si="8"/>
        <v>3.0350666180531021</v>
      </c>
      <c r="H64" s="210">
        <v>113109.71428571429</v>
      </c>
      <c r="I64" s="85">
        <f t="shared" si="9"/>
        <v>1.3728769033353223E-2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11">
        <v>15709.005555555555</v>
      </c>
      <c r="F65" s="210">
        <v>63999</v>
      </c>
      <c r="G65" s="48">
        <f t="shared" si="8"/>
        <v>3.0740325524531045</v>
      </c>
      <c r="H65" s="210">
        <v>63999</v>
      </c>
      <c r="I65" s="85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11">
        <v>9358.5499999999993</v>
      </c>
      <c r="F66" s="210">
        <v>28189</v>
      </c>
      <c r="G66" s="48">
        <f t="shared" si="8"/>
        <v>2.0121119190472885</v>
      </c>
      <c r="H66" s="210">
        <v>28189</v>
      </c>
      <c r="I66" s="85">
        <f t="shared" si="9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4">
        <v>8269.15</v>
      </c>
      <c r="F67" s="210">
        <v>21865.5</v>
      </c>
      <c r="G67" s="51">
        <f t="shared" si="8"/>
        <v>1.6442258273220345</v>
      </c>
      <c r="H67" s="210">
        <v>21880.5</v>
      </c>
      <c r="I67" s="86">
        <f t="shared" si="9"/>
        <v>-6.8554192088846229E-4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80"/>
      <c r="F68" s="233"/>
      <c r="G68" s="60"/>
      <c r="H68" s="233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8">
        <v>7852.9</v>
      </c>
      <c r="F69" s="216">
        <v>25763.75</v>
      </c>
      <c r="G69" s="45">
        <f>(F69-E69)/E69</f>
        <v>2.2807943562250887</v>
      </c>
      <c r="H69" s="216">
        <v>26228.888888888891</v>
      </c>
      <c r="I69" s="44">
        <f>(F69-H69)/H69</f>
        <v>-1.7733838854528571E-2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11">
        <v>5495.971428571429</v>
      </c>
      <c r="F70" s="210">
        <v>6497.666666666667</v>
      </c>
      <c r="G70" s="48">
        <f>(F70-E70)/E70</f>
        <v>0.18225990639030837</v>
      </c>
      <c r="H70" s="210">
        <v>6497.666666666667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11">
        <v>2033.3333333333333</v>
      </c>
      <c r="F71" s="210">
        <v>9260</v>
      </c>
      <c r="G71" s="48">
        <f>(F71-E71)/E71</f>
        <v>3.5540983606557379</v>
      </c>
      <c r="H71" s="210">
        <v>9260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11">
        <v>4392.833333333333</v>
      </c>
      <c r="F72" s="210">
        <v>11883.75</v>
      </c>
      <c r="G72" s="48">
        <f>(F72-E72)/E72</f>
        <v>1.7052585650870737</v>
      </c>
      <c r="H72" s="210">
        <v>10946.25</v>
      </c>
      <c r="I72" s="44">
        <f>(F72-H72)/H72</f>
        <v>8.5645769099006508E-2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4">
        <v>4012.4138888888892</v>
      </c>
      <c r="F73" s="219">
        <v>11704.75</v>
      </c>
      <c r="G73" s="48">
        <f>(F73-E73)/E73</f>
        <v>1.9171342548715131</v>
      </c>
      <c r="H73" s="219">
        <v>11692.555555555555</v>
      </c>
      <c r="I73" s="59">
        <f>(F73-H73)/H73</f>
        <v>1.0429237976681011E-3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80"/>
      <c r="F74" s="185"/>
      <c r="G74" s="52"/>
      <c r="H74" s="185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8">
        <v>3321.6666666666665</v>
      </c>
      <c r="F75" s="207">
        <v>8164.166666666667</v>
      </c>
      <c r="G75" s="44">
        <f t="shared" ref="G75:G81" si="10">(F75-E75)/E75</f>
        <v>1.4578524836929252</v>
      </c>
      <c r="H75" s="207">
        <v>8164.166666666667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11">
        <v>2884</v>
      </c>
      <c r="F76" s="210">
        <v>10451.625</v>
      </c>
      <c r="G76" s="48">
        <f t="shared" si="10"/>
        <v>2.6240031206657419</v>
      </c>
      <c r="H76" s="210">
        <v>10326.625</v>
      </c>
      <c r="I76" s="44">
        <f t="shared" si="11"/>
        <v>1.2104632442835873E-2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11">
        <v>1539.7866666666664</v>
      </c>
      <c r="F77" s="210">
        <v>4228.333333333333</v>
      </c>
      <c r="G77" s="48">
        <f t="shared" si="10"/>
        <v>1.7460514010598873</v>
      </c>
      <c r="H77" s="210">
        <v>4213.333333333333</v>
      </c>
      <c r="I77" s="44">
        <f t="shared" si="11"/>
        <v>3.5601265822784813E-3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11">
        <v>2858.9111111111115</v>
      </c>
      <c r="F78" s="210">
        <v>7470.5555555555557</v>
      </c>
      <c r="G78" s="48">
        <f t="shared" si="10"/>
        <v>1.6130772399748152</v>
      </c>
      <c r="H78" s="210">
        <v>7470.5555555555557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20">
        <v>3523.4199999999996</v>
      </c>
      <c r="F79" s="210">
        <v>6696.875</v>
      </c>
      <c r="G79" s="48">
        <f t="shared" si="10"/>
        <v>0.9006746286278674</v>
      </c>
      <c r="H79" s="210">
        <v>5746.4285714285716</v>
      </c>
      <c r="I79" s="44">
        <f t="shared" si="11"/>
        <v>0.16539776258545677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20">
        <v>9999</v>
      </c>
      <c r="F80" s="210">
        <v>56000</v>
      </c>
      <c r="G80" s="48">
        <f t="shared" si="10"/>
        <v>4.6005600560056008</v>
      </c>
      <c r="H80" s="210">
        <v>56000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4">
        <v>6476.0444444444447</v>
      </c>
      <c r="F81" s="213">
        <v>8804.4444444444453</v>
      </c>
      <c r="G81" s="51">
        <f t="shared" si="10"/>
        <v>0.35954046022606401</v>
      </c>
      <c r="H81" s="213">
        <v>8582.2222222222226</v>
      </c>
      <c r="I81" s="56">
        <f t="shared" si="11"/>
        <v>2.5893319523562965E-2</v>
      </c>
    </row>
    <row r="82" spans="1:9" x14ac:dyDescent="0.25">
      <c r="F82" s="91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9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6" t="s">
        <v>203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37" t="s">
        <v>3</v>
      </c>
      <c r="B12" s="243"/>
      <c r="C12" s="245" t="s">
        <v>0</v>
      </c>
      <c r="D12" s="239" t="s">
        <v>23</v>
      </c>
      <c r="E12" s="239" t="s">
        <v>222</v>
      </c>
      <c r="F12" s="247" t="s">
        <v>224</v>
      </c>
      <c r="G12" s="239" t="s">
        <v>197</v>
      </c>
      <c r="H12" s="247" t="s">
        <v>219</v>
      </c>
      <c r="I12" s="239" t="s">
        <v>187</v>
      </c>
    </row>
    <row r="13" spans="1:9" ht="30.75" customHeight="1" thickBot="1" x14ac:dyDescent="0.25">
      <c r="A13" s="238"/>
      <c r="B13" s="244"/>
      <c r="C13" s="246"/>
      <c r="D13" s="240"/>
      <c r="E13" s="240"/>
      <c r="F13" s="248"/>
      <c r="G13" s="240"/>
      <c r="H13" s="248"/>
      <c r="I13" s="24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9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2184.1800000000003</v>
      </c>
      <c r="F15" s="181">
        <v>4266.6000000000004</v>
      </c>
      <c r="G15" s="44">
        <f>(F15-E15)/E15</f>
        <v>0.95341043320605434</v>
      </c>
      <c r="H15" s="181">
        <v>3816.6</v>
      </c>
      <c r="I15" s="120">
        <f>(F15-H15)/H15</f>
        <v>0.11790598962427304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1833.8422222222223</v>
      </c>
      <c r="F16" s="181">
        <v>4966.6000000000004</v>
      </c>
      <c r="G16" s="48">
        <f t="shared" ref="G16:G39" si="0">(F16-E16)/E16</f>
        <v>1.7083027862569056</v>
      </c>
      <c r="H16" s="181">
        <v>4666.6000000000004</v>
      </c>
      <c r="I16" s="48">
        <f>(F16-H16)/H16</f>
        <v>6.428663266618094E-2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1670.911111111111</v>
      </c>
      <c r="F17" s="181">
        <v>5066.6000000000004</v>
      </c>
      <c r="G17" s="48">
        <f t="shared" si="0"/>
        <v>2.0322379008125977</v>
      </c>
      <c r="H17" s="181">
        <v>4966.6000000000004</v>
      </c>
      <c r="I17" s="48">
        <f t="shared" ref="I17:I29" si="1">(F17-H17)/H17</f>
        <v>2.0134498449643618E-2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828.42</v>
      </c>
      <c r="F18" s="181">
        <v>2158.1999999999998</v>
      </c>
      <c r="G18" s="48">
        <f t="shared" si="0"/>
        <v>1.605200260737307</v>
      </c>
      <c r="H18" s="181">
        <v>1783.2</v>
      </c>
      <c r="I18" s="48">
        <f t="shared" si="1"/>
        <v>0.21029609690444132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3749.4510444444445</v>
      </c>
      <c r="F19" s="181">
        <v>12983.2</v>
      </c>
      <c r="G19" s="48">
        <f t="shared" si="0"/>
        <v>2.4626935639651002</v>
      </c>
      <c r="H19" s="181">
        <v>12633.2</v>
      </c>
      <c r="I19" s="48">
        <f t="shared" si="1"/>
        <v>2.7704777886837853E-2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1517.29</v>
      </c>
      <c r="F20" s="181">
        <v>4450</v>
      </c>
      <c r="G20" s="48">
        <f t="shared" si="0"/>
        <v>1.9328605606047624</v>
      </c>
      <c r="H20" s="181">
        <v>4600</v>
      </c>
      <c r="I20" s="48">
        <f t="shared" si="1"/>
        <v>-3.2608695652173912E-2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1517.2288222222223</v>
      </c>
      <c r="F21" s="181">
        <v>3533.2</v>
      </c>
      <c r="G21" s="48">
        <f t="shared" si="0"/>
        <v>1.3287192730922868</v>
      </c>
      <c r="H21" s="181">
        <v>3283.2</v>
      </c>
      <c r="I21" s="48">
        <f t="shared" si="1"/>
        <v>7.614522417153996E-2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413.3433</v>
      </c>
      <c r="F22" s="181">
        <v>766.6</v>
      </c>
      <c r="G22" s="48">
        <f t="shared" si="0"/>
        <v>0.85463269877605375</v>
      </c>
      <c r="H22" s="181">
        <v>741.6</v>
      </c>
      <c r="I22" s="48">
        <f t="shared" si="1"/>
        <v>3.3710895361380798E-2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474.15</v>
      </c>
      <c r="F23" s="181">
        <v>1066.5999999999999</v>
      </c>
      <c r="G23" s="48">
        <f t="shared" si="0"/>
        <v>1.2494991036591796</v>
      </c>
      <c r="H23" s="181">
        <v>966.6</v>
      </c>
      <c r="I23" s="48">
        <f t="shared" si="1"/>
        <v>0.10345541071798044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466.24666666666667</v>
      </c>
      <c r="F24" s="181">
        <v>1050</v>
      </c>
      <c r="G24" s="48">
        <f t="shared" si="0"/>
        <v>1.2520268241417276</v>
      </c>
      <c r="H24" s="181">
        <v>950</v>
      </c>
      <c r="I24" s="48">
        <f t="shared" si="1"/>
        <v>0.10526315789473684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495.68340000000001</v>
      </c>
      <c r="F25" s="181">
        <v>1400</v>
      </c>
      <c r="G25" s="48">
        <f t="shared" si="0"/>
        <v>1.8243834673503287</v>
      </c>
      <c r="H25" s="181">
        <v>1450</v>
      </c>
      <c r="I25" s="48">
        <f t="shared" si="1"/>
        <v>-3.4482758620689655E-2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1252.5</v>
      </c>
      <c r="F26" s="181">
        <v>2533.1999999999998</v>
      </c>
      <c r="G26" s="48">
        <f t="shared" si="0"/>
        <v>1.0225149700598801</v>
      </c>
      <c r="H26" s="181">
        <v>2133.1999999999998</v>
      </c>
      <c r="I26" s="48">
        <f t="shared" si="1"/>
        <v>0.18751171948246767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498.11673333333334</v>
      </c>
      <c r="F27" s="181">
        <v>1066.5999999999999</v>
      </c>
      <c r="G27" s="48">
        <f t="shared" si="0"/>
        <v>1.1412651465499852</v>
      </c>
      <c r="H27" s="181">
        <v>1166.5999999999999</v>
      </c>
      <c r="I27" s="48">
        <f t="shared" si="1"/>
        <v>-8.5719183953368777E-2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1355.6200000000001</v>
      </c>
      <c r="F28" s="181">
        <v>4733.2</v>
      </c>
      <c r="G28" s="48">
        <f t="shared" si="0"/>
        <v>2.491538926837904</v>
      </c>
      <c r="H28" s="181">
        <v>4233.2</v>
      </c>
      <c r="I28" s="48">
        <f t="shared" si="1"/>
        <v>0.11811395634508173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2562.7283333333335</v>
      </c>
      <c r="F29" s="181">
        <v>5433.2</v>
      </c>
      <c r="G29" s="48">
        <f t="shared" si="0"/>
        <v>1.1200842591586959</v>
      </c>
      <c r="H29" s="181">
        <v>4203.2</v>
      </c>
      <c r="I29" s="48">
        <f t="shared" si="1"/>
        <v>0.29263418347925391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1659.8599999999997</v>
      </c>
      <c r="F30" s="184">
        <v>5233.2</v>
      </c>
      <c r="G30" s="51">
        <f t="shared" si="0"/>
        <v>2.1527960189413569</v>
      </c>
      <c r="H30" s="184">
        <v>4433.2</v>
      </c>
      <c r="I30" s="51">
        <f>(F30-H30)/H30</f>
        <v>0.18045655508436345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180"/>
      <c r="G31" s="41"/>
      <c r="H31" s="180"/>
      <c r="I31" s="121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4174.8399206349204</v>
      </c>
      <c r="F32" s="181">
        <v>10033.200000000001</v>
      </c>
      <c r="G32" s="44">
        <f t="shared" si="0"/>
        <v>1.4032538230769158</v>
      </c>
      <c r="H32" s="181">
        <v>8633.2000000000007</v>
      </c>
      <c r="I32" s="45">
        <f>(F32-H32)/H32</f>
        <v>0.16216466663577814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4670.1087301587304</v>
      </c>
      <c r="F33" s="181">
        <v>9300</v>
      </c>
      <c r="G33" s="48">
        <f t="shared" si="0"/>
        <v>0.99138832463198479</v>
      </c>
      <c r="H33" s="181">
        <v>8100</v>
      </c>
      <c r="I33" s="48">
        <f>(F33-H33)/H33</f>
        <v>0.14814814814814814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3229.4177777777777</v>
      </c>
      <c r="F34" s="181">
        <v>6333.2</v>
      </c>
      <c r="G34" s="48">
        <f>(F34-E34)/E34</f>
        <v>0.96109653064398259</v>
      </c>
      <c r="H34" s="181">
        <v>5833.2</v>
      </c>
      <c r="I34" s="48">
        <f>(F34-H34)/H34</f>
        <v>8.5716244942741548E-2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2217.6083333333336</v>
      </c>
      <c r="F35" s="181">
        <v>7900</v>
      </c>
      <c r="G35" s="48">
        <f t="shared" si="0"/>
        <v>2.5623964255786071</v>
      </c>
      <c r="H35" s="181">
        <v>6900</v>
      </c>
      <c r="I35" s="48">
        <f>(F35-H35)/H35</f>
        <v>0.14492753623188406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3167.4333999999999</v>
      </c>
      <c r="F36" s="181">
        <v>3600</v>
      </c>
      <c r="G36" s="55">
        <f t="shared" si="0"/>
        <v>0.13656691250398512</v>
      </c>
      <c r="H36" s="181">
        <v>3300</v>
      </c>
      <c r="I36" s="48">
        <f>(F36-H36)/H36</f>
        <v>9.0909090909090912E-2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179"/>
      <c r="G37" s="6"/>
      <c r="H37" s="179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52629.85555555555</v>
      </c>
      <c r="F38" s="182">
        <v>161000</v>
      </c>
      <c r="G38" s="45">
        <f t="shared" si="0"/>
        <v>2.0591001685355188</v>
      </c>
      <c r="H38" s="182">
        <v>171000</v>
      </c>
      <c r="I38" s="45">
        <f>(F38-H38)/H38</f>
        <v>-5.8479532163742687E-2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3">
        <v>35532.514999999999</v>
      </c>
      <c r="F39" s="183">
        <v>105000</v>
      </c>
      <c r="G39" s="51">
        <f t="shared" si="0"/>
        <v>1.9550399120354978</v>
      </c>
      <c r="H39" s="183">
        <v>110000</v>
      </c>
      <c r="I39" s="51">
        <f>(F39-H39)/H39</f>
        <v>-4.5454545454545456E-2</v>
      </c>
    </row>
    <row r="40" spans="1:9" x14ac:dyDescent="0.25">
      <c r="F40" s="91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24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6" t="s">
        <v>204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37" t="s">
        <v>3</v>
      </c>
      <c r="B12" s="243"/>
      <c r="C12" s="245" t="s">
        <v>0</v>
      </c>
      <c r="D12" s="239" t="s">
        <v>223</v>
      </c>
      <c r="E12" s="247" t="s">
        <v>224</v>
      </c>
      <c r="F12" s="254" t="s">
        <v>186</v>
      </c>
      <c r="G12" s="239" t="s">
        <v>222</v>
      </c>
      <c r="H12" s="256" t="s">
        <v>221</v>
      </c>
      <c r="I12" s="252" t="s">
        <v>196</v>
      </c>
    </row>
    <row r="13" spans="1:9" ht="39.75" customHeight="1" thickBot="1" x14ac:dyDescent="0.25">
      <c r="A13" s="238"/>
      <c r="B13" s="244"/>
      <c r="C13" s="246"/>
      <c r="D13" s="240"/>
      <c r="E13" s="248"/>
      <c r="F13" s="255"/>
      <c r="G13" s="240"/>
      <c r="H13" s="257"/>
      <c r="I13" s="25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5">
        <v>5148.8</v>
      </c>
      <c r="E15" s="165">
        <v>4266.6000000000004</v>
      </c>
      <c r="F15" s="67">
        <f t="shared" ref="F15:F30" si="0">D15-E15</f>
        <v>882.19999999999982</v>
      </c>
      <c r="G15" s="42">
        <v>2184.1800000000003</v>
      </c>
      <c r="H15" s="66">
        <f>AVERAGE(D15:E15)</f>
        <v>4707.7000000000007</v>
      </c>
      <c r="I15" s="69">
        <f>(H15-G15)/G15</f>
        <v>1.1553626532611783</v>
      </c>
    </row>
    <row r="16" spans="1:9" ht="16.5" customHeight="1" x14ac:dyDescent="0.3">
      <c r="A16" s="37"/>
      <c r="B16" s="34" t="s">
        <v>5</v>
      </c>
      <c r="C16" s="15" t="s">
        <v>164</v>
      </c>
      <c r="D16" s="165">
        <v>5083.1111111111113</v>
      </c>
      <c r="E16" s="165">
        <v>4966.6000000000004</v>
      </c>
      <c r="F16" s="71">
        <f t="shared" si="0"/>
        <v>116.51111111111095</v>
      </c>
      <c r="G16" s="46">
        <v>1833.8422222222223</v>
      </c>
      <c r="H16" s="68">
        <f t="shared" ref="H16:H30" si="1">AVERAGE(D16:E16)</f>
        <v>5024.8555555555558</v>
      </c>
      <c r="I16" s="72">
        <f t="shared" ref="I16:I39" si="2">(H16-G16)/G16</f>
        <v>1.7400697261002702</v>
      </c>
    </row>
    <row r="17" spans="1:9" ht="16.5" x14ac:dyDescent="0.3">
      <c r="A17" s="37"/>
      <c r="B17" s="34" t="s">
        <v>6</v>
      </c>
      <c r="C17" s="15" t="s">
        <v>165</v>
      </c>
      <c r="D17" s="165">
        <v>4748.8</v>
      </c>
      <c r="E17" s="165">
        <v>5066.6000000000004</v>
      </c>
      <c r="F17" s="71">
        <f t="shared" si="0"/>
        <v>-317.80000000000018</v>
      </c>
      <c r="G17" s="46">
        <v>1670.911111111111</v>
      </c>
      <c r="H17" s="68">
        <f t="shared" si="1"/>
        <v>4907.7000000000007</v>
      </c>
      <c r="I17" s="72">
        <f t="shared" si="2"/>
        <v>1.9371400832546455</v>
      </c>
    </row>
    <row r="18" spans="1:9" ht="16.5" x14ac:dyDescent="0.3">
      <c r="A18" s="37"/>
      <c r="B18" s="34" t="s">
        <v>7</v>
      </c>
      <c r="C18" s="15" t="s">
        <v>166</v>
      </c>
      <c r="D18" s="165">
        <v>1368.8</v>
      </c>
      <c r="E18" s="165">
        <v>2158.1999999999998</v>
      </c>
      <c r="F18" s="71">
        <f t="shared" si="0"/>
        <v>-789.39999999999986</v>
      </c>
      <c r="G18" s="46">
        <v>828.42</v>
      </c>
      <c r="H18" s="68">
        <f t="shared" si="1"/>
        <v>1763.5</v>
      </c>
      <c r="I18" s="72">
        <f t="shared" si="2"/>
        <v>1.1287511165833757</v>
      </c>
    </row>
    <row r="19" spans="1:9" ht="16.5" x14ac:dyDescent="0.3">
      <c r="A19" s="37"/>
      <c r="B19" s="34" t="s">
        <v>8</v>
      </c>
      <c r="C19" s="15" t="s">
        <v>167</v>
      </c>
      <c r="D19" s="165">
        <v>13950</v>
      </c>
      <c r="E19" s="165">
        <v>12983.2</v>
      </c>
      <c r="F19" s="71">
        <f t="shared" si="0"/>
        <v>966.79999999999927</v>
      </c>
      <c r="G19" s="46">
        <v>3749.4510444444445</v>
      </c>
      <c r="H19" s="68">
        <f t="shared" si="1"/>
        <v>13466.6</v>
      </c>
      <c r="I19" s="72">
        <f t="shared" si="2"/>
        <v>2.5916191038027927</v>
      </c>
    </row>
    <row r="20" spans="1:9" ht="16.5" x14ac:dyDescent="0.3">
      <c r="A20" s="37"/>
      <c r="B20" s="34" t="s">
        <v>9</v>
      </c>
      <c r="C20" s="15" t="s">
        <v>168</v>
      </c>
      <c r="D20" s="165">
        <v>4824.8</v>
      </c>
      <c r="E20" s="165">
        <v>4450</v>
      </c>
      <c r="F20" s="71">
        <f t="shared" si="0"/>
        <v>374.80000000000018</v>
      </c>
      <c r="G20" s="46">
        <v>1517.29</v>
      </c>
      <c r="H20" s="68">
        <f t="shared" si="1"/>
        <v>4637.3999999999996</v>
      </c>
      <c r="I20" s="72">
        <f t="shared" si="2"/>
        <v>2.0563702390446124</v>
      </c>
    </row>
    <row r="21" spans="1:9" ht="16.5" x14ac:dyDescent="0.3">
      <c r="A21" s="37"/>
      <c r="B21" s="34" t="s">
        <v>10</v>
      </c>
      <c r="C21" s="15" t="s">
        <v>169</v>
      </c>
      <c r="D21" s="165">
        <v>4998.8</v>
      </c>
      <c r="E21" s="165">
        <v>3533.2</v>
      </c>
      <c r="F21" s="71">
        <f t="shared" si="0"/>
        <v>1465.6000000000004</v>
      </c>
      <c r="G21" s="46">
        <v>1517.2288222222223</v>
      </c>
      <c r="H21" s="68">
        <f t="shared" si="1"/>
        <v>4266</v>
      </c>
      <c r="I21" s="72">
        <f t="shared" si="2"/>
        <v>1.8117050885915587</v>
      </c>
    </row>
    <row r="22" spans="1:9" ht="16.5" x14ac:dyDescent="0.3">
      <c r="A22" s="37"/>
      <c r="B22" s="34" t="s">
        <v>11</v>
      </c>
      <c r="C22" s="15" t="s">
        <v>170</v>
      </c>
      <c r="D22" s="165">
        <v>909.8</v>
      </c>
      <c r="E22" s="165">
        <v>766.6</v>
      </c>
      <c r="F22" s="71">
        <f t="shared" si="0"/>
        <v>143.19999999999993</v>
      </c>
      <c r="G22" s="46">
        <v>413.3433</v>
      </c>
      <c r="H22" s="68">
        <f t="shared" si="1"/>
        <v>838.2</v>
      </c>
      <c r="I22" s="72">
        <f t="shared" si="2"/>
        <v>1.0278543283512762</v>
      </c>
    </row>
    <row r="23" spans="1:9" ht="16.5" x14ac:dyDescent="0.3">
      <c r="A23" s="37"/>
      <c r="B23" s="34" t="s">
        <v>12</v>
      </c>
      <c r="C23" s="15" t="s">
        <v>171</v>
      </c>
      <c r="D23" s="165">
        <v>1185</v>
      </c>
      <c r="E23" s="165">
        <v>1066.5999999999999</v>
      </c>
      <c r="F23" s="71">
        <f t="shared" si="0"/>
        <v>118.40000000000009</v>
      </c>
      <c r="G23" s="46">
        <v>474.15</v>
      </c>
      <c r="H23" s="68">
        <f t="shared" si="1"/>
        <v>1125.8</v>
      </c>
      <c r="I23" s="72">
        <f t="shared" si="2"/>
        <v>1.3743541073499947</v>
      </c>
    </row>
    <row r="24" spans="1:9" ht="16.5" x14ac:dyDescent="0.3">
      <c r="A24" s="37"/>
      <c r="B24" s="34" t="s">
        <v>13</v>
      </c>
      <c r="C24" s="15" t="s">
        <v>172</v>
      </c>
      <c r="D24" s="165">
        <v>1150</v>
      </c>
      <c r="E24" s="165">
        <v>1050</v>
      </c>
      <c r="F24" s="71">
        <f t="shared" si="0"/>
        <v>100</v>
      </c>
      <c r="G24" s="46">
        <v>466.24666666666667</v>
      </c>
      <c r="H24" s="68">
        <f t="shared" si="1"/>
        <v>1100</v>
      </c>
      <c r="I24" s="72">
        <f t="shared" si="2"/>
        <v>1.3592661967199051</v>
      </c>
    </row>
    <row r="25" spans="1:9" ht="16.5" x14ac:dyDescent="0.3">
      <c r="A25" s="37"/>
      <c r="B25" s="34" t="s">
        <v>14</v>
      </c>
      <c r="C25" s="15" t="s">
        <v>173</v>
      </c>
      <c r="D25" s="165">
        <v>1950</v>
      </c>
      <c r="E25" s="165">
        <v>1400</v>
      </c>
      <c r="F25" s="71">
        <f t="shared" si="0"/>
        <v>550</v>
      </c>
      <c r="G25" s="46">
        <v>495.68340000000001</v>
      </c>
      <c r="H25" s="68">
        <f t="shared" si="1"/>
        <v>1675</v>
      </c>
      <c r="I25" s="72">
        <f t="shared" si="2"/>
        <v>2.3791730770084292</v>
      </c>
    </row>
    <row r="26" spans="1:9" ht="16.5" x14ac:dyDescent="0.3">
      <c r="A26" s="37"/>
      <c r="B26" s="34" t="s">
        <v>15</v>
      </c>
      <c r="C26" s="15" t="s">
        <v>174</v>
      </c>
      <c r="D26" s="165">
        <v>2723.8</v>
      </c>
      <c r="E26" s="165">
        <v>2533.1999999999998</v>
      </c>
      <c r="F26" s="71">
        <f t="shared" si="0"/>
        <v>190.60000000000036</v>
      </c>
      <c r="G26" s="46">
        <v>1252.5</v>
      </c>
      <c r="H26" s="68">
        <f t="shared" si="1"/>
        <v>2628.5</v>
      </c>
      <c r="I26" s="72">
        <f t="shared" si="2"/>
        <v>1.0986027944111776</v>
      </c>
    </row>
    <row r="27" spans="1:9" ht="16.5" x14ac:dyDescent="0.3">
      <c r="A27" s="37"/>
      <c r="B27" s="34" t="s">
        <v>16</v>
      </c>
      <c r="C27" s="15" t="s">
        <v>175</v>
      </c>
      <c r="D27" s="165">
        <v>1574.75</v>
      </c>
      <c r="E27" s="165">
        <v>1066.5999999999999</v>
      </c>
      <c r="F27" s="71">
        <f t="shared" si="0"/>
        <v>508.15000000000009</v>
      </c>
      <c r="G27" s="46">
        <v>498.11673333333334</v>
      </c>
      <c r="H27" s="68">
        <f t="shared" si="1"/>
        <v>1320.675</v>
      </c>
      <c r="I27" s="72">
        <f t="shared" si="2"/>
        <v>1.6513363467278286</v>
      </c>
    </row>
    <row r="28" spans="1:9" ht="16.5" x14ac:dyDescent="0.3">
      <c r="A28" s="37"/>
      <c r="B28" s="34" t="s">
        <v>17</v>
      </c>
      <c r="C28" s="15" t="s">
        <v>176</v>
      </c>
      <c r="D28" s="165">
        <v>2698.8</v>
      </c>
      <c r="E28" s="165">
        <v>4733.2</v>
      </c>
      <c r="F28" s="71">
        <f t="shared" si="0"/>
        <v>-2034.3999999999996</v>
      </c>
      <c r="G28" s="46">
        <v>1355.6200000000001</v>
      </c>
      <c r="H28" s="68">
        <f t="shared" si="1"/>
        <v>3716</v>
      </c>
      <c r="I28" s="72">
        <f t="shared" si="2"/>
        <v>1.7411811569613902</v>
      </c>
    </row>
    <row r="29" spans="1:9" ht="16.5" x14ac:dyDescent="0.3">
      <c r="A29" s="37"/>
      <c r="B29" s="34" t="s">
        <v>18</v>
      </c>
      <c r="C29" s="15" t="s">
        <v>177</v>
      </c>
      <c r="D29" s="165">
        <v>5543.75</v>
      </c>
      <c r="E29" s="165">
        <v>5433.2</v>
      </c>
      <c r="F29" s="71">
        <f t="shared" si="0"/>
        <v>110.55000000000018</v>
      </c>
      <c r="G29" s="46">
        <v>2562.7283333333335</v>
      </c>
      <c r="H29" s="68">
        <f t="shared" si="1"/>
        <v>5488.4750000000004</v>
      </c>
      <c r="I29" s="72">
        <f t="shared" si="2"/>
        <v>1.1416530689623103</v>
      </c>
    </row>
    <row r="30" spans="1:9" ht="17.25" thickBot="1" x14ac:dyDescent="0.35">
      <c r="A30" s="38"/>
      <c r="B30" s="36" t="s">
        <v>19</v>
      </c>
      <c r="C30" s="16" t="s">
        <v>178</v>
      </c>
      <c r="D30" s="235">
        <v>4984.8</v>
      </c>
      <c r="E30" s="168">
        <v>5233.2</v>
      </c>
      <c r="F30" s="74">
        <f t="shared" si="0"/>
        <v>-248.39999999999964</v>
      </c>
      <c r="G30" s="49">
        <v>1659.8599999999997</v>
      </c>
      <c r="H30" s="101">
        <f t="shared" si="1"/>
        <v>5109</v>
      </c>
      <c r="I30" s="75">
        <f t="shared" si="2"/>
        <v>2.0779704312411895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3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10498.5</v>
      </c>
      <c r="E32" s="165">
        <v>10033.200000000001</v>
      </c>
      <c r="F32" s="67">
        <f>D32-E32</f>
        <v>465.29999999999927</v>
      </c>
      <c r="G32" s="54">
        <v>4174.8399206349204</v>
      </c>
      <c r="H32" s="68">
        <f>AVERAGE(D32:E32)</f>
        <v>10265.85</v>
      </c>
      <c r="I32" s="78">
        <f t="shared" si="2"/>
        <v>1.4589805106679978</v>
      </c>
    </row>
    <row r="33" spans="1:9" ht="16.5" x14ac:dyDescent="0.3">
      <c r="A33" s="37"/>
      <c r="B33" s="34" t="s">
        <v>27</v>
      </c>
      <c r="C33" s="15" t="s">
        <v>180</v>
      </c>
      <c r="D33" s="47">
        <v>10555.333333333334</v>
      </c>
      <c r="E33" s="165">
        <v>9300</v>
      </c>
      <c r="F33" s="79">
        <f>D33-E33</f>
        <v>1255.3333333333339</v>
      </c>
      <c r="G33" s="46">
        <v>4670.1087301587304</v>
      </c>
      <c r="H33" s="68">
        <f>AVERAGE(D33:E33)</f>
        <v>9927.6666666666679</v>
      </c>
      <c r="I33" s="72">
        <f t="shared" si="2"/>
        <v>1.1257891925632404</v>
      </c>
    </row>
    <row r="34" spans="1:9" ht="16.5" x14ac:dyDescent="0.3">
      <c r="A34" s="37"/>
      <c r="B34" s="39" t="s">
        <v>28</v>
      </c>
      <c r="C34" s="15" t="s">
        <v>181</v>
      </c>
      <c r="D34" s="47">
        <v>6487.7777777777774</v>
      </c>
      <c r="E34" s="165">
        <v>6333.2</v>
      </c>
      <c r="F34" s="71">
        <f>D34-E34</f>
        <v>154.57777777777756</v>
      </c>
      <c r="G34" s="46">
        <v>3229.4177777777777</v>
      </c>
      <c r="H34" s="68">
        <f>AVERAGE(D34:E34)</f>
        <v>6410.4888888888891</v>
      </c>
      <c r="I34" s="72">
        <f t="shared" si="2"/>
        <v>0.98502929320593058</v>
      </c>
    </row>
    <row r="35" spans="1:9" ht="16.5" x14ac:dyDescent="0.3">
      <c r="A35" s="37"/>
      <c r="B35" s="34" t="s">
        <v>29</v>
      </c>
      <c r="C35" s="15" t="s">
        <v>182</v>
      </c>
      <c r="D35" s="47">
        <v>4583.333333333333</v>
      </c>
      <c r="E35" s="165">
        <v>7900</v>
      </c>
      <c r="F35" s="79">
        <f>D35-E35</f>
        <v>-3316.666666666667</v>
      </c>
      <c r="G35" s="46">
        <v>2217.6083333333336</v>
      </c>
      <c r="H35" s="68">
        <f>AVERAGE(D35:E35)</f>
        <v>6241.6666666666661</v>
      </c>
      <c r="I35" s="72">
        <f t="shared" si="2"/>
        <v>1.8145938003780344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4819</v>
      </c>
      <c r="E36" s="165">
        <v>3600</v>
      </c>
      <c r="F36" s="71">
        <f>D36-E36</f>
        <v>1219</v>
      </c>
      <c r="G36" s="49">
        <v>3167.4333999999999</v>
      </c>
      <c r="H36" s="68">
        <f>AVERAGE(D36:E36)</f>
        <v>4209.5</v>
      </c>
      <c r="I36" s="80">
        <f t="shared" si="2"/>
        <v>0.32899400505153481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7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127247.5</v>
      </c>
      <c r="E38" s="166">
        <v>161000</v>
      </c>
      <c r="F38" s="67">
        <f>D38-E38</f>
        <v>-33752.5</v>
      </c>
      <c r="G38" s="46">
        <v>52629.85555555555</v>
      </c>
      <c r="H38" s="67">
        <f>AVERAGE(D38:E38)</f>
        <v>144123.75</v>
      </c>
      <c r="I38" s="78">
        <f t="shared" si="2"/>
        <v>1.738440918726528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102450</v>
      </c>
      <c r="E39" s="167">
        <v>105000</v>
      </c>
      <c r="F39" s="74">
        <f>D39-E39</f>
        <v>-2550</v>
      </c>
      <c r="G39" s="46">
        <v>35532.514999999999</v>
      </c>
      <c r="H39" s="81">
        <f>AVERAGE(D39:E39)</f>
        <v>103725</v>
      </c>
      <c r="I39" s="75">
        <f t="shared" si="2"/>
        <v>1.9191572845322096</v>
      </c>
    </row>
    <row r="40" spans="1:9" ht="15.75" customHeight="1" thickBot="1" x14ac:dyDescent="0.25">
      <c r="A40" s="249"/>
      <c r="B40" s="250"/>
      <c r="C40" s="251"/>
      <c r="D40" s="84">
        <f>SUM(D15:D39)</f>
        <v>329485.25555555557</v>
      </c>
      <c r="E40" s="84">
        <f>SUM(E15:E39)</f>
        <v>363873.39999999997</v>
      </c>
      <c r="F40" s="84">
        <f>SUM(F15:F39)</f>
        <v>-34388.144444444442</v>
      </c>
      <c r="G40" s="84">
        <f>SUM(G15:G39)</f>
        <v>128101.35035079364</v>
      </c>
      <c r="H40" s="84">
        <f>AVERAGE(D40:E40)</f>
        <v>346679.3277777778</v>
      </c>
      <c r="I40" s="75">
        <f>(H40-G40)/G40</f>
        <v>1.7062894093499303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2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37" t="s">
        <v>3</v>
      </c>
      <c r="B13" s="243"/>
      <c r="C13" s="245" t="s">
        <v>0</v>
      </c>
      <c r="D13" s="239" t="s">
        <v>23</v>
      </c>
      <c r="E13" s="239" t="s">
        <v>222</v>
      </c>
      <c r="F13" s="256" t="s">
        <v>221</v>
      </c>
      <c r="G13" s="239" t="s">
        <v>197</v>
      </c>
      <c r="H13" s="256" t="s">
        <v>217</v>
      </c>
      <c r="I13" s="239" t="s">
        <v>187</v>
      </c>
    </row>
    <row r="14" spans="1:9" ht="33.75" customHeight="1" thickBot="1" x14ac:dyDescent="0.25">
      <c r="A14" s="238"/>
      <c r="B14" s="244"/>
      <c r="C14" s="246"/>
      <c r="D14" s="259"/>
      <c r="E14" s="240"/>
      <c r="F14" s="257"/>
      <c r="G14" s="258"/>
      <c r="H14" s="257"/>
      <c r="I14" s="25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4">
        <v>2184.1800000000003</v>
      </c>
      <c r="F16" s="42">
        <v>4707.7000000000007</v>
      </c>
      <c r="G16" s="21">
        <f t="shared" ref="G16:G31" si="0">(F16-E16)/E16</f>
        <v>1.1553626532611783</v>
      </c>
      <c r="H16" s="207">
        <v>4042.7</v>
      </c>
      <c r="I16" s="21">
        <f t="shared" ref="I16:I31" si="1">(F16-H16)/H16</f>
        <v>0.16449402626957255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6">
        <v>1833.8422222222223</v>
      </c>
      <c r="F17" s="46">
        <v>5024.8555555555558</v>
      </c>
      <c r="G17" s="21">
        <f t="shared" si="0"/>
        <v>1.7400697261002702</v>
      </c>
      <c r="H17" s="210">
        <v>4471.5222222222219</v>
      </c>
      <c r="I17" s="21">
        <f t="shared" si="1"/>
        <v>0.12374607702572094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6">
        <v>1670.911111111111</v>
      </c>
      <c r="F18" s="46">
        <v>4907.7000000000007</v>
      </c>
      <c r="G18" s="21">
        <f t="shared" si="0"/>
        <v>1.9371400832546455</v>
      </c>
      <c r="H18" s="210">
        <v>4787.6333333333332</v>
      </c>
      <c r="I18" s="21">
        <f t="shared" si="1"/>
        <v>2.5078500859854386E-2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6">
        <v>828.42</v>
      </c>
      <c r="F19" s="46">
        <v>1763.5</v>
      </c>
      <c r="G19" s="21">
        <f t="shared" si="0"/>
        <v>1.1287511165833757</v>
      </c>
      <c r="H19" s="210">
        <v>1546</v>
      </c>
      <c r="I19" s="21">
        <f t="shared" si="1"/>
        <v>0.14068564036222508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156">
        <v>3749.4510444444445</v>
      </c>
      <c r="F20" s="46">
        <v>13466.6</v>
      </c>
      <c r="G20" s="21">
        <f t="shared" si="0"/>
        <v>2.5916191038027927</v>
      </c>
      <c r="H20" s="210">
        <v>13420.766666666666</v>
      </c>
      <c r="I20" s="21">
        <f t="shared" si="1"/>
        <v>3.4151054460376537E-3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6">
        <v>1517.29</v>
      </c>
      <c r="F21" s="46">
        <v>4637.3999999999996</v>
      </c>
      <c r="G21" s="21">
        <f t="shared" si="0"/>
        <v>2.0563702390446124</v>
      </c>
      <c r="H21" s="210">
        <v>4523.8999999999996</v>
      </c>
      <c r="I21" s="21">
        <f t="shared" si="1"/>
        <v>2.5088971904772432E-2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6">
        <v>1517.2288222222223</v>
      </c>
      <c r="F22" s="46">
        <v>4266</v>
      </c>
      <c r="G22" s="21">
        <f t="shared" si="0"/>
        <v>1.8117050885915587</v>
      </c>
      <c r="H22" s="210">
        <v>4175.5</v>
      </c>
      <c r="I22" s="21">
        <f t="shared" si="1"/>
        <v>2.1674051011854868E-2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6">
        <v>413.3433</v>
      </c>
      <c r="F23" s="46">
        <v>838.2</v>
      </c>
      <c r="G23" s="21">
        <f t="shared" si="0"/>
        <v>1.0278543283512762</v>
      </c>
      <c r="H23" s="210">
        <v>854.45</v>
      </c>
      <c r="I23" s="21">
        <f t="shared" si="1"/>
        <v>-1.9018081807010357E-2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6">
        <v>474.15</v>
      </c>
      <c r="F24" s="46">
        <v>1125.8</v>
      </c>
      <c r="G24" s="21">
        <f t="shared" si="0"/>
        <v>1.3743541073499947</v>
      </c>
      <c r="H24" s="210">
        <v>1007.05</v>
      </c>
      <c r="I24" s="21">
        <f t="shared" si="1"/>
        <v>0.11791867335286232</v>
      </c>
    </row>
    <row r="25" spans="1:9" ht="16.5" x14ac:dyDescent="0.3">
      <c r="A25" s="37"/>
      <c r="B25" s="34" t="s">
        <v>13</v>
      </c>
      <c r="C25" s="148" t="s">
        <v>93</v>
      </c>
      <c r="D25" s="13" t="s">
        <v>81</v>
      </c>
      <c r="E25" s="156">
        <v>466.24666666666667</v>
      </c>
      <c r="F25" s="46">
        <v>1100</v>
      </c>
      <c r="G25" s="21">
        <f t="shared" si="0"/>
        <v>1.3592661967199051</v>
      </c>
      <c r="H25" s="210">
        <v>990.27777777777783</v>
      </c>
      <c r="I25" s="21">
        <f t="shared" si="1"/>
        <v>0.11079943899018227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6">
        <v>495.68340000000001</v>
      </c>
      <c r="F26" s="46">
        <v>1675</v>
      </c>
      <c r="G26" s="21">
        <f t="shared" si="0"/>
        <v>2.3791730770084292</v>
      </c>
      <c r="H26" s="210">
        <v>1530</v>
      </c>
      <c r="I26" s="21">
        <f t="shared" si="1"/>
        <v>9.4771241830065356E-2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6">
        <v>1252.5</v>
      </c>
      <c r="F27" s="46">
        <v>2628.5</v>
      </c>
      <c r="G27" s="21">
        <f t="shared" si="0"/>
        <v>1.0986027944111776</v>
      </c>
      <c r="H27" s="210">
        <v>2304</v>
      </c>
      <c r="I27" s="21">
        <f t="shared" si="1"/>
        <v>0.1408420138888889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156">
        <v>498.11673333333334</v>
      </c>
      <c r="F28" s="46">
        <v>1320.675</v>
      </c>
      <c r="G28" s="21">
        <f t="shared" si="0"/>
        <v>1.6513363467278286</v>
      </c>
      <c r="H28" s="210">
        <v>1240.1333333333332</v>
      </c>
      <c r="I28" s="21">
        <f t="shared" si="1"/>
        <v>6.494597355123112E-2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6">
        <v>1355.6200000000001</v>
      </c>
      <c r="F29" s="46">
        <v>3716</v>
      </c>
      <c r="G29" s="21">
        <f t="shared" si="0"/>
        <v>1.7411811569613902</v>
      </c>
      <c r="H29" s="210">
        <v>3608</v>
      </c>
      <c r="I29" s="21">
        <f t="shared" si="1"/>
        <v>2.9933481152993349E-2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6">
        <v>2562.7283333333335</v>
      </c>
      <c r="F30" s="46">
        <v>5488.4750000000004</v>
      </c>
      <c r="G30" s="21">
        <f t="shared" si="0"/>
        <v>1.1416530689623103</v>
      </c>
      <c r="H30" s="210">
        <v>4935.9750000000004</v>
      </c>
      <c r="I30" s="21">
        <f t="shared" si="1"/>
        <v>0.11193330598311377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8">
        <v>1659.8599999999997</v>
      </c>
      <c r="F31" s="49">
        <v>5109</v>
      </c>
      <c r="G31" s="23">
        <f t="shared" si="0"/>
        <v>2.0779704312411895</v>
      </c>
      <c r="H31" s="213">
        <v>4470.25</v>
      </c>
      <c r="I31" s="23">
        <f t="shared" si="1"/>
        <v>0.14288910016218331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6"/>
      <c r="F32" s="41"/>
      <c r="G32" s="41"/>
      <c r="H32" s="180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1">
        <v>4174.8399206349204</v>
      </c>
      <c r="F33" s="54">
        <v>10265.85</v>
      </c>
      <c r="G33" s="21">
        <f>(F33-E33)/E33</f>
        <v>1.4589805106679978</v>
      </c>
      <c r="H33" s="216">
        <v>9435.9333333333343</v>
      </c>
      <c r="I33" s="21">
        <f>(F33-H33)/H33</f>
        <v>8.7952790396992983E-2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6">
        <v>4670.1087301587304</v>
      </c>
      <c r="F34" s="46">
        <v>9927.6666666666679</v>
      </c>
      <c r="G34" s="21">
        <f>(F34-E34)/E34</f>
        <v>1.1257891925632404</v>
      </c>
      <c r="H34" s="210">
        <v>9113.7777777777774</v>
      </c>
      <c r="I34" s="21">
        <f>(F34-H34)/H34</f>
        <v>8.9303130790988186E-2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6">
        <v>3229.4177777777777</v>
      </c>
      <c r="F35" s="46">
        <v>6410.4888888888891</v>
      </c>
      <c r="G35" s="21">
        <f>(F35-E35)/E35</f>
        <v>0.98502929320593058</v>
      </c>
      <c r="H35" s="210">
        <v>6110.6</v>
      </c>
      <c r="I35" s="21">
        <f>(F35-H35)/H35</f>
        <v>4.9076831880484513E-2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6">
        <v>2217.6083333333336</v>
      </c>
      <c r="F36" s="46">
        <v>6241.6666666666661</v>
      </c>
      <c r="G36" s="21">
        <f>(F36-E36)/E36</f>
        <v>1.8145938003780344</v>
      </c>
      <c r="H36" s="210">
        <v>5950</v>
      </c>
      <c r="I36" s="21">
        <f>(F36-H36)/H36</f>
        <v>4.901960784313715E-2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8">
        <v>3167.4333999999999</v>
      </c>
      <c r="F37" s="49">
        <v>4209.5</v>
      </c>
      <c r="G37" s="23">
        <f>(F37-E37)/E37</f>
        <v>0.32899400505153481</v>
      </c>
      <c r="H37" s="213">
        <v>4085</v>
      </c>
      <c r="I37" s="23">
        <f>(F37-H37)/H37</f>
        <v>3.047735618115055E-2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6"/>
      <c r="F38" s="41"/>
      <c r="G38" s="41"/>
      <c r="H38" s="180"/>
      <c r="I38" s="125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5">
        <v>52629.85555555555</v>
      </c>
      <c r="F39" s="46">
        <v>144123.75</v>
      </c>
      <c r="G39" s="21">
        <f t="shared" ref="G39:G44" si="2">(F39-E39)/E39</f>
        <v>1.738440918726528</v>
      </c>
      <c r="H39" s="210">
        <v>148623.75</v>
      </c>
      <c r="I39" s="21">
        <f t="shared" ref="I39:I44" si="3">(F39-H39)/H39</f>
        <v>-3.0277798804026947E-2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7">
        <v>35532.514999999999</v>
      </c>
      <c r="F40" s="46">
        <v>103725</v>
      </c>
      <c r="G40" s="21">
        <f t="shared" si="2"/>
        <v>1.9191572845322096</v>
      </c>
      <c r="H40" s="210">
        <v>105600</v>
      </c>
      <c r="I40" s="21">
        <f t="shared" si="3"/>
        <v>-1.775568181818182E-2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7">
        <v>31440.875</v>
      </c>
      <c r="F41" s="57">
        <v>68737</v>
      </c>
      <c r="G41" s="21">
        <f t="shared" si="2"/>
        <v>1.1862305040810728</v>
      </c>
      <c r="H41" s="218">
        <v>68737</v>
      </c>
      <c r="I41" s="21">
        <f t="shared" si="3"/>
        <v>0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7">
        <v>6640</v>
      </c>
      <c r="F42" s="47">
        <v>28083</v>
      </c>
      <c r="G42" s="21">
        <f t="shared" si="2"/>
        <v>3.2293674698795183</v>
      </c>
      <c r="H42" s="211">
        <v>28058</v>
      </c>
      <c r="I42" s="21">
        <f t="shared" si="3"/>
        <v>8.9101147622781384E-4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7">
        <v>19340</v>
      </c>
      <c r="F43" s="47">
        <v>23850</v>
      </c>
      <c r="G43" s="21">
        <f t="shared" si="2"/>
        <v>0.23319544984488108</v>
      </c>
      <c r="H43" s="211">
        <v>24840</v>
      </c>
      <c r="I43" s="21">
        <f t="shared" si="3"/>
        <v>-3.9855072463768113E-2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9">
        <v>18871.166666666664</v>
      </c>
      <c r="F44" s="50">
        <v>46050</v>
      </c>
      <c r="G44" s="31">
        <f t="shared" si="2"/>
        <v>1.4402306870269461</v>
      </c>
      <c r="H44" s="214">
        <v>46350</v>
      </c>
      <c r="I44" s="31">
        <f t="shared" si="3"/>
        <v>-6.4724919093851136E-3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6"/>
      <c r="F45" s="123"/>
      <c r="G45" s="41"/>
      <c r="H45" s="17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5">
        <v>10683.024444444445</v>
      </c>
      <c r="F46" s="43">
        <v>28868.285714285714</v>
      </c>
      <c r="G46" s="21">
        <f t="shared" ref="G46:G51" si="4">(F46-E46)/E46</f>
        <v>1.702257760843958</v>
      </c>
      <c r="H46" s="208">
        <v>28511.142857142859</v>
      </c>
      <c r="I46" s="21">
        <f t="shared" ref="I46:I51" si="5">(F46-H46)/H46</f>
        <v>1.2526430768922353E-2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7">
        <v>7396.844444444444</v>
      </c>
      <c r="F47" s="47">
        <v>16385.333333333332</v>
      </c>
      <c r="G47" s="21">
        <f t="shared" si="4"/>
        <v>1.2151788450330172</v>
      </c>
      <c r="H47" s="211">
        <v>15535.333333333334</v>
      </c>
      <c r="I47" s="21">
        <f t="shared" si="5"/>
        <v>5.4713985323777935E-2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7">
        <v>26364.76666666667</v>
      </c>
      <c r="F48" s="47">
        <v>57648.111111111109</v>
      </c>
      <c r="G48" s="21">
        <f t="shared" si="4"/>
        <v>1.1865587448568773</v>
      </c>
      <c r="H48" s="211">
        <v>54210.333333333336</v>
      </c>
      <c r="I48" s="21">
        <f t="shared" si="5"/>
        <v>6.3415543981979572E-2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7">
        <v>39328.762999999999</v>
      </c>
      <c r="F49" s="47">
        <v>122328.5</v>
      </c>
      <c r="G49" s="21">
        <f t="shared" si="4"/>
        <v>2.1104080237662188</v>
      </c>
      <c r="H49" s="211">
        <v>122328.5</v>
      </c>
      <c r="I49" s="21">
        <f t="shared" si="5"/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7">
        <v>4024.3600000000006</v>
      </c>
      <c r="F50" s="47">
        <v>4748.75</v>
      </c>
      <c r="G50" s="21">
        <f t="shared" si="4"/>
        <v>0.1800012921309225</v>
      </c>
      <c r="H50" s="211">
        <v>4748.75</v>
      </c>
      <c r="I50" s="21">
        <f t="shared" si="5"/>
        <v>0</v>
      </c>
    </row>
    <row r="51" spans="1:9" ht="16.5" customHeight="1" thickBot="1" x14ac:dyDescent="0.35">
      <c r="A51" s="38"/>
      <c r="B51" s="34" t="s">
        <v>50</v>
      </c>
      <c r="C51" s="148" t="s">
        <v>159</v>
      </c>
      <c r="D51" s="12" t="s">
        <v>112</v>
      </c>
      <c r="E51" s="159">
        <v>55495.302777777775</v>
      </c>
      <c r="F51" s="50">
        <v>54748.25</v>
      </c>
      <c r="G51" s="31">
        <f t="shared" si="4"/>
        <v>-1.3461549723752851E-2</v>
      </c>
      <c r="H51" s="214">
        <v>54748.25</v>
      </c>
      <c r="I51" s="31">
        <f t="shared" si="5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6"/>
      <c r="F52" s="41"/>
      <c r="G52" s="41"/>
      <c r="H52" s="180"/>
      <c r="I52" s="8"/>
    </row>
    <row r="53" spans="1:9" ht="16.5" x14ac:dyDescent="0.3">
      <c r="A53" s="33"/>
      <c r="B53" s="92" t="s">
        <v>38</v>
      </c>
      <c r="C53" s="19" t="s">
        <v>115</v>
      </c>
      <c r="D53" s="20" t="s">
        <v>114</v>
      </c>
      <c r="E53" s="155">
        <v>5683.3333333333339</v>
      </c>
      <c r="F53" s="66">
        <v>22975</v>
      </c>
      <c r="G53" s="22">
        <f t="shared" ref="G53:G61" si="6">(F53-E53)/E53</f>
        <v>3.0425219941348964</v>
      </c>
      <c r="H53" s="164">
        <v>22975</v>
      </c>
      <c r="I53" s="22">
        <f t="shared" ref="I53:I61" si="7">(F53-H53)/H53</f>
        <v>0</v>
      </c>
    </row>
    <row r="54" spans="1:9" ht="16.5" x14ac:dyDescent="0.3">
      <c r="A54" s="37"/>
      <c r="B54" s="93" t="s">
        <v>39</v>
      </c>
      <c r="C54" s="15" t="s">
        <v>116</v>
      </c>
      <c r="D54" s="11" t="s">
        <v>114</v>
      </c>
      <c r="E54" s="157">
        <v>11429.809523809523</v>
      </c>
      <c r="F54" s="70">
        <v>24081.666666666668</v>
      </c>
      <c r="G54" s="21">
        <f t="shared" si="6"/>
        <v>1.106917583928408</v>
      </c>
      <c r="H54" s="222">
        <v>24081.666666666668</v>
      </c>
      <c r="I54" s="21">
        <f t="shared" si="7"/>
        <v>0</v>
      </c>
    </row>
    <row r="55" spans="1:9" ht="16.5" x14ac:dyDescent="0.3">
      <c r="A55" s="37"/>
      <c r="B55" s="93" t="s">
        <v>40</v>
      </c>
      <c r="C55" s="15" t="s">
        <v>117</v>
      </c>
      <c r="D55" s="11" t="s">
        <v>114</v>
      </c>
      <c r="E55" s="157">
        <v>6513.1333333333332</v>
      </c>
      <c r="F55" s="70">
        <v>23370.6</v>
      </c>
      <c r="G55" s="21">
        <f t="shared" si="6"/>
        <v>2.5882268646939006</v>
      </c>
      <c r="H55" s="222">
        <v>23370.6</v>
      </c>
      <c r="I55" s="21">
        <f t="shared" si="7"/>
        <v>0</v>
      </c>
    </row>
    <row r="56" spans="1:9" ht="16.5" x14ac:dyDescent="0.3">
      <c r="A56" s="37"/>
      <c r="B56" s="93" t="s">
        <v>41</v>
      </c>
      <c r="C56" s="15" t="s">
        <v>118</v>
      </c>
      <c r="D56" s="11" t="s">
        <v>114</v>
      </c>
      <c r="E56" s="157">
        <v>7153.4866666666667</v>
      </c>
      <c r="F56" s="70">
        <v>26944.5</v>
      </c>
      <c r="G56" s="21">
        <f t="shared" si="6"/>
        <v>2.7666247601402763</v>
      </c>
      <c r="H56" s="222">
        <v>26944.5</v>
      </c>
      <c r="I56" s="21">
        <f t="shared" si="7"/>
        <v>0</v>
      </c>
    </row>
    <row r="57" spans="1:9" ht="16.5" x14ac:dyDescent="0.3">
      <c r="A57" s="37"/>
      <c r="B57" s="93" t="s">
        <v>42</v>
      </c>
      <c r="C57" s="15" t="s">
        <v>198</v>
      </c>
      <c r="D57" s="11" t="s">
        <v>114</v>
      </c>
      <c r="E57" s="157">
        <v>4899.2857142857138</v>
      </c>
      <c r="F57" s="99">
        <v>14057.5</v>
      </c>
      <c r="G57" s="21">
        <f t="shared" si="6"/>
        <v>1.8692958157165771</v>
      </c>
      <c r="H57" s="227">
        <v>14057.5</v>
      </c>
      <c r="I57" s="21">
        <f t="shared" si="7"/>
        <v>0</v>
      </c>
    </row>
    <row r="58" spans="1:9" ht="16.5" customHeight="1" thickBot="1" x14ac:dyDescent="0.35">
      <c r="A58" s="38"/>
      <c r="B58" s="94" t="s">
        <v>43</v>
      </c>
      <c r="C58" s="16" t="s">
        <v>119</v>
      </c>
      <c r="D58" s="12" t="s">
        <v>114</v>
      </c>
      <c r="E58" s="159">
        <v>10514</v>
      </c>
      <c r="F58" s="50">
        <v>3685.75</v>
      </c>
      <c r="G58" s="29">
        <f t="shared" si="6"/>
        <v>-0.6494435990108427</v>
      </c>
      <c r="H58" s="214">
        <v>3935.75</v>
      </c>
      <c r="I58" s="29">
        <f t="shared" si="7"/>
        <v>-6.3520294734167565E-2</v>
      </c>
    </row>
    <row r="59" spans="1:9" ht="16.5" x14ac:dyDescent="0.3">
      <c r="A59" s="37"/>
      <c r="B59" s="95" t="s">
        <v>54</v>
      </c>
      <c r="C59" s="14" t="s">
        <v>121</v>
      </c>
      <c r="D59" s="11" t="s">
        <v>120</v>
      </c>
      <c r="E59" s="157">
        <v>9538.0933333333342</v>
      </c>
      <c r="F59" s="68">
        <v>26790.555555555555</v>
      </c>
      <c r="G59" s="21">
        <f t="shared" si="6"/>
        <v>1.808795701540163</v>
      </c>
      <c r="H59" s="221">
        <v>26680.555555555555</v>
      </c>
      <c r="I59" s="21">
        <f t="shared" si="7"/>
        <v>4.1228526808953668E-3</v>
      </c>
    </row>
    <row r="60" spans="1:9" ht="16.5" x14ac:dyDescent="0.3">
      <c r="A60" s="37"/>
      <c r="B60" s="93" t="s">
        <v>55</v>
      </c>
      <c r="C60" s="15" t="s">
        <v>122</v>
      </c>
      <c r="D60" s="13" t="s">
        <v>120</v>
      </c>
      <c r="E60" s="162">
        <v>11739.444444444445</v>
      </c>
      <c r="F60" s="70">
        <v>30889</v>
      </c>
      <c r="G60" s="21">
        <f t="shared" si="6"/>
        <v>1.6312148028962186</v>
      </c>
      <c r="H60" s="222">
        <v>30876.625</v>
      </c>
      <c r="I60" s="21">
        <f t="shared" si="7"/>
        <v>4.0078862246116601E-4</v>
      </c>
    </row>
    <row r="61" spans="1:9" ht="16.5" customHeight="1" thickBot="1" x14ac:dyDescent="0.35">
      <c r="A61" s="38"/>
      <c r="B61" s="94" t="s">
        <v>56</v>
      </c>
      <c r="C61" s="16" t="s">
        <v>123</v>
      </c>
      <c r="D61" s="12" t="s">
        <v>120</v>
      </c>
      <c r="E61" s="159">
        <v>49432.000000000007</v>
      </c>
      <c r="F61" s="73">
        <v>218000</v>
      </c>
      <c r="G61" s="29">
        <f t="shared" si="6"/>
        <v>3.4100987214759666</v>
      </c>
      <c r="H61" s="223">
        <v>218000</v>
      </c>
      <c r="I61" s="29">
        <f t="shared" si="7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6"/>
      <c r="F62" s="52"/>
      <c r="G62" s="41"/>
      <c r="H62" s="160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5">
        <v>16838.560000000001</v>
      </c>
      <c r="F63" s="54">
        <v>33259.222222222219</v>
      </c>
      <c r="G63" s="21">
        <f t="shared" ref="G63:G68" si="8">(F63-E63)/E63</f>
        <v>0.97518209527549959</v>
      </c>
      <c r="H63" s="216">
        <v>33259.222222222219</v>
      </c>
      <c r="I63" s="21">
        <f t="shared" ref="I63:I74" si="9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7">
        <v>55331.233333333337</v>
      </c>
      <c r="F64" s="46">
        <v>184028</v>
      </c>
      <c r="G64" s="21">
        <f t="shared" si="8"/>
        <v>2.3259334541009689</v>
      </c>
      <c r="H64" s="210">
        <v>183833.60000000001</v>
      </c>
      <c r="I64" s="21">
        <f t="shared" si="9"/>
        <v>1.0574780671215392E-3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7">
        <v>28416.525000000001</v>
      </c>
      <c r="F65" s="46">
        <v>114662.57142857143</v>
      </c>
      <c r="G65" s="21">
        <f t="shared" si="8"/>
        <v>3.0350666180531021</v>
      </c>
      <c r="H65" s="210">
        <v>113109.71428571429</v>
      </c>
      <c r="I65" s="21">
        <f t="shared" si="9"/>
        <v>1.3728769033353223E-2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7">
        <v>15709.005555555555</v>
      </c>
      <c r="F66" s="46">
        <v>63999</v>
      </c>
      <c r="G66" s="21">
        <f t="shared" si="8"/>
        <v>3.0740325524531045</v>
      </c>
      <c r="H66" s="210">
        <v>63999</v>
      </c>
      <c r="I66" s="21">
        <f t="shared" si="9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7">
        <v>9358.5499999999993</v>
      </c>
      <c r="F67" s="46">
        <v>28189</v>
      </c>
      <c r="G67" s="21">
        <f t="shared" si="8"/>
        <v>2.0121119190472885</v>
      </c>
      <c r="H67" s="210">
        <v>28189</v>
      </c>
      <c r="I67" s="21">
        <f t="shared" si="9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9">
        <v>8269.15</v>
      </c>
      <c r="F68" s="58">
        <v>21865.5</v>
      </c>
      <c r="G68" s="31">
        <f t="shared" si="8"/>
        <v>1.6442258273220345</v>
      </c>
      <c r="H68" s="219">
        <v>21880.5</v>
      </c>
      <c r="I68" s="31">
        <f t="shared" si="9"/>
        <v>-6.8554192088846229E-4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6"/>
      <c r="F69" s="52"/>
      <c r="G69" s="52"/>
      <c r="H69" s="160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5">
        <v>7852.9</v>
      </c>
      <c r="F70" s="43">
        <v>25763.75</v>
      </c>
      <c r="G70" s="21">
        <f>(F70-E70)/E70</f>
        <v>2.2807943562250887</v>
      </c>
      <c r="H70" s="208">
        <v>26228.888888888891</v>
      </c>
      <c r="I70" s="21">
        <f t="shared" si="9"/>
        <v>-1.7733838854528571E-2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7">
        <v>5495.971428571429</v>
      </c>
      <c r="F71" s="47">
        <v>6497.666666666667</v>
      </c>
      <c r="G71" s="21">
        <f>(F71-E71)/E71</f>
        <v>0.18225990639030837</v>
      </c>
      <c r="H71" s="211">
        <v>6497.666666666667</v>
      </c>
      <c r="I71" s="21">
        <f t="shared" si="9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7">
        <v>2033.3333333333333</v>
      </c>
      <c r="F72" s="47">
        <v>9260</v>
      </c>
      <c r="G72" s="21">
        <f>(F72-E72)/E72</f>
        <v>3.5540983606557379</v>
      </c>
      <c r="H72" s="211">
        <v>9260</v>
      </c>
      <c r="I72" s="21">
        <f t="shared" si="9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7">
        <v>4392.833333333333</v>
      </c>
      <c r="F73" s="47">
        <v>11883.75</v>
      </c>
      <c r="G73" s="21">
        <f>(F73-E73)/E73</f>
        <v>1.7052585650870737</v>
      </c>
      <c r="H73" s="211">
        <v>10946.25</v>
      </c>
      <c r="I73" s="21">
        <f t="shared" si="9"/>
        <v>8.5645769099006508E-2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9">
        <v>4012.4138888888892</v>
      </c>
      <c r="F74" s="50">
        <v>11704.75</v>
      </c>
      <c r="G74" s="21">
        <f>(F74-E74)/E74</f>
        <v>1.9171342548715131</v>
      </c>
      <c r="H74" s="214">
        <v>11692.555555555555</v>
      </c>
      <c r="I74" s="21">
        <f t="shared" si="9"/>
        <v>1.0429237976681011E-3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6"/>
      <c r="F75" s="52"/>
      <c r="G75" s="52"/>
      <c r="H75" s="160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7">
        <v>3321.6666666666665</v>
      </c>
      <c r="F76" s="43">
        <v>8164.166666666667</v>
      </c>
      <c r="G76" s="22">
        <f t="shared" ref="G76:G82" si="10">(F76-E76)/E76</f>
        <v>1.4578524836929252</v>
      </c>
      <c r="H76" s="208">
        <v>8164.166666666667</v>
      </c>
      <c r="I76" s="22">
        <f t="shared" ref="I76:I82" si="11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7">
        <v>2884</v>
      </c>
      <c r="F77" s="32">
        <v>10451.625</v>
      </c>
      <c r="G77" s="21">
        <f t="shared" si="10"/>
        <v>2.6240031206657419</v>
      </c>
      <c r="H77" s="202">
        <v>10326.625</v>
      </c>
      <c r="I77" s="21">
        <f t="shared" si="11"/>
        <v>1.2104632442835873E-2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7">
        <v>1539.7866666666664</v>
      </c>
      <c r="F78" s="47">
        <v>4228.333333333333</v>
      </c>
      <c r="G78" s="21">
        <f t="shared" si="10"/>
        <v>1.7460514010598873</v>
      </c>
      <c r="H78" s="211">
        <v>4213.333333333333</v>
      </c>
      <c r="I78" s="21">
        <f t="shared" si="11"/>
        <v>3.5601265822784813E-3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7">
        <v>2858.9111111111115</v>
      </c>
      <c r="F79" s="47">
        <v>7470.5555555555557</v>
      </c>
      <c r="G79" s="21">
        <f t="shared" si="10"/>
        <v>1.6130772399748152</v>
      </c>
      <c r="H79" s="211">
        <v>7470.5555555555557</v>
      </c>
      <c r="I79" s="21">
        <f t="shared" si="11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3">
        <v>3523.4199999999996</v>
      </c>
      <c r="F80" s="61">
        <v>6696.875</v>
      </c>
      <c r="G80" s="21">
        <f t="shared" si="10"/>
        <v>0.9006746286278674</v>
      </c>
      <c r="H80" s="220">
        <v>5746.4285714285716</v>
      </c>
      <c r="I80" s="21">
        <f t="shared" si="11"/>
        <v>0.16539776258545677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3">
        <v>9999</v>
      </c>
      <c r="F81" s="61">
        <v>56000</v>
      </c>
      <c r="G81" s="21">
        <f t="shared" si="10"/>
        <v>4.6005600560056008</v>
      </c>
      <c r="H81" s="220">
        <v>56000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9">
        <v>6476.0444444444447</v>
      </c>
      <c r="F82" s="50">
        <v>8804.4444444444453</v>
      </c>
      <c r="G82" s="23">
        <f t="shared" si="10"/>
        <v>0.35954046022606401</v>
      </c>
      <c r="H82" s="214">
        <v>8582.2222222222226</v>
      </c>
      <c r="I82" s="23">
        <f t="shared" si="11"/>
        <v>2.5893319523562965E-2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B71" zoomScaleNormal="100" workbookViewId="0">
      <selection activeCell="I91" sqref="I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237" t="s">
        <v>3</v>
      </c>
      <c r="B13" s="243"/>
      <c r="C13" s="262" t="s">
        <v>0</v>
      </c>
      <c r="D13" s="264" t="s">
        <v>23</v>
      </c>
      <c r="E13" s="239" t="s">
        <v>222</v>
      </c>
      <c r="F13" s="256" t="s">
        <v>221</v>
      </c>
      <c r="G13" s="239" t="s">
        <v>197</v>
      </c>
      <c r="H13" s="256" t="s">
        <v>217</v>
      </c>
      <c r="I13" s="239" t="s">
        <v>187</v>
      </c>
    </row>
    <row r="14" spans="1:9" ht="38.25" customHeight="1" thickBot="1" x14ac:dyDescent="0.25">
      <c r="A14" s="238"/>
      <c r="B14" s="244"/>
      <c r="C14" s="263"/>
      <c r="D14" s="265"/>
      <c r="E14" s="240"/>
      <c r="F14" s="257"/>
      <c r="G14" s="258"/>
      <c r="H14" s="257"/>
      <c r="I14" s="258"/>
    </row>
    <row r="15" spans="1:9" ht="17.25" customHeight="1" thickBot="1" x14ac:dyDescent="0.3">
      <c r="A15" s="33" t="s">
        <v>24</v>
      </c>
      <c r="B15" s="27" t="s">
        <v>22</v>
      </c>
      <c r="C15" s="126"/>
      <c r="D15" s="6"/>
      <c r="E15" s="30"/>
      <c r="F15" s="7"/>
      <c r="G15" s="7"/>
      <c r="H15" s="7"/>
      <c r="I15" s="8"/>
    </row>
    <row r="16" spans="1:9" ht="15.75" customHeight="1" x14ac:dyDescent="0.3">
      <c r="A16" s="150"/>
      <c r="B16" s="206" t="s">
        <v>11</v>
      </c>
      <c r="C16" s="189" t="s">
        <v>91</v>
      </c>
      <c r="D16" s="186" t="s">
        <v>81</v>
      </c>
      <c r="E16" s="207">
        <v>413.3433</v>
      </c>
      <c r="F16" s="207">
        <v>838.2</v>
      </c>
      <c r="G16" s="195">
        <f>(F16-E16)/E16</f>
        <v>1.0278543283512762</v>
      </c>
      <c r="H16" s="207">
        <v>854.45</v>
      </c>
      <c r="I16" s="195">
        <f>(F16-H16)/H16</f>
        <v>-1.9018081807010357E-2</v>
      </c>
    </row>
    <row r="17" spans="1:9" ht="16.5" x14ac:dyDescent="0.3">
      <c r="A17" s="151"/>
      <c r="B17" s="203" t="s">
        <v>8</v>
      </c>
      <c r="C17" s="190" t="s">
        <v>89</v>
      </c>
      <c r="D17" s="186" t="s">
        <v>161</v>
      </c>
      <c r="E17" s="210">
        <v>3749.4510444444445</v>
      </c>
      <c r="F17" s="210">
        <v>13466.6</v>
      </c>
      <c r="G17" s="195">
        <f>(F17-E17)/E17</f>
        <v>2.5916191038027927</v>
      </c>
      <c r="H17" s="210">
        <v>13420.766666666666</v>
      </c>
      <c r="I17" s="195">
        <f>(F17-H17)/H17</f>
        <v>3.4151054460376537E-3</v>
      </c>
    </row>
    <row r="18" spans="1:9" ht="16.5" x14ac:dyDescent="0.3">
      <c r="A18" s="151"/>
      <c r="B18" s="203" t="s">
        <v>10</v>
      </c>
      <c r="C18" s="190" t="s">
        <v>90</v>
      </c>
      <c r="D18" s="186" t="s">
        <v>161</v>
      </c>
      <c r="E18" s="210">
        <v>1517.2288222222223</v>
      </c>
      <c r="F18" s="210">
        <v>4266</v>
      </c>
      <c r="G18" s="195">
        <f>(F18-E18)/E18</f>
        <v>1.8117050885915587</v>
      </c>
      <c r="H18" s="210">
        <v>4175.5</v>
      </c>
      <c r="I18" s="195">
        <f>(F18-H18)/H18</f>
        <v>2.1674051011854868E-2</v>
      </c>
    </row>
    <row r="19" spans="1:9" ht="16.5" x14ac:dyDescent="0.3">
      <c r="A19" s="151"/>
      <c r="B19" s="203" t="s">
        <v>6</v>
      </c>
      <c r="C19" s="190" t="s">
        <v>86</v>
      </c>
      <c r="D19" s="186" t="s">
        <v>161</v>
      </c>
      <c r="E19" s="210">
        <v>1670.911111111111</v>
      </c>
      <c r="F19" s="210">
        <v>4907.7000000000007</v>
      </c>
      <c r="G19" s="195">
        <f>(F19-E19)/E19</f>
        <v>1.9371400832546455</v>
      </c>
      <c r="H19" s="210">
        <v>4787.6333333333332</v>
      </c>
      <c r="I19" s="195">
        <f>(F19-H19)/H19</f>
        <v>2.5078500859854386E-2</v>
      </c>
    </row>
    <row r="20" spans="1:9" ht="16.5" x14ac:dyDescent="0.3">
      <c r="A20" s="151"/>
      <c r="B20" s="203" t="s">
        <v>9</v>
      </c>
      <c r="C20" s="190" t="s">
        <v>88</v>
      </c>
      <c r="D20" s="186" t="s">
        <v>161</v>
      </c>
      <c r="E20" s="210">
        <v>1517.29</v>
      </c>
      <c r="F20" s="210">
        <v>4637.3999999999996</v>
      </c>
      <c r="G20" s="195">
        <f>(F20-E20)/E20</f>
        <v>2.0563702390446124</v>
      </c>
      <c r="H20" s="210">
        <v>4523.8999999999996</v>
      </c>
      <c r="I20" s="195">
        <f>(F20-H20)/H20</f>
        <v>2.5088971904772432E-2</v>
      </c>
    </row>
    <row r="21" spans="1:9" ht="16.5" x14ac:dyDescent="0.3">
      <c r="A21" s="151"/>
      <c r="B21" s="203" t="s">
        <v>17</v>
      </c>
      <c r="C21" s="190" t="s">
        <v>97</v>
      </c>
      <c r="D21" s="186" t="s">
        <v>161</v>
      </c>
      <c r="E21" s="210">
        <v>1355.6200000000001</v>
      </c>
      <c r="F21" s="210">
        <v>3716</v>
      </c>
      <c r="G21" s="195">
        <f>(F21-E21)/E21</f>
        <v>1.7411811569613902</v>
      </c>
      <c r="H21" s="210">
        <v>3608</v>
      </c>
      <c r="I21" s="195">
        <f>(F21-H21)/H21</f>
        <v>2.9933481152993349E-2</v>
      </c>
    </row>
    <row r="22" spans="1:9" ht="16.5" x14ac:dyDescent="0.3">
      <c r="A22" s="151"/>
      <c r="B22" s="203" t="s">
        <v>16</v>
      </c>
      <c r="C22" s="190" t="s">
        <v>96</v>
      </c>
      <c r="D22" s="186" t="s">
        <v>81</v>
      </c>
      <c r="E22" s="210">
        <v>498.11673333333334</v>
      </c>
      <c r="F22" s="210">
        <v>1320.675</v>
      </c>
      <c r="G22" s="195">
        <f>(F22-E22)/E22</f>
        <v>1.6513363467278286</v>
      </c>
      <c r="H22" s="210">
        <v>1240.1333333333332</v>
      </c>
      <c r="I22" s="195">
        <f>(F22-H22)/H22</f>
        <v>6.494597355123112E-2</v>
      </c>
    </row>
    <row r="23" spans="1:9" ht="16.5" x14ac:dyDescent="0.3">
      <c r="A23" s="151"/>
      <c r="B23" s="203" t="s">
        <v>14</v>
      </c>
      <c r="C23" s="190" t="s">
        <v>94</v>
      </c>
      <c r="D23" s="188" t="s">
        <v>81</v>
      </c>
      <c r="E23" s="210">
        <v>495.68340000000001</v>
      </c>
      <c r="F23" s="210">
        <v>1675</v>
      </c>
      <c r="G23" s="195">
        <f>(F23-E23)/E23</f>
        <v>2.3791730770084292</v>
      </c>
      <c r="H23" s="210">
        <v>1530</v>
      </c>
      <c r="I23" s="195">
        <f>(F23-H23)/H23</f>
        <v>9.4771241830065356E-2</v>
      </c>
    </row>
    <row r="24" spans="1:9" ht="16.5" x14ac:dyDescent="0.3">
      <c r="A24" s="151"/>
      <c r="B24" s="203" t="s">
        <v>13</v>
      </c>
      <c r="C24" s="190" t="s">
        <v>93</v>
      </c>
      <c r="D24" s="188" t="s">
        <v>81</v>
      </c>
      <c r="E24" s="210">
        <v>466.24666666666667</v>
      </c>
      <c r="F24" s="210">
        <v>1100</v>
      </c>
      <c r="G24" s="195">
        <f>(F24-E24)/E24</f>
        <v>1.3592661967199051</v>
      </c>
      <c r="H24" s="210">
        <v>990.27777777777783</v>
      </c>
      <c r="I24" s="195">
        <f>(F24-H24)/H24</f>
        <v>0.11079943899018227</v>
      </c>
    </row>
    <row r="25" spans="1:9" ht="16.5" x14ac:dyDescent="0.3">
      <c r="A25" s="151"/>
      <c r="B25" s="203" t="s">
        <v>18</v>
      </c>
      <c r="C25" s="190" t="s">
        <v>98</v>
      </c>
      <c r="D25" s="188" t="s">
        <v>83</v>
      </c>
      <c r="E25" s="210">
        <v>2562.7283333333335</v>
      </c>
      <c r="F25" s="210">
        <v>5488.4750000000004</v>
      </c>
      <c r="G25" s="195">
        <f>(F25-E25)/E25</f>
        <v>1.1416530689623103</v>
      </c>
      <c r="H25" s="210">
        <v>4935.9750000000004</v>
      </c>
      <c r="I25" s="195">
        <f>(F25-H25)/H25</f>
        <v>0.11193330598311377</v>
      </c>
    </row>
    <row r="26" spans="1:9" ht="16.5" x14ac:dyDescent="0.3">
      <c r="A26" s="151"/>
      <c r="B26" s="203" t="s">
        <v>12</v>
      </c>
      <c r="C26" s="190" t="s">
        <v>92</v>
      </c>
      <c r="D26" s="188" t="s">
        <v>81</v>
      </c>
      <c r="E26" s="210">
        <v>474.15</v>
      </c>
      <c r="F26" s="210">
        <v>1125.8</v>
      </c>
      <c r="G26" s="195">
        <f>(F26-E26)/E26</f>
        <v>1.3743541073499947</v>
      </c>
      <c r="H26" s="210">
        <v>1007.05</v>
      </c>
      <c r="I26" s="195">
        <f>(F26-H26)/H26</f>
        <v>0.11791867335286232</v>
      </c>
    </row>
    <row r="27" spans="1:9" ht="16.5" x14ac:dyDescent="0.3">
      <c r="A27" s="151"/>
      <c r="B27" s="203" t="s">
        <v>5</v>
      </c>
      <c r="C27" s="190" t="s">
        <v>85</v>
      </c>
      <c r="D27" s="188" t="s">
        <v>161</v>
      </c>
      <c r="E27" s="210">
        <v>1833.8422222222223</v>
      </c>
      <c r="F27" s="210">
        <v>5024.8555555555558</v>
      </c>
      <c r="G27" s="195">
        <f>(F27-E27)/E27</f>
        <v>1.7400697261002702</v>
      </c>
      <c r="H27" s="210">
        <v>4471.5222222222219</v>
      </c>
      <c r="I27" s="195">
        <f>(F27-H27)/H27</f>
        <v>0.12374607702572094</v>
      </c>
    </row>
    <row r="28" spans="1:9" ht="16.5" x14ac:dyDescent="0.3">
      <c r="A28" s="151"/>
      <c r="B28" s="203" t="s">
        <v>7</v>
      </c>
      <c r="C28" s="190" t="s">
        <v>87</v>
      </c>
      <c r="D28" s="188" t="s">
        <v>161</v>
      </c>
      <c r="E28" s="210">
        <v>828.42</v>
      </c>
      <c r="F28" s="210">
        <v>1763.5</v>
      </c>
      <c r="G28" s="195">
        <f>(F28-E28)/E28</f>
        <v>1.1287511165833757</v>
      </c>
      <c r="H28" s="210">
        <v>1546</v>
      </c>
      <c r="I28" s="195">
        <f>(F28-H28)/H28</f>
        <v>0.14068564036222508</v>
      </c>
    </row>
    <row r="29" spans="1:9" ht="17.25" thickBot="1" x14ac:dyDescent="0.35">
      <c r="A29" s="152"/>
      <c r="B29" s="203" t="s">
        <v>15</v>
      </c>
      <c r="C29" s="190" t="s">
        <v>95</v>
      </c>
      <c r="D29" s="188" t="s">
        <v>82</v>
      </c>
      <c r="E29" s="210">
        <v>1252.5</v>
      </c>
      <c r="F29" s="210">
        <v>2628.5</v>
      </c>
      <c r="G29" s="195">
        <f>(F29-E29)/E29</f>
        <v>1.0986027944111776</v>
      </c>
      <c r="H29" s="210">
        <v>2304</v>
      </c>
      <c r="I29" s="195">
        <f>(F29-H29)/H29</f>
        <v>0.1408420138888889</v>
      </c>
    </row>
    <row r="30" spans="1:9" ht="16.5" x14ac:dyDescent="0.3">
      <c r="A30" s="37"/>
      <c r="B30" s="203" t="s">
        <v>19</v>
      </c>
      <c r="C30" s="190" t="s">
        <v>99</v>
      </c>
      <c r="D30" s="188" t="s">
        <v>161</v>
      </c>
      <c r="E30" s="210">
        <v>1659.8599999999997</v>
      </c>
      <c r="F30" s="210">
        <v>5109</v>
      </c>
      <c r="G30" s="195">
        <f>(F30-E30)/E30</f>
        <v>2.0779704312411895</v>
      </c>
      <c r="H30" s="210">
        <v>4470.25</v>
      </c>
      <c r="I30" s="195">
        <f>(F30-H30)/H30</f>
        <v>0.14288910016218331</v>
      </c>
    </row>
    <row r="31" spans="1:9" ht="17.25" thickBot="1" x14ac:dyDescent="0.35">
      <c r="A31" s="38"/>
      <c r="B31" s="204" t="s">
        <v>4</v>
      </c>
      <c r="C31" s="191" t="s">
        <v>84</v>
      </c>
      <c r="D31" s="187" t="s">
        <v>161</v>
      </c>
      <c r="E31" s="213">
        <v>2184.1800000000003</v>
      </c>
      <c r="F31" s="213">
        <v>4707.7000000000007</v>
      </c>
      <c r="G31" s="197">
        <f>(F31-E31)/E31</f>
        <v>1.1553626532611783</v>
      </c>
      <c r="H31" s="213">
        <v>4042.7</v>
      </c>
      <c r="I31" s="197">
        <f>(F31-H31)/H31</f>
        <v>0.16449402626957255</v>
      </c>
    </row>
    <row r="32" spans="1:9" ht="15.75" customHeight="1" thickBot="1" x14ac:dyDescent="0.25">
      <c r="A32" s="249" t="s">
        <v>188</v>
      </c>
      <c r="B32" s="250"/>
      <c r="C32" s="250"/>
      <c r="D32" s="251"/>
      <c r="E32" s="100">
        <f>SUM(E16:E31)</f>
        <v>22479.571633333337</v>
      </c>
      <c r="F32" s="101">
        <f>SUM(F16:F31)</f>
        <v>61775.405555555568</v>
      </c>
      <c r="G32" s="102">
        <f t="shared" ref="G32" si="0">(F32-E32)/E32</f>
        <v>1.7480686270708676</v>
      </c>
      <c r="H32" s="101">
        <f>SUM(H16:H31)</f>
        <v>57908.158333333333</v>
      </c>
      <c r="I32" s="105">
        <f t="shared" ref="I32" si="1">(F32-H32)/H32</f>
        <v>6.6782424679462729E-2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5" t="s">
        <v>30</v>
      </c>
      <c r="C34" s="192" t="s">
        <v>104</v>
      </c>
      <c r="D34" s="194" t="s">
        <v>161</v>
      </c>
      <c r="E34" s="216">
        <v>3167.4333999999999</v>
      </c>
      <c r="F34" s="216">
        <v>4209.5</v>
      </c>
      <c r="G34" s="195">
        <f>(F34-E34)/E34</f>
        <v>0.32899400505153481</v>
      </c>
      <c r="H34" s="216">
        <v>4085</v>
      </c>
      <c r="I34" s="195">
        <f>(F34-H34)/H34</f>
        <v>3.047735618115055E-2</v>
      </c>
    </row>
    <row r="35" spans="1:9" ht="16.5" x14ac:dyDescent="0.3">
      <c r="A35" s="37"/>
      <c r="B35" s="203" t="s">
        <v>29</v>
      </c>
      <c r="C35" s="190" t="s">
        <v>103</v>
      </c>
      <c r="D35" s="186" t="s">
        <v>161</v>
      </c>
      <c r="E35" s="210">
        <v>2217.6083333333336</v>
      </c>
      <c r="F35" s="210">
        <v>6241.6666666666661</v>
      </c>
      <c r="G35" s="195">
        <f>(F35-E35)/E35</f>
        <v>1.8145938003780344</v>
      </c>
      <c r="H35" s="210">
        <v>5950</v>
      </c>
      <c r="I35" s="195">
        <f>(F35-H35)/H35</f>
        <v>4.901960784313715E-2</v>
      </c>
    </row>
    <row r="36" spans="1:9" ht="16.5" x14ac:dyDescent="0.3">
      <c r="A36" s="37"/>
      <c r="B36" s="205" t="s">
        <v>28</v>
      </c>
      <c r="C36" s="190" t="s">
        <v>102</v>
      </c>
      <c r="D36" s="186" t="s">
        <v>161</v>
      </c>
      <c r="E36" s="210">
        <v>3229.4177777777777</v>
      </c>
      <c r="F36" s="210">
        <v>6410.4888888888891</v>
      </c>
      <c r="G36" s="195">
        <f>(F36-E36)/E36</f>
        <v>0.98502929320593058</v>
      </c>
      <c r="H36" s="210">
        <v>6110.6</v>
      </c>
      <c r="I36" s="195">
        <f>(F36-H36)/H36</f>
        <v>4.9076831880484513E-2</v>
      </c>
    </row>
    <row r="37" spans="1:9" ht="16.5" x14ac:dyDescent="0.3">
      <c r="A37" s="37"/>
      <c r="B37" s="203" t="s">
        <v>26</v>
      </c>
      <c r="C37" s="190" t="s">
        <v>100</v>
      </c>
      <c r="D37" s="186" t="s">
        <v>161</v>
      </c>
      <c r="E37" s="210">
        <v>4174.8399206349204</v>
      </c>
      <c r="F37" s="210">
        <v>10265.85</v>
      </c>
      <c r="G37" s="195">
        <f>(F37-E37)/E37</f>
        <v>1.4589805106679978</v>
      </c>
      <c r="H37" s="210">
        <v>9435.9333333333343</v>
      </c>
      <c r="I37" s="195">
        <f>(F37-H37)/H37</f>
        <v>8.7952790396992983E-2</v>
      </c>
    </row>
    <row r="38" spans="1:9" ht="17.25" thickBot="1" x14ac:dyDescent="0.35">
      <c r="A38" s="38"/>
      <c r="B38" s="205" t="s">
        <v>27</v>
      </c>
      <c r="C38" s="190" t="s">
        <v>101</v>
      </c>
      <c r="D38" s="198" t="s">
        <v>161</v>
      </c>
      <c r="E38" s="213">
        <v>4670.1087301587304</v>
      </c>
      <c r="F38" s="213">
        <v>9927.6666666666679</v>
      </c>
      <c r="G38" s="197">
        <f>(F38-E38)/E38</f>
        <v>1.1257891925632404</v>
      </c>
      <c r="H38" s="213">
        <v>9113.7777777777774</v>
      </c>
      <c r="I38" s="197">
        <f>(F38-H38)/H38</f>
        <v>8.9303130790988186E-2</v>
      </c>
    </row>
    <row r="39" spans="1:9" ht="15.75" customHeight="1" thickBot="1" x14ac:dyDescent="0.25">
      <c r="A39" s="249" t="s">
        <v>189</v>
      </c>
      <c r="B39" s="250"/>
      <c r="C39" s="250"/>
      <c r="D39" s="251"/>
      <c r="E39" s="84">
        <f>SUM(E34:E38)</f>
        <v>17459.408161904765</v>
      </c>
      <c r="F39" s="103">
        <f>SUM(F34:F38)</f>
        <v>37055.172222222216</v>
      </c>
      <c r="G39" s="104">
        <f t="shared" ref="G39" si="2">(F39-E39)/E39</f>
        <v>1.1223613010591087</v>
      </c>
      <c r="H39" s="103">
        <f>SUM(H34:H38)</f>
        <v>34695.311111111107</v>
      </c>
      <c r="I39" s="105">
        <f t="shared" ref="I39" si="3">(F39-H39)/H39</f>
        <v>6.801671567531696E-2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6" t="s">
        <v>35</v>
      </c>
      <c r="C41" s="190" t="s">
        <v>152</v>
      </c>
      <c r="D41" s="194" t="s">
        <v>161</v>
      </c>
      <c r="E41" s="208">
        <v>19340</v>
      </c>
      <c r="F41" s="210">
        <v>23850</v>
      </c>
      <c r="G41" s="195">
        <f>(F41-E41)/E41</f>
        <v>0.23319544984488108</v>
      </c>
      <c r="H41" s="210">
        <v>24840</v>
      </c>
      <c r="I41" s="195">
        <f>(F41-H41)/H41</f>
        <v>-3.9855072463768113E-2</v>
      </c>
    </row>
    <row r="42" spans="1:9" ht="16.5" x14ac:dyDescent="0.3">
      <c r="A42" s="37"/>
      <c r="B42" s="203" t="s">
        <v>31</v>
      </c>
      <c r="C42" s="190" t="s">
        <v>105</v>
      </c>
      <c r="D42" s="186" t="s">
        <v>161</v>
      </c>
      <c r="E42" s="211">
        <v>52629.85555555555</v>
      </c>
      <c r="F42" s="210">
        <v>144123.75</v>
      </c>
      <c r="G42" s="195">
        <f>(F42-E42)/E42</f>
        <v>1.738440918726528</v>
      </c>
      <c r="H42" s="210">
        <v>148623.75</v>
      </c>
      <c r="I42" s="195">
        <f>(F42-H42)/H42</f>
        <v>-3.0277798804026947E-2</v>
      </c>
    </row>
    <row r="43" spans="1:9" ht="16.5" x14ac:dyDescent="0.3">
      <c r="A43" s="37"/>
      <c r="B43" s="205" t="s">
        <v>32</v>
      </c>
      <c r="C43" s="190" t="s">
        <v>106</v>
      </c>
      <c r="D43" s="186" t="s">
        <v>161</v>
      </c>
      <c r="E43" s="211">
        <v>35532.514999999999</v>
      </c>
      <c r="F43" s="218">
        <v>103725</v>
      </c>
      <c r="G43" s="195">
        <f>(F43-E43)/E43</f>
        <v>1.9191572845322096</v>
      </c>
      <c r="H43" s="218">
        <v>105600</v>
      </c>
      <c r="I43" s="195">
        <f>(F43-H43)/H43</f>
        <v>-1.775568181818182E-2</v>
      </c>
    </row>
    <row r="44" spans="1:9" ht="16.5" x14ac:dyDescent="0.3">
      <c r="A44" s="37"/>
      <c r="B44" s="203" t="s">
        <v>36</v>
      </c>
      <c r="C44" s="190" t="s">
        <v>153</v>
      </c>
      <c r="D44" s="186" t="s">
        <v>161</v>
      </c>
      <c r="E44" s="211">
        <v>18871.166666666664</v>
      </c>
      <c r="F44" s="211">
        <v>46050</v>
      </c>
      <c r="G44" s="195">
        <f>(F44-E44)/E44</f>
        <v>1.4402306870269461</v>
      </c>
      <c r="H44" s="211">
        <v>46350</v>
      </c>
      <c r="I44" s="195">
        <f>(F44-H44)/H44</f>
        <v>-6.4724919093851136E-3</v>
      </c>
    </row>
    <row r="45" spans="1:9" ht="16.5" x14ac:dyDescent="0.3">
      <c r="A45" s="37"/>
      <c r="B45" s="203" t="s">
        <v>33</v>
      </c>
      <c r="C45" s="190" t="s">
        <v>107</v>
      </c>
      <c r="D45" s="186" t="s">
        <v>161</v>
      </c>
      <c r="E45" s="211">
        <v>31440.875</v>
      </c>
      <c r="F45" s="211">
        <v>68737</v>
      </c>
      <c r="G45" s="195">
        <f>(F45-E45)/E45</f>
        <v>1.1862305040810728</v>
      </c>
      <c r="H45" s="211">
        <v>68737</v>
      </c>
      <c r="I45" s="195">
        <f>(F45-H45)/H45</f>
        <v>0</v>
      </c>
    </row>
    <row r="46" spans="1:9" ht="16.5" customHeight="1" thickBot="1" x14ac:dyDescent="0.35">
      <c r="A46" s="38"/>
      <c r="B46" s="203" t="s">
        <v>34</v>
      </c>
      <c r="C46" s="190" t="s">
        <v>154</v>
      </c>
      <c r="D46" s="186" t="s">
        <v>161</v>
      </c>
      <c r="E46" s="214">
        <v>6640</v>
      </c>
      <c r="F46" s="214">
        <v>28083</v>
      </c>
      <c r="G46" s="201">
        <f>(F46-E46)/E46</f>
        <v>3.2293674698795183</v>
      </c>
      <c r="H46" s="214">
        <v>28058</v>
      </c>
      <c r="I46" s="201">
        <f>(F46-H46)/H46</f>
        <v>8.9101147622781384E-4</v>
      </c>
    </row>
    <row r="47" spans="1:9" ht="15.75" customHeight="1" thickBot="1" x14ac:dyDescent="0.25">
      <c r="A47" s="249" t="s">
        <v>190</v>
      </c>
      <c r="B47" s="250"/>
      <c r="C47" s="250"/>
      <c r="D47" s="251"/>
      <c r="E47" s="84">
        <f>SUM(E41:E46)</f>
        <v>164454.41222222222</v>
      </c>
      <c r="F47" s="84">
        <f>SUM(F41:F46)</f>
        <v>414568.75</v>
      </c>
      <c r="G47" s="104">
        <f t="shared" ref="G47" si="4">(F47-E47)/E47</f>
        <v>1.5208733800331602</v>
      </c>
      <c r="H47" s="103">
        <f>SUM(H41:H46)</f>
        <v>422208.75</v>
      </c>
      <c r="I47" s="105">
        <f t="shared" ref="I47" si="5">(F47-H47)/H47</f>
        <v>-1.8095314225486801E-2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3" t="s">
        <v>48</v>
      </c>
      <c r="C49" s="190" t="s">
        <v>157</v>
      </c>
      <c r="D49" s="194" t="s">
        <v>114</v>
      </c>
      <c r="E49" s="208">
        <v>39328.762999999999</v>
      </c>
      <c r="F49" s="208">
        <v>122328.5</v>
      </c>
      <c r="G49" s="195">
        <f>(F49-E49)/E49</f>
        <v>2.1104080237662188</v>
      </c>
      <c r="H49" s="208">
        <v>122328.5</v>
      </c>
      <c r="I49" s="195">
        <f>(F49-H49)/H49</f>
        <v>0</v>
      </c>
    </row>
    <row r="50" spans="1:9" ht="16.5" x14ac:dyDescent="0.3">
      <c r="A50" s="37"/>
      <c r="B50" s="203" t="s">
        <v>49</v>
      </c>
      <c r="C50" s="190" t="s">
        <v>158</v>
      </c>
      <c r="D50" s="188" t="s">
        <v>199</v>
      </c>
      <c r="E50" s="211">
        <v>4024.3600000000006</v>
      </c>
      <c r="F50" s="211">
        <v>4748.75</v>
      </c>
      <c r="G50" s="195">
        <f>(F50-E50)/E50</f>
        <v>0.1800012921309225</v>
      </c>
      <c r="H50" s="211">
        <v>4748.75</v>
      </c>
      <c r="I50" s="195">
        <f>(F50-H50)/H50</f>
        <v>0</v>
      </c>
    </row>
    <row r="51" spans="1:9" ht="16.5" x14ac:dyDescent="0.3">
      <c r="A51" s="37"/>
      <c r="B51" s="203" t="s">
        <v>50</v>
      </c>
      <c r="C51" s="190" t="s">
        <v>159</v>
      </c>
      <c r="D51" s="186" t="s">
        <v>112</v>
      </c>
      <c r="E51" s="211">
        <v>55495.302777777775</v>
      </c>
      <c r="F51" s="211">
        <v>54748.25</v>
      </c>
      <c r="G51" s="195">
        <f>(F51-E51)/E51</f>
        <v>-1.3461549723752851E-2</v>
      </c>
      <c r="H51" s="211">
        <v>54748.25</v>
      </c>
      <c r="I51" s="195">
        <f>(F51-H51)/H51</f>
        <v>0</v>
      </c>
    </row>
    <row r="52" spans="1:9" ht="16.5" x14ac:dyDescent="0.3">
      <c r="A52" s="37"/>
      <c r="B52" s="203" t="s">
        <v>45</v>
      </c>
      <c r="C52" s="190" t="s">
        <v>109</v>
      </c>
      <c r="D52" s="186" t="s">
        <v>108</v>
      </c>
      <c r="E52" s="211">
        <v>10683.024444444445</v>
      </c>
      <c r="F52" s="211">
        <v>28868.285714285714</v>
      </c>
      <c r="G52" s="195">
        <f>(F52-E52)/E52</f>
        <v>1.702257760843958</v>
      </c>
      <c r="H52" s="211">
        <v>28511.142857142859</v>
      </c>
      <c r="I52" s="195">
        <f>(F52-H52)/H52</f>
        <v>1.2526430768922353E-2</v>
      </c>
    </row>
    <row r="53" spans="1:9" ht="16.5" x14ac:dyDescent="0.3">
      <c r="A53" s="37"/>
      <c r="B53" s="203" t="s">
        <v>46</v>
      </c>
      <c r="C53" s="190" t="s">
        <v>111</v>
      </c>
      <c r="D53" s="188" t="s">
        <v>110</v>
      </c>
      <c r="E53" s="211">
        <v>7396.844444444444</v>
      </c>
      <c r="F53" s="211">
        <v>16385.333333333332</v>
      </c>
      <c r="G53" s="195">
        <f>(F53-E53)/E53</f>
        <v>1.2151788450330172</v>
      </c>
      <c r="H53" s="211">
        <v>15535.333333333334</v>
      </c>
      <c r="I53" s="195">
        <f>(F53-H53)/H53</f>
        <v>5.4713985323777935E-2</v>
      </c>
    </row>
    <row r="54" spans="1:9" ht="16.5" customHeight="1" thickBot="1" x14ac:dyDescent="0.35">
      <c r="A54" s="38"/>
      <c r="B54" s="203" t="s">
        <v>47</v>
      </c>
      <c r="C54" s="190" t="s">
        <v>113</v>
      </c>
      <c r="D54" s="187" t="s">
        <v>114</v>
      </c>
      <c r="E54" s="214">
        <v>26364.76666666667</v>
      </c>
      <c r="F54" s="214">
        <v>57648.111111111109</v>
      </c>
      <c r="G54" s="201">
        <f>(F54-E54)/E54</f>
        <v>1.1865587448568773</v>
      </c>
      <c r="H54" s="214">
        <v>54210.333333333336</v>
      </c>
      <c r="I54" s="201">
        <f>(F54-H54)/H54</f>
        <v>6.3415543981979572E-2</v>
      </c>
    </row>
    <row r="55" spans="1:9" ht="15.75" customHeight="1" thickBot="1" x14ac:dyDescent="0.25">
      <c r="A55" s="249" t="s">
        <v>191</v>
      </c>
      <c r="B55" s="250"/>
      <c r="C55" s="250"/>
      <c r="D55" s="251"/>
      <c r="E55" s="84">
        <f>SUM(E49:E54)</f>
        <v>143293.06133333332</v>
      </c>
      <c r="F55" s="84">
        <f>SUM(F49:F54)</f>
        <v>284727.23015873018</v>
      </c>
      <c r="G55" s="104">
        <f t="shared" ref="G55" si="6">(F55-E55)/E55</f>
        <v>0.98702733760700223</v>
      </c>
      <c r="H55" s="84">
        <f>SUM(H49:H54)</f>
        <v>280082.30952380953</v>
      </c>
      <c r="I55" s="105">
        <f t="shared" ref="I55" si="7">(F55-H55)/H55</f>
        <v>1.6584127154684828E-2</v>
      </c>
    </row>
    <row r="56" spans="1:9" ht="17.25" customHeight="1" thickBot="1" x14ac:dyDescent="0.3">
      <c r="A56" s="110" t="s">
        <v>44</v>
      </c>
      <c r="B56" s="10" t="s">
        <v>57</v>
      </c>
      <c r="C56" s="177"/>
      <c r="D56" s="124"/>
      <c r="E56" s="107"/>
      <c r="F56" s="107"/>
      <c r="G56" s="108"/>
      <c r="H56" s="107"/>
      <c r="I56" s="109"/>
    </row>
    <row r="57" spans="1:9" ht="16.5" x14ac:dyDescent="0.3">
      <c r="A57" s="110"/>
      <c r="B57" s="224" t="s">
        <v>43</v>
      </c>
      <c r="C57" s="193" t="s">
        <v>119</v>
      </c>
      <c r="D57" s="194" t="s">
        <v>114</v>
      </c>
      <c r="E57" s="208">
        <v>10514</v>
      </c>
      <c r="F57" s="208">
        <v>3685.75</v>
      </c>
      <c r="G57" s="196">
        <f>(F57-E57)/E57</f>
        <v>-0.6494435990108427</v>
      </c>
      <c r="H57" s="208">
        <v>3935.75</v>
      </c>
      <c r="I57" s="196">
        <f>(F57-H57)/H57</f>
        <v>-6.3520294734167565E-2</v>
      </c>
    </row>
    <row r="58" spans="1:9" ht="16.5" x14ac:dyDescent="0.3">
      <c r="A58" s="111"/>
      <c r="B58" s="225" t="s">
        <v>38</v>
      </c>
      <c r="C58" s="190" t="s">
        <v>115</v>
      </c>
      <c r="D58" s="186" t="s">
        <v>114</v>
      </c>
      <c r="E58" s="211">
        <v>5683.3333333333339</v>
      </c>
      <c r="F58" s="222">
        <v>22975</v>
      </c>
      <c r="G58" s="195">
        <f>(F58-E58)/E58</f>
        <v>3.0425219941348964</v>
      </c>
      <c r="H58" s="222">
        <v>22975</v>
      </c>
      <c r="I58" s="195">
        <f>(F58-H58)/H58</f>
        <v>0</v>
      </c>
    </row>
    <row r="59" spans="1:9" ht="16.5" x14ac:dyDescent="0.3">
      <c r="A59" s="111"/>
      <c r="B59" s="225" t="s">
        <v>39</v>
      </c>
      <c r="C59" s="190" t="s">
        <v>116</v>
      </c>
      <c r="D59" s="186" t="s">
        <v>114</v>
      </c>
      <c r="E59" s="211">
        <v>11429.809523809523</v>
      </c>
      <c r="F59" s="222">
        <v>24081.666666666668</v>
      </c>
      <c r="G59" s="195">
        <f>(F59-E59)/E59</f>
        <v>1.106917583928408</v>
      </c>
      <c r="H59" s="222">
        <v>24081.666666666668</v>
      </c>
      <c r="I59" s="195">
        <f>(F59-H59)/H59</f>
        <v>0</v>
      </c>
    </row>
    <row r="60" spans="1:9" ht="16.5" x14ac:dyDescent="0.3">
      <c r="A60" s="111"/>
      <c r="B60" s="225" t="s">
        <v>40</v>
      </c>
      <c r="C60" s="190" t="s">
        <v>117</v>
      </c>
      <c r="D60" s="186" t="s">
        <v>114</v>
      </c>
      <c r="E60" s="211">
        <v>6513.1333333333332</v>
      </c>
      <c r="F60" s="222">
        <v>23370.6</v>
      </c>
      <c r="G60" s="195">
        <f>(F60-E60)/E60</f>
        <v>2.5882268646939006</v>
      </c>
      <c r="H60" s="222">
        <v>23370.6</v>
      </c>
      <c r="I60" s="195">
        <f>(F60-H60)/H60</f>
        <v>0</v>
      </c>
    </row>
    <row r="61" spans="1:9" ht="16.5" x14ac:dyDescent="0.3">
      <c r="A61" s="111"/>
      <c r="B61" s="225" t="s">
        <v>41</v>
      </c>
      <c r="C61" s="190" t="s">
        <v>118</v>
      </c>
      <c r="D61" s="186" t="s">
        <v>114</v>
      </c>
      <c r="E61" s="211">
        <v>7153.4866666666667</v>
      </c>
      <c r="F61" s="227">
        <v>26944.5</v>
      </c>
      <c r="G61" s="195">
        <f>(F61-E61)/E61</f>
        <v>2.7666247601402763</v>
      </c>
      <c r="H61" s="227">
        <v>26944.5</v>
      </c>
      <c r="I61" s="195">
        <f>(F61-H61)/H61</f>
        <v>0</v>
      </c>
    </row>
    <row r="62" spans="1:9" s="146" customFormat="1" ht="17.25" thickBot="1" x14ac:dyDescent="0.35">
      <c r="A62" s="169"/>
      <c r="B62" s="226" t="s">
        <v>42</v>
      </c>
      <c r="C62" s="191" t="s">
        <v>198</v>
      </c>
      <c r="D62" s="187" t="s">
        <v>114</v>
      </c>
      <c r="E62" s="214">
        <v>4899.2857142857138</v>
      </c>
      <c r="F62" s="223">
        <v>14057.5</v>
      </c>
      <c r="G62" s="200">
        <f>(F62-E62)/E62</f>
        <v>1.8692958157165771</v>
      </c>
      <c r="H62" s="223">
        <v>14057.5</v>
      </c>
      <c r="I62" s="200">
        <f>(F62-H62)/H62</f>
        <v>0</v>
      </c>
    </row>
    <row r="63" spans="1:9" s="146" customFormat="1" ht="16.5" x14ac:dyDescent="0.3">
      <c r="A63" s="169"/>
      <c r="B63" s="95" t="s">
        <v>56</v>
      </c>
      <c r="C63" s="189" t="s">
        <v>123</v>
      </c>
      <c r="D63" s="186" t="s">
        <v>120</v>
      </c>
      <c r="E63" s="211">
        <v>49432.000000000007</v>
      </c>
      <c r="F63" s="221">
        <v>218000</v>
      </c>
      <c r="G63" s="195">
        <f>(F63-E63)/E63</f>
        <v>3.4100987214759666</v>
      </c>
      <c r="H63" s="221">
        <v>218000</v>
      </c>
      <c r="I63" s="195">
        <f>(F63-H63)/H63</f>
        <v>0</v>
      </c>
    </row>
    <row r="64" spans="1:9" s="146" customFormat="1" ht="16.5" x14ac:dyDescent="0.3">
      <c r="A64" s="169"/>
      <c r="B64" s="225" t="s">
        <v>55</v>
      </c>
      <c r="C64" s="190" t="s">
        <v>122</v>
      </c>
      <c r="D64" s="188" t="s">
        <v>120</v>
      </c>
      <c r="E64" s="218">
        <v>11739.444444444445</v>
      </c>
      <c r="F64" s="222">
        <v>30889</v>
      </c>
      <c r="G64" s="195">
        <f>(F64-E64)/E64</f>
        <v>1.6312148028962186</v>
      </c>
      <c r="H64" s="222">
        <v>30876.625</v>
      </c>
      <c r="I64" s="195">
        <f>(F64-H64)/H64</f>
        <v>4.0078862246116601E-4</v>
      </c>
    </row>
    <row r="65" spans="1:9" ht="16.5" customHeight="1" thickBot="1" x14ac:dyDescent="0.35">
      <c r="A65" s="112"/>
      <c r="B65" s="226" t="s">
        <v>54</v>
      </c>
      <c r="C65" s="191" t="s">
        <v>121</v>
      </c>
      <c r="D65" s="187" t="s">
        <v>120</v>
      </c>
      <c r="E65" s="214">
        <v>9538.0933333333342</v>
      </c>
      <c r="F65" s="223">
        <v>26790.555555555555</v>
      </c>
      <c r="G65" s="200">
        <f>(F65-E65)/E65</f>
        <v>1.808795701540163</v>
      </c>
      <c r="H65" s="223">
        <v>26680.555555555555</v>
      </c>
      <c r="I65" s="200">
        <f>(F65-H65)/H65</f>
        <v>4.1228526808953668E-3</v>
      </c>
    </row>
    <row r="66" spans="1:9" ht="15.75" customHeight="1" thickBot="1" x14ac:dyDescent="0.25">
      <c r="A66" s="249" t="s">
        <v>192</v>
      </c>
      <c r="B66" s="260"/>
      <c r="C66" s="260"/>
      <c r="D66" s="261"/>
      <c r="E66" s="100">
        <f>SUM(E57:E65)</f>
        <v>116902.58634920635</v>
      </c>
      <c r="F66" s="100">
        <f>SUM(F57:F65)</f>
        <v>390794.57222222222</v>
      </c>
      <c r="G66" s="102">
        <f t="shared" ref="G66" si="8">(F66-E66)/E66</f>
        <v>2.342907838282188</v>
      </c>
      <c r="H66" s="100">
        <f>SUM(H57:H65)</f>
        <v>390922.19722222222</v>
      </c>
      <c r="I66" s="178">
        <f t="shared" ref="I66" si="9">(F66-H66)/H66</f>
        <v>-3.2647161227186786E-4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3" t="s">
        <v>64</v>
      </c>
      <c r="C68" s="190" t="s">
        <v>133</v>
      </c>
      <c r="D68" s="194" t="s">
        <v>127</v>
      </c>
      <c r="E68" s="208">
        <v>8269.15</v>
      </c>
      <c r="F68" s="216">
        <v>21865.5</v>
      </c>
      <c r="G68" s="195">
        <f>(F68-E68)/E68</f>
        <v>1.6442258273220345</v>
      </c>
      <c r="H68" s="216">
        <v>21880.5</v>
      </c>
      <c r="I68" s="195">
        <f>(F68-H68)/H68</f>
        <v>-6.8554192088846229E-4</v>
      </c>
    </row>
    <row r="69" spans="1:9" ht="16.5" x14ac:dyDescent="0.3">
      <c r="A69" s="37"/>
      <c r="B69" s="203" t="s">
        <v>59</v>
      </c>
      <c r="C69" s="190" t="s">
        <v>128</v>
      </c>
      <c r="D69" s="188" t="s">
        <v>124</v>
      </c>
      <c r="E69" s="211">
        <v>16838.560000000001</v>
      </c>
      <c r="F69" s="210">
        <v>33259.222222222219</v>
      </c>
      <c r="G69" s="195">
        <f>(F69-E69)/E69</f>
        <v>0.97518209527549959</v>
      </c>
      <c r="H69" s="210">
        <v>33259.222222222219</v>
      </c>
      <c r="I69" s="195">
        <f>(F69-H69)/H69</f>
        <v>0</v>
      </c>
    </row>
    <row r="70" spans="1:9" ht="16.5" x14ac:dyDescent="0.3">
      <c r="A70" s="37"/>
      <c r="B70" s="203" t="s">
        <v>62</v>
      </c>
      <c r="C70" s="190" t="s">
        <v>131</v>
      </c>
      <c r="D70" s="188" t="s">
        <v>125</v>
      </c>
      <c r="E70" s="211">
        <v>15709.005555555555</v>
      </c>
      <c r="F70" s="210">
        <v>63999</v>
      </c>
      <c r="G70" s="195">
        <f>(F70-E70)/E70</f>
        <v>3.0740325524531045</v>
      </c>
      <c r="H70" s="210">
        <v>63999</v>
      </c>
      <c r="I70" s="195">
        <f>(F70-H70)/H70</f>
        <v>0</v>
      </c>
    </row>
    <row r="71" spans="1:9" ht="16.5" x14ac:dyDescent="0.3">
      <c r="A71" s="37"/>
      <c r="B71" s="203" t="s">
        <v>63</v>
      </c>
      <c r="C71" s="190" t="s">
        <v>132</v>
      </c>
      <c r="D71" s="188" t="s">
        <v>126</v>
      </c>
      <c r="E71" s="211">
        <v>9358.5499999999993</v>
      </c>
      <c r="F71" s="210">
        <v>28189</v>
      </c>
      <c r="G71" s="195">
        <f>(F71-E71)/E71</f>
        <v>2.0121119190472885</v>
      </c>
      <c r="H71" s="210">
        <v>28189</v>
      </c>
      <c r="I71" s="195">
        <f>(F71-H71)/H71</f>
        <v>0</v>
      </c>
    </row>
    <row r="72" spans="1:9" ht="16.5" x14ac:dyDescent="0.3">
      <c r="A72" s="37"/>
      <c r="B72" s="203" t="s">
        <v>60</v>
      </c>
      <c r="C72" s="190" t="s">
        <v>129</v>
      </c>
      <c r="D72" s="188" t="s">
        <v>215</v>
      </c>
      <c r="E72" s="211">
        <v>55331.233333333337</v>
      </c>
      <c r="F72" s="210">
        <v>184028</v>
      </c>
      <c r="G72" s="195">
        <f>(F72-E72)/E72</f>
        <v>2.3259334541009689</v>
      </c>
      <c r="H72" s="210">
        <v>183833.60000000001</v>
      </c>
      <c r="I72" s="195">
        <f>(F72-H72)/H72</f>
        <v>1.0574780671215392E-3</v>
      </c>
    </row>
    <row r="73" spans="1:9" ht="16.5" customHeight="1" thickBot="1" x14ac:dyDescent="0.35">
      <c r="A73" s="37"/>
      <c r="B73" s="203" t="s">
        <v>61</v>
      </c>
      <c r="C73" s="190" t="s">
        <v>130</v>
      </c>
      <c r="D73" s="187" t="s">
        <v>216</v>
      </c>
      <c r="E73" s="214">
        <v>28416.525000000001</v>
      </c>
      <c r="F73" s="219">
        <v>114662.57142857143</v>
      </c>
      <c r="G73" s="201">
        <f>(F73-E73)/E73</f>
        <v>3.0350666180531021</v>
      </c>
      <c r="H73" s="219">
        <v>113109.71428571429</v>
      </c>
      <c r="I73" s="201">
        <f>(F73-H73)/H73</f>
        <v>1.3728769033353223E-2</v>
      </c>
    </row>
    <row r="74" spans="1:9" ht="15.75" customHeight="1" thickBot="1" x14ac:dyDescent="0.25">
      <c r="A74" s="249" t="s">
        <v>214</v>
      </c>
      <c r="B74" s="250"/>
      <c r="C74" s="250"/>
      <c r="D74" s="251"/>
      <c r="E74" s="84">
        <f>SUM(E68:E73)</f>
        <v>133923.02388888889</v>
      </c>
      <c r="F74" s="84">
        <f>SUM(F68:F73)</f>
        <v>446003.29365079367</v>
      </c>
      <c r="G74" s="104">
        <f t="shared" ref="G74" si="10">(F74-E74)/E74</f>
        <v>2.3302958722081017</v>
      </c>
      <c r="H74" s="84">
        <f>SUM(H68:H73)</f>
        <v>444271.03650793654</v>
      </c>
      <c r="I74" s="105">
        <f t="shared" ref="I74" si="11">(F74-H74)/H74</f>
        <v>3.8990998748714947E-3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203" t="s">
        <v>68</v>
      </c>
      <c r="C76" s="192" t="s">
        <v>138</v>
      </c>
      <c r="D76" s="194" t="s">
        <v>134</v>
      </c>
      <c r="E76" s="208">
        <v>7852.9</v>
      </c>
      <c r="F76" s="208">
        <v>25763.75</v>
      </c>
      <c r="G76" s="195">
        <f>(F76-E76)/E76</f>
        <v>2.2807943562250887</v>
      </c>
      <c r="H76" s="208">
        <v>26228.888888888891</v>
      </c>
      <c r="I76" s="195">
        <f>(F76-H76)/H76</f>
        <v>-1.7733838854528571E-2</v>
      </c>
    </row>
    <row r="77" spans="1:9" ht="16.5" x14ac:dyDescent="0.3">
      <c r="A77" s="37"/>
      <c r="B77" s="203" t="s">
        <v>67</v>
      </c>
      <c r="C77" s="190" t="s">
        <v>139</v>
      </c>
      <c r="D77" s="188" t="s">
        <v>135</v>
      </c>
      <c r="E77" s="211">
        <v>5495.971428571429</v>
      </c>
      <c r="F77" s="211">
        <v>6497.666666666667</v>
      </c>
      <c r="G77" s="195">
        <f>(F77-E77)/E77</f>
        <v>0.18225990639030837</v>
      </c>
      <c r="H77" s="211">
        <v>6497.666666666667</v>
      </c>
      <c r="I77" s="195">
        <f>(F77-H77)/H77</f>
        <v>0</v>
      </c>
    </row>
    <row r="78" spans="1:9" ht="16.5" x14ac:dyDescent="0.3">
      <c r="A78" s="37"/>
      <c r="B78" s="203" t="s">
        <v>69</v>
      </c>
      <c r="C78" s="190" t="s">
        <v>140</v>
      </c>
      <c r="D78" s="188" t="s">
        <v>136</v>
      </c>
      <c r="E78" s="211">
        <v>2033.3333333333333</v>
      </c>
      <c r="F78" s="211">
        <v>9260</v>
      </c>
      <c r="G78" s="195">
        <f>(F78-E78)/E78</f>
        <v>3.5540983606557379</v>
      </c>
      <c r="H78" s="211">
        <v>9260</v>
      </c>
      <c r="I78" s="195">
        <f>(F78-H78)/H78</f>
        <v>0</v>
      </c>
    </row>
    <row r="79" spans="1:9" ht="16.5" x14ac:dyDescent="0.3">
      <c r="A79" s="37"/>
      <c r="B79" s="203" t="s">
        <v>71</v>
      </c>
      <c r="C79" s="190" t="s">
        <v>200</v>
      </c>
      <c r="D79" s="188" t="s">
        <v>134</v>
      </c>
      <c r="E79" s="211">
        <v>4012.4138888888892</v>
      </c>
      <c r="F79" s="211">
        <v>11704.75</v>
      </c>
      <c r="G79" s="195">
        <f>(F79-E79)/E79</f>
        <v>1.9171342548715131</v>
      </c>
      <c r="H79" s="211">
        <v>11692.555555555555</v>
      </c>
      <c r="I79" s="195">
        <f>(F79-H79)/H79</f>
        <v>1.0429237976681011E-3</v>
      </c>
    </row>
    <row r="80" spans="1:9" ht="16.5" customHeight="1" thickBot="1" x14ac:dyDescent="0.35">
      <c r="A80" s="38"/>
      <c r="B80" s="203" t="s">
        <v>70</v>
      </c>
      <c r="C80" s="190" t="s">
        <v>141</v>
      </c>
      <c r="D80" s="187" t="s">
        <v>137</v>
      </c>
      <c r="E80" s="214">
        <v>4392.833333333333</v>
      </c>
      <c r="F80" s="214">
        <v>11883.75</v>
      </c>
      <c r="G80" s="195">
        <f>(F80-E80)/E80</f>
        <v>1.7052585650870737</v>
      </c>
      <c r="H80" s="214">
        <v>10946.25</v>
      </c>
      <c r="I80" s="195">
        <f>(F80-H80)/H80</f>
        <v>8.5645769099006508E-2</v>
      </c>
    </row>
    <row r="81" spans="1:11" ht="15.75" customHeight="1" thickBot="1" x14ac:dyDescent="0.25">
      <c r="A81" s="249" t="s">
        <v>193</v>
      </c>
      <c r="B81" s="250"/>
      <c r="C81" s="250"/>
      <c r="D81" s="251"/>
      <c r="E81" s="84">
        <f>SUM(E76:E80)</f>
        <v>23787.451984126983</v>
      </c>
      <c r="F81" s="84">
        <f>SUM(F76:F80)</f>
        <v>65109.916666666672</v>
      </c>
      <c r="G81" s="104">
        <f t="shared" ref="G81" si="12">(F81-E81)/E81</f>
        <v>1.7371538872727337</v>
      </c>
      <c r="H81" s="84">
        <f>SUM(H76:H80)</f>
        <v>64625.361111111117</v>
      </c>
      <c r="I81" s="105">
        <f t="shared" ref="I81" si="13">(F81-H81)/H81</f>
        <v>7.497916409665439E-3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3" t="s">
        <v>74</v>
      </c>
      <c r="C83" s="190" t="s">
        <v>144</v>
      </c>
      <c r="D83" s="194" t="s">
        <v>142</v>
      </c>
      <c r="E83" s="211">
        <v>3321.6666666666665</v>
      </c>
      <c r="F83" s="208">
        <v>8164.166666666667</v>
      </c>
      <c r="G83" s="196">
        <f>(F83-E83)/E83</f>
        <v>1.4578524836929252</v>
      </c>
      <c r="H83" s="208">
        <v>8164.166666666667</v>
      </c>
      <c r="I83" s="196">
        <f>(F83-H83)/H83</f>
        <v>0</v>
      </c>
    </row>
    <row r="84" spans="1:11" ht="16.5" x14ac:dyDescent="0.3">
      <c r="A84" s="37"/>
      <c r="B84" s="203" t="s">
        <v>77</v>
      </c>
      <c r="C84" s="190" t="s">
        <v>146</v>
      </c>
      <c r="D84" s="186" t="s">
        <v>162</v>
      </c>
      <c r="E84" s="211">
        <v>2858.9111111111115</v>
      </c>
      <c r="F84" s="211">
        <v>7470.5555555555557</v>
      </c>
      <c r="G84" s="195">
        <f>(F84-E84)/E84</f>
        <v>1.6130772399748152</v>
      </c>
      <c r="H84" s="211">
        <v>7470.5555555555557</v>
      </c>
      <c r="I84" s="195">
        <f>(F84-H84)/H84</f>
        <v>0</v>
      </c>
    </row>
    <row r="85" spans="1:11" ht="16.5" x14ac:dyDescent="0.3">
      <c r="A85" s="37"/>
      <c r="B85" s="203" t="s">
        <v>79</v>
      </c>
      <c r="C85" s="190" t="s">
        <v>155</v>
      </c>
      <c r="D85" s="188" t="s">
        <v>156</v>
      </c>
      <c r="E85" s="211">
        <v>9999</v>
      </c>
      <c r="F85" s="211">
        <v>56000</v>
      </c>
      <c r="G85" s="195">
        <f>(F85-E85)/E85</f>
        <v>4.6005600560056008</v>
      </c>
      <c r="H85" s="211">
        <v>56000</v>
      </c>
      <c r="I85" s="195">
        <f>(F85-H85)/H85</f>
        <v>0</v>
      </c>
    </row>
    <row r="86" spans="1:11" ht="16.5" x14ac:dyDescent="0.3">
      <c r="A86" s="37"/>
      <c r="B86" s="203" t="s">
        <v>75</v>
      </c>
      <c r="C86" s="190" t="s">
        <v>148</v>
      </c>
      <c r="D86" s="188" t="s">
        <v>145</v>
      </c>
      <c r="E86" s="211">
        <v>1539.7866666666664</v>
      </c>
      <c r="F86" s="211">
        <v>4228.333333333333</v>
      </c>
      <c r="G86" s="195">
        <f>(F86-E86)/E86</f>
        <v>1.7460514010598873</v>
      </c>
      <c r="H86" s="211">
        <v>4213.333333333333</v>
      </c>
      <c r="I86" s="195">
        <f>(F86-H86)/H86</f>
        <v>3.5601265822784813E-3</v>
      </c>
    </row>
    <row r="87" spans="1:11" ht="16.5" x14ac:dyDescent="0.3">
      <c r="A87" s="37"/>
      <c r="B87" s="203" t="s">
        <v>76</v>
      </c>
      <c r="C87" s="190" t="s">
        <v>143</v>
      </c>
      <c r="D87" s="199" t="s">
        <v>161</v>
      </c>
      <c r="E87" s="220">
        <v>2884</v>
      </c>
      <c r="F87" s="266">
        <v>10451.625</v>
      </c>
      <c r="G87" s="195">
        <f>(F87-E87)/E87</f>
        <v>2.6240031206657419</v>
      </c>
      <c r="H87" s="266">
        <v>10326.625</v>
      </c>
      <c r="I87" s="195">
        <f>(F87-H87)/H87</f>
        <v>1.2104632442835873E-2</v>
      </c>
    </row>
    <row r="88" spans="1:11" ht="16.5" x14ac:dyDescent="0.3">
      <c r="A88" s="37"/>
      <c r="B88" s="203" t="s">
        <v>80</v>
      </c>
      <c r="C88" s="190" t="s">
        <v>151</v>
      </c>
      <c r="D88" s="199" t="s">
        <v>150</v>
      </c>
      <c r="E88" s="220">
        <v>6476.0444444444447</v>
      </c>
      <c r="F88" s="220">
        <v>8804.4444444444453</v>
      </c>
      <c r="G88" s="195">
        <f>(F88-E88)/E88</f>
        <v>0.35954046022606401</v>
      </c>
      <c r="H88" s="220">
        <v>8582.2222222222226</v>
      </c>
      <c r="I88" s="195">
        <f>(F88-H88)/H88</f>
        <v>2.5893319523562965E-2</v>
      </c>
    </row>
    <row r="89" spans="1:11" ht="16.5" customHeight="1" thickBot="1" x14ac:dyDescent="0.35">
      <c r="A89" s="35"/>
      <c r="B89" s="204" t="s">
        <v>78</v>
      </c>
      <c r="C89" s="191" t="s">
        <v>149</v>
      </c>
      <c r="D89" s="187" t="s">
        <v>147</v>
      </c>
      <c r="E89" s="214">
        <v>3523.4199999999996</v>
      </c>
      <c r="F89" s="214">
        <v>6696.875</v>
      </c>
      <c r="G89" s="197">
        <f>(F89-E89)/E89</f>
        <v>0.9006746286278674</v>
      </c>
      <c r="H89" s="214">
        <v>5746.4285714285716</v>
      </c>
      <c r="I89" s="197">
        <f>(F89-H89)/H89</f>
        <v>0.16539776258545677</v>
      </c>
    </row>
    <row r="90" spans="1:11" ht="15.75" customHeight="1" thickBot="1" x14ac:dyDescent="0.25">
      <c r="A90" s="249" t="s">
        <v>194</v>
      </c>
      <c r="B90" s="250"/>
      <c r="C90" s="250"/>
      <c r="D90" s="251"/>
      <c r="E90" s="84">
        <f>SUM(E83:E89)</f>
        <v>30602.828888888886</v>
      </c>
      <c r="F90" s="84">
        <f>SUM(F83:F89)</f>
        <v>101816</v>
      </c>
      <c r="G90" s="113">
        <f t="shared" ref="G90:G91" si="14">(F90-E90)/E90</f>
        <v>2.3270126879337885</v>
      </c>
      <c r="H90" s="84">
        <f>SUM(H83:H89)</f>
        <v>100503.33134920633</v>
      </c>
      <c r="I90" s="105">
        <f t="shared" ref="I90:I91" si="15">(F90-H90)/H90</f>
        <v>1.3060946668849245E-2</v>
      </c>
    </row>
    <row r="91" spans="1:11" ht="15.75" customHeight="1" thickBot="1" x14ac:dyDescent="0.25">
      <c r="A91" s="249" t="s">
        <v>195</v>
      </c>
      <c r="B91" s="250"/>
      <c r="C91" s="250"/>
      <c r="D91" s="251"/>
      <c r="E91" s="100">
        <f>SUM(E90+E81+E74+E66+E55+E47+E39+E32)</f>
        <v>652902.34446190472</v>
      </c>
      <c r="F91" s="100">
        <f>SUM(F32,F39,F47,F55,F66,F74,F81,F90)</f>
        <v>1801850.3404761907</v>
      </c>
      <c r="G91" s="102">
        <f t="shared" si="14"/>
        <v>1.7597547409041723</v>
      </c>
      <c r="H91" s="100">
        <f>SUM(H32,H39,H47,H55,H66,H74,H81,H90)</f>
        <v>1795216.4551587303</v>
      </c>
      <c r="I91" s="114">
        <f t="shared" si="15"/>
        <v>3.6953122273346382E-3</v>
      </c>
      <c r="J91" s="115"/>
    </row>
    <row r="92" spans="1:11" x14ac:dyDescent="0.25">
      <c r="E92" s="116"/>
      <c r="F92" s="116"/>
      <c r="K92" s="117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abSelected="1" topLeftCell="B21" zoomScaleNormal="100" workbookViewId="0">
      <selection activeCell="C42" sqref="C42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8" t="s">
        <v>205</v>
      </c>
      <c r="B9" s="26"/>
      <c r="C9" s="26"/>
      <c r="D9" s="26"/>
      <c r="E9" s="127"/>
      <c r="F9" s="127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220</v>
      </c>
    </row>
    <row r="12" spans="1:9" ht="15.75" thickBot="1" x14ac:dyDescent="0.3"/>
    <row r="13" spans="1:9" ht="24.75" customHeight="1" x14ac:dyDescent="0.2">
      <c r="A13" s="243" t="s">
        <v>3</v>
      </c>
      <c r="B13" s="243"/>
      <c r="C13" s="245" t="s">
        <v>0</v>
      </c>
      <c r="D13" s="239" t="s">
        <v>207</v>
      </c>
      <c r="E13" s="239" t="s">
        <v>208</v>
      </c>
      <c r="F13" s="239" t="s">
        <v>209</v>
      </c>
      <c r="G13" s="239" t="s">
        <v>210</v>
      </c>
      <c r="H13" s="239" t="s">
        <v>211</v>
      </c>
      <c r="I13" s="239" t="s">
        <v>212</v>
      </c>
    </row>
    <row r="14" spans="1:9" ht="24.75" customHeight="1" thickBot="1" x14ac:dyDescent="0.25">
      <c r="A14" s="244"/>
      <c r="B14" s="244"/>
      <c r="C14" s="246"/>
      <c r="D14" s="259"/>
      <c r="E14" s="259"/>
      <c r="F14" s="259"/>
      <c r="G14" s="240"/>
      <c r="H14" s="259"/>
      <c r="I14" s="259"/>
    </row>
    <row r="15" spans="1:9" ht="17.25" customHeight="1" thickBot="1" x14ac:dyDescent="0.3">
      <c r="A15" s="87" t="s">
        <v>24</v>
      </c>
      <c r="B15" s="122"/>
      <c r="C15" s="106"/>
      <c r="D15" s="108"/>
      <c r="E15" s="108"/>
      <c r="F15" s="108"/>
      <c r="G15" s="108"/>
      <c r="H15" s="108"/>
      <c r="I15" s="136"/>
    </row>
    <row r="16" spans="1:9" ht="16.5" x14ac:dyDescent="0.3">
      <c r="A16" s="88"/>
      <c r="B16" s="137" t="s">
        <v>4</v>
      </c>
      <c r="C16" s="142" t="s">
        <v>163</v>
      </c>
      <c r="D16" s="229">
        <v>4500</v>
      </c>
      <c r="E16" s="207">
        <v>5000</v>
      </c>
      <c r="F16" s="229">
        <v>4000</v>
      </c>
      <c r="G16" s="207">
        <v>4500</v>
      </c>
      <c r="H16" s="229">
        <v>3333</v>
      </c>
      <c r="I16" s="172">
        <v>4266.6000000000004</v>
      </c>
    </row>
    <row r="17" spans="1:9" ht="16.5" x14ac:dyDescent="0.3">
      <c r="A17" s="89"/>
      <c r="B17" s="138" t="s">
        <v>5</v>
      </c>
      <c r="C17" s="143" t="s">
        <v>164</v>
      </c>
      <c r="D17" s="228">
        <v>6250</v>
      </c>
      <c r="E17" s="210">
        <v>4000</v>
      </c>
      <c r="F17" s="228">
        <v>6000</v>
      </c>
      <c r="G17" s="210">
        <v>4750</v>
      </c>
      <c r="H17" s="228">
        <v>3833</v>
      </c>
      <c r="I17" s="131">
        <v>4966.6000000000004</v>
      </c>
    </row>
    <row r="18" spans="1:9" ht="16.5" x14ac:dyDescent="0.3">
      <c r="A18" s="89"/>
      <c r="B18" s="138" t="s">
        <v>6</v>
      </c>
      <c r="C18" s="143" t="s">
        <v>165</v>
      </c>
      <c r="D18" s="228">
        <v>3500</v>
      </c>
      <c r="E18" s="210">
        <v>7000</v>
      </c>
      <c r="F18" s="228">
        <v>5000</v>
      </c>
      <c r="G18" s="210">
        <v>4500</v>
      </c>
      <c r="H18" s="228">
        <v>5333</v>
      </c>
      <c r="I18" s="131">
        <v>5066.6000000000004</v>
      </c>
    </row>
    <row r="19" spans="1:9" ht="16.5" x14ac:dyDescent="0.3">
      <c r="A19" s="89"/>
      <c r="B19" s="138" t="s">
        <v>7</v>
      </c>
      <c r="C19" s="143" t="s">
        <v>166</v>
      </c>
      <c r="D19" s="228">
        <v>1000</v>
      </c>
      <c r="E19" s="210">
        <v>3000</v>
      </c>
      <c r="F19" s="228">
        <v>4125</v>
      </c>
      <c r="G19" s="210">
        <v>1250</v>
      </c>
      <c r="H19" s="228">
        <v>1416</v>
      </c>
      <c r="I19" s="131">
        <v>2158.1999999999998</v>
      </c>
    </row>
    <row r="20" spans="1:9" ht="16.5" x14ac:dyDescent="0.3">
      <c r="A20" s="89"/>
      <c r="B20" s="138" t="s">
        <v>8</v>
      </c>
      <c r="C20" s="143" t="s">
        <v>167</v>
      </c>
      <c r="D20" s="228">
        <v>14750</v>
      </c>
      <c r="E20" s="210">
        <v>10000</v>
      </c>
      <c r="F20" s="228">
        <v>15000</v>
      </c>
      <c r="G20" s="210">
        <v>12500</v>
      </c>
      <c r="H20" s="228">
        <v>12666</v>
      </c>
      <c r="I20" s="131">
        <v>12983.2</v>
      </c>
    </row>
    <row r="21" spans="1:9" ht="16.5" x14ac:dyDescent="0.3">
      <c r="A21" s="89"/>
      <c r="B21" s="138" t="s">
        <v>9</v>
      </c>
      <c r="C21" s="143" t="s">
        <v>168</v>
      </c>
      <c r="D21" s="228">
        <v>4500</v>
      </c>
      <c r="E21" s="210">
        <v>3000</v>
      </c>
      <c r="F21" s="228">
        <v>6000</v>
      </c>
      <c r="G21" s="210">
        <v>4750</v>
      </c>
      <c r="H21" s="228">
        <v>4000</v>
      </c>
      <c r="I21" s="131">
        <v>4450</v>
      </c>
    </row>
    <row r="22" spans="1:9" ht="16.5" x14ac:dyDescent="0.3">
      <c r="A22" s="89"/>
      <c r="B22" s="138" t="s">
        <v>10</v>
      </c>
      <c r="C22" s="143" t="s">
        <v>169</v>
      </c>
      <c r="D22" s="228">
        <v>6000</v>
      </c>
      <c r="E22" s="210">
        <v>1000</v>
      </c>
      <c r="F22" s="228">
        <v>4000</v>
      </c>
      <c r="G22" s="210">
        <v>4000</v>
      </c>
      <c r="H22" s="228">
        <v>2666</v>
      </c>
      <c r="I22" s="131">
        <v>3533.2</v>
      </c>
    </row>
    <row r="23" spans="1:9" ht="16.5" x14ac:dyDescent="0.3">
      <c r="A23" s="89"/>
      <c r="B23" s="138" t="s">
        <v>11</v>
      </c>
      <c r="C23" s="143" t="s">
        <v>170</v>
      </c>
      <c r="D23" s="228">
        <v>750</v>
      </c>
      <c r="E23" s="210">
        <v>1000</v>
      </c>
      <c r="F23" s="228">
        <v>500</v>
      </c>
      <c r="G23" s="210">
        <v>1000</v>
      </c>
      <c r="H23" s="228">
        <v>583</v>
      </c>
      <c r="I23" s="131">
        <v>766.6</v>
      </c>
    </row>
    <row r="24" spans="1:9" ht="16.5" x14ac:dyDescent="0.3">
      <c r="A24" s="89"/>
      <c r="B24" s="138" t="s">
        <v>12</v>
      </c>
      <c r="C24" s="143" t="s">
        <v>171</v>
      </c>
      <c r="D24" s="228">
        <v>1000</v>
      </c>
      <c r="E24" s="210">
        <v>1000</v>
      </c>
      <c r="F24" s="228">
        <v>1500</v>
      </c>
      <c r="G24" s="210">
        <v>1000</v>
      </c>
      <c r="H24" s="228">
        <v>833</v>
      </c>
      <c r="I24" s="131">
        <v>1066.5999999999999</v>
      </c>
    </row>
    <row r="25" spans="1:9" ht="16.5" x14ac:dyDescent="0.3">
      <c r="A25" s="89"/>
      <c r="B25" s="138" t="s">
        <v>13</v>
      </c>
      <c r="C25" s="143" t="s">
        <v>172</v>
      </c>
      <c r="D25" s="228">
        <v>1000</v>
      </c>
      <c r="E25" s="210">
        <v>1000</v>
      </c>
      <c r="F25" s="228">
        <v>1500</v>
      </c>
      <c r="G25" s="210">
        <v>1000</v>
      </c>
      <c r="H25" s="228">
        <v>750</v>
      </c>
      <c r="I25" s="131">
        <v>1050</v>
      </c>
    </row>
    <row r="26" spans="1:9" ht="16.5" x14ac:dyDescent="0.3">
      <c r="A26" s="89"/>
      <c r="B26" s="138" t="s">
        <v>14</v>
      </c>
      <c r="C26" s="143" t="s">
        <v>173</v>
      </c>
      <c r="D26" s="228">
        <v>1250</v>
      </c>
      <c r="E26" s="210">
        <v>1000</v>
      </c>
      <c r="F26" s="228">
        <v>1500</v>
      </c>
      <c r="G26" s="210">
        <v>1250</v>
      </c>
      <c r="H26" s="228">
        <v>2000</v>
      </c>
      <c r="I26" s="131">
        <v>1400</v>
      </c>
    </row>
    <row r="27" spans="1:9" ht="16.5" x14ac:dyDescent="0.3">
      <c r="A27" s="89"/>
      <c r="B27" s="138" t="s">
        <v>15</v>
      </c>
      <c r="C27" s="143" t="s">
        <v>174</v>
      </c>
      <c r="D27" s="228">
        <v>2000</v>
      </c>
      <c r="E27" s="210">
        <v>3000</v>
      </c>
      <c r="F27" s="228">
        <v>3000</v>
      </c>
      <c r="G27" s="210">
        <v>3000</v>
      </c>
      <c r="H27" s="228">
        <v>1666</v>
      </c>
      <c r="I27" s="131">
        <v>2533.1999999999998</v>
      </c>
    </row>
    <row r="28" spans="1:9" ht="16.5" x14ac:dyDescent="0.3">
      <c r="A28" s="89"/>
      <c r="B28" s="138" t="s">
        <v>16</v>
      </c>
      <c r="C28" s="143" t="s">
        <v>175</v>
      </c>
      <c r="D28" s="228">
        <v>1000</v>
      </c>
      <c r="E28" s="210">
        <v>750</v>
      </c>
      <c r="F28" s="228">
        <v>1500</v>
      </c>
      <c r="G28" s="210">
        <v>1250</v>
      </c>
      <c r="H28" s="228">
        <v>833</v>
      </c>
      <c r="I28" s="131">
        <v>1066.5999999999999</v>
      </c>
    </row>
    <row r="29" spans="1:9" ht="16.5" x14ac:dyDescent="0.3">
      <c r="A29" s="89"/>
      <c r="B29" s="140" t="s">
        <v>17</v>
      </c>
      <c r="C29" s="143" t="s">
        <v>176</v>
      </c>
      <c r="D29" s="228">
        <v>5000</v>
      </c>
      <c r="E29" s="210">
        <v>5500</v>
      </c>
      <c r="F29" s="228">
        <v>4000</v>
      </c>
      <c r="G29" s="210">
        <v>5000</v>
      </c>
      <c r="H29" s="228">
        <v>4166</v>
      </c>
      <c r="I29" s="131">
        <v>4733.2</v>
      </c>
    </row>
    <row r="30" spans="1:9" ht="16.5" x14ac:dyDescent="0.3">
      <c r="A30" s="89"/>
      <c r="B30" s="138" t="s">
        <v>18</v>
      </c>
      <c r="C30" s="143" t="s">
        <v>177</v>
      </c>
      <c r="D30" s="228">
        <v>5000</v>
      </c>
      <c r="E30" s="210">
        <v>11000</v>
      </c>
      <c r="F30" s="228">
        <v>4000</v>
      </c>
      <c r="G30" s="210">
        <v>3000</v>
      </c>
      <c r="H30" s="228">
        <v>4166</v>
      </c>
      <c r="I30" s="131">
        <v>5433.2</v>
      </c>
    </row>
    <row r="31" spans="1:9" ht="17.25" thickBot="1" x14ac:dyDescent="0.35">
      <c r="A31" s="90"/>
      <c r="B31" s="139" t="s">
        <v>19</v>
      </c>
      <c r="C31" s="144" t="s">
        <v>178</v>
      </c>
      <c r="D31" s="230">
        <v>5500</v>
      </c>
      <c r="E31" s="213">
        <v>5500</v>
      </c>
      <c r="F31" s="230">
        <v>6000</v>
      </c>
      <c r="G31" s="213">
        <v>5500</v>
      </c>
      <c r="H31" s="230">
        <v>3666</v>
      </c>
      <c r="I31" s="168">
        <v>5233.2</v>
      </c>
    </row>
    <row r="32" spans="1:9" ht="17.25" customHeight="1" thickBot="1" x14ac:dyDescent="0.3">
      <c r="A32" s="87" t="s">
        <v>20</v>
      </c>
      <c r="B32" s="133" t="s">
        <v>21</v>
      </c>
      <c r="C32" s="141"/>
      <c r="D32" s="234"/>
      <c r="E32" s="232"/>
      <c r="F32" s="234"/>
      <c r="G32" s="232"/>
      <c r="H32" s="234"/>
      <c r="I32" s="175"/>
    </row>
    <row r="33" spans="1:9" ht="16.5" x14ac:dyDescent="0.3">
      <c r="A33" s="88"/>
      <c r="B33" s="129" t="s">
        <v>26</v>
      </c>
      <c r="C33" s="135" t="s">
        <v>179</v>
      </c>
      <c r="D33" s="229">
        <v>10500</v>
      </c>
      <c r="E33" s="207">
        <v>10000</v>
      </c>
      <c r="F33" s="229">
        <v>10000</v>
      </c>
      <c r="G33" s="207">
        <v>9000</v>
      </c>
      <c r="H33" s="229">
        <v>10666</v>
      </c>
      <c r="I33" s="172">
        <v>10033.200000000001</v>
      </c>
    </row>
    <row r="34" spans="1:9" ht="16.5" x14ac:dyDescent="0.3">
      <c r="A34" s="89"/>
      <c r="B34" s="130" t="s">
        <v>27</v>
      </c>
      <c r="C34" s="15" t="s">
        <v>180</v>
      </c>
      <c r="D34" s="228">
        <v>9500</v>
      </c>
      <c r="E34" s="210">
        <v>10000</v>
      </c>
      <c r="F34" s="228">
        <v>8000</v>
      </c>
      <c r="G34" s="210">
        <v>9000</v>
      </c>
      <c r="H34" s="228">
        <v>10000</v>
      </c>
      <c r="I34" s="131">
        <v>9300</v>
      </c>
    </row>
    <row r="35" spans="1:9" ht="16.5" x14ac:dyDescent="0.3">
      <c r="A35" s="89"/>
      <c r="B35" s="132" t="s">
        <v>28</v>
      </c>
      <c r="C35" s="15" t="s">
        <v>181</v>
      </c>
      <c r="D35" s="228">
        <v>7000</v>
      </c>
      <c r="E35" s="210">
        <v>6000</v>
      </c>
      <c r="F35" s="228">
        <v>7000</v>
      </c>
      <c r="G35" s="210">
        <v>6000</v>
      </c>
      <c r="H35" s="228">
        <v>5666</v>
      </c>
      <c r="I35" s="131">
        <v>6333.2</v>
      </c>
    </row>
    <row r="36" spans="1:9" ht="16.5" x14ac:dyDescent="0.3">
      <c r="A36" s="89"/>
      <c r="B36" s="130" t="s">
        <v>29</v>
      </c>
      <c r="C36" s="190" t="s">
        <v>182</v>
      </c>
      <c r="D36" s="228">
        <v>7500</v>
      </c>
      <c r="E36" s="210">
        <v>8000</v>
      </c>
      <c r="F36" s="228">
        <v>10000</v>
      </c>
      <c r="G36" s="210">
        <v>7000</v>
      </c>
      <c r="H36" s="228">
        <v>7000</v>
      </c>
      <c r="I36" s="131">
        <v>7900</v>
      </c>
    </row>
    <row r="37" spans="1:9" ht="16.5" customHeight="1" thickBot="1" x14ac:dyDescent="0.35">
      <c r="A37" s="90"/>
      <c r="B37" s="145" t="s">
        <v>30</v>
      </c>
      <c r="C37" s="16" t="s">
        <v>183</v>
      </c>
      <c r="D37" s="230">
        <v>4500</v>
      </c>
      <c r="E37" s="213">
        <v>3000</v>
      </c>
      <c r="F37" s="230">
        <v>4000</v>
      </c>
      <c r="G37" s="213">
        <v>4000</v>
      </c>
      <c r="H37" s="230">
        <v>2500</v>
      </c>
      <c r="I37" s="168">
        <v>3600</v>
      </c>
    </row>
    <row r="38" spans="1:9" ht="17.25" customHeight="1" thickBot="1" x14ac:dyDescent="0.3">
      <c r="A38" s="87" t="s">
        <v>25</v>
      </c>
      <c r="B38" s="133" t="s">
        <v>51</v>
      </c>
      <c r="C38" s="134"/>
      <c r="D38" s="231"/>
      <c r="E38" s="233"/>
      <c r="F38" s="231"/>
      <c r="G38" s="233"/>
      <c r="H38" s="231"/>
      <c r="I38" s="168"/>
    </row>
    <row r="39" spans="1:9" ht="16.5" x14ac:dyDescent="0.3">
      <c r="A39" s="88"/>
      <c r="B39" s="171" t="s">
        <v>31</v>
      </c>
      <c r="C39" s="174" t="s">
        <v>213</v>
      </c>
      <c r="D39" s="207">
        <v>180000</v>
      </c>
      <c r="E39" s="207">
        <v>150000</v>
      </c>
      <c r="F39" s="207">
        <v>180000</v>
      </c>
      <c r="G39" s="207">
        <v>140000</v>
      </c>
      <c r="H39" s="207">
        <v>155000</v>
      </c>
      <c r="I39" s="172">
        <v>161000</v>
      </c>
    </row>
    <row r="40" spans="1:9" ht="17.25" thickBot="1" x14ac:dyDescent="0.35">
      <c r="A40" s="90"/>
      <c r="B40" s="173" t="s">
        <v>32</v>
      </c>
      <c r="C40" s="149" t="s">
        <v>185</v>
      </c>
      <c r="D40" s="213">
        <v>120000</v>
      </c>
      <c r="E40" s="213">
        <v>110000</v>
      </c>
      <c r="F40" s="213">
        <v>105000</v>
      </c>
      <c r="G40" s="213">
        <v>95000</v>
      </c>
      <c r="H40" s="213">
        <v>95000</v>
      </c>
      <c r="I40" s="168">
        <v>105000</v>
      </c>
    </row>
    <row r="41" spans="1:9" ht="15.75" thickBot="1" x14ac:dyDescent="0.3">
      <c r="D41" s="267">
        <v>402000</v>
      </c>
      <c r="E41" s="268">
        <v>359750</v>
      </c>
      <c r="F41" s="268">
        <v>391625</v>
      </c>
      <c r="G41" s="268">
        <v>328250</v>
      </c>
      <c r="H41" s="268">
        <v>337742</v>
      </c>
      <c r="I41" s="269">
        <v>363873.39999999997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07-06-2021</vt:lpstr>
      <vt:lpstr>By Order</vt:lpstr>
      <vt:lpstr>All Stores</vt:lpstr>
      <vt:lpstr>'07-06-2021'!Print_Titles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2021-06-10T09:28:10Z</cp:lastPrinted>
  <dcterms:created xsi:type="dcterms:W3CDTF">2010-10-20T06:23:14Z</dcterms:created>
  <dcterms:modified xsi:type="dcterms:W3CDTF">2021-06-10T09:28:59Z</dcterms:modified>
</cp:coreProperties>
</file>