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-120" yWindow="-120" windowWidth="15480" windowHeight="11640" tabRatio="599" activeTab="5"/>
  </bookViews>
  <sheets>
    <sheet name="Supermarkets" sheetId="5" r:id="rId1"/>
    <sheet name="stores" sheetId="7" r:id="rId2"/>
    <sheet name="Comp" sheetId="8" r:id="rId3"/>
    <sheet name="14-06-2021" sheetId="9" r:id="rId4"/>
    <sheet name="By Order" sheetId="11" r:id="rId5"/>
    <sheet name="All Stores" sheetId="12" r:id="rId6"/>
  </sheets>
  <definedNames>
    <definedName name="_xlnm.Print_Titles" localSheetId="3">'14-06-2021'!$12:$14</definedName>
    <definedName name="_xlnm.Print_Titles" localSheetId="5">'All Stores'!$13:$14</definedName>
    <definedName name="_xlnm.Print_Titles" localSheetId="4">'By Order'!$13:$14</definedName>
    <definedName name="_xlnm.Print_Titles" localSheetId="2">Comp!$12:$13</definedName>
    <definedName name="_xlnm.Print_Titles" localSheetId="1">stores!$12:$13</definedName>
    <definedName name="_xlnm.Print_Titles" localSheetId="0">Supermarkets!$12:$13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9" i="11" l="1"/>
  <c r="G89" i="11"/>
  <c r="I86" i="11"/>
  <c r="G86" i="11"/>
  <c r="I83" i="11"/>
  <c r="G83" i="11"/>
  <c r="I88" i="11"/>
  <c r="G88" i="11"/>
  <c r="I87" i="11"/>
  <c r="G87" i="11"/>
  <c r="I85" i="11"/>
  <c r="G85" i="11"/>
  <c r="I84" i="11"/>
  <c r="G84" i="11"/>
  <c r="I78" i="11"/>
  <c r="G78" i="11"/>
  <c r="I77" i="11"/>
  <c r="G77" i="11"/>
  <c r="I79" i="11"/>
  <c r="G79" i="11"/>
  <c r="I80" i="11"/>
  <c r="G80" i="11"/>
  <c r="I76" i="11"/>
  <c r="G76" i="11"/>
  <c r="I71" i="11"/>
  <c r="G71" i="11"/>
  <c r="I70" i="11"/>
  <c r="G70" i="11"/>
  <c r="I69" i="11"/>
  <c r="G69" i="11"/>
  <c r="I72" i="11"/>
  <c r="G72" i="11"/>
  <c r="I68" i="11"/>
  <c r="G68" i="11"/>
  <c r="I73" i="11"/>
  <c r="G73" i="11"/>
  <c r="I61" i="11"/>
  <c r="G61" i="11"/>
  <c r="I63" i="11"/>
  <c r="G63" i="11"/>
  <c r="I64" i="11"/>
  <c r="G64" i="11"/>
  <c r="I60" i="11"/>
  <c r="G60" i="11"/>
  <c r="I59" i="11"/>
  <c r="G59" i="11"/>
  <c r="I65" i="11"/>
  <c r="G65" i="11"/>
  <c r="I62" i="11"/>
  <c r="G62" i="11"/>
  <c r="I58" i="11"/>
  <c r="G58" i="11"/>
  <c r="I57" i="11"/>
  <c r="G57" i="11"/>
  <c r="I50" i="11"/>
  <c r="G50" i="11"/>
  <c r="I49" i="11"/>
  <c r="G49" i="11"/>
  <c r="I51" i="11"/>
  <c r="G51" i="11"/>
  <c r="I53" i="11"/>
  <c r="G53" i="11"/>
  <c r="I54" i="11"/>
  <c r="G54" i="11"/>
  <c r="I52" i="11"/>
  <c r="G52" i="11"/>
  <c r="I43" i="11"/>
  <c r="G43" i="11"/>
  <c r="I45" i="11"/>
  <c r="G45" i="11"/>
  <c r="I42" i="11"/>
  <c r="G42" i="11"/>
  <c r="I41" i="11"/>
  <c r="G41" i="11"/>
  <c r="I44" i="11"/>
  <c r="G44" i="11"/>
  <c r="I46" i="11"/>
  <c r="G46" i="11"/>
  <c r="I37" i="11"/>
  <c r="G37" i="11"/>
  <c r="I34" i="11"/>
  <c r="G34" i="11"/>
  <c r="I36" i="11"/>
  <c r="G36" i="11"/>
  <c r="I38" i="11"/>
  <c r="G38" i="11"/>
  <c r="I35" i="11"/>
  <c r="G35" i="11"/>
  <c r="I20" i="11"/>
  <c r="G20" i="11"/>
  <c r="I24" i="11"/>
  <c r="G24" i="11"/>
  <c r="I16" i="11"/>
  <c r="G16" i="11"/>
  <c r="I31" i="11"/>
  <c r="G31" i="11"/>
  <c r="I23" i="11"/>
  <c r="G23" i="11"/>
  <c r="I22" i="11"/>
  <c r="G22" i="11"/>
  <c r="I29" i="11"/>
  <c r="G29" i="11"/>
  <c r="I28" i="11"/>
  <c r="G28" i="11"/>
  <c r="I27" i="11"/>
  <c r="G27" i="11"/>
  <c r="I19" i="11"/>
  <c r="G19" i="11"/>
  <c r="I26" i="11"/>
  <c r="G26" i="11"/>
  <c r="I18" i="11"/>
  <c r="G18" i="11"/>
  <c r="I17" i="11"/>
  <c r="G17" i="11"/>
  <c r="I25" i="11"/>
  <c r="G25" i="11"/>
  <c r="I21" i="11"/>
  <c r="G21" i="11"/>
  <c r="I30" i="11"/>
  <c r="G30" i="11"/>
  <c r="D40" i="8" l="1"/>
  <c r="I31" i="9" l="1"/>
  <c r="G31" i="9"/>
  <c r="I30" i="9"/>
  <c r="G30" i="9"/>
  <c r="I29" i="9"/>
  <c r="G29" i="9"/>
  <c r="I28" i="9"/>
  <c r="G28" i="9"/>
  <c r="I27" i="9"/>
  <c r="G27" i="9"/>
  <c r="I26" i="9"/>
  <c r="G26" i="9"/>
  <c r="I25" i="9"/>
  <c r="G25" i="9"/>
  <c r="I24" i="9"/>
  <c r="G24" i="9"/>
  <c r="I23" i="9"/>
  <c r="G23" i="9"/>
  <c r="I22" i="9"/>
  <c r="G22" i="9"/>
  <c r="I21" i="9"/>
  <c r="G21" i="9"/>
  <c r="I20" i="9"/>
  <c r="G20" i="9"/>
  <c r="I19" i="9"/>
  <c r="G19" i="9"/>
  <c r="I18" i="9"/>
  <c r="G18" i="9"/>
  <c r="I17" i="9"/>
  <c r="G17" i="9"/>
  <c r="H81" i="11" l="1"/>
  <c r="F81" i="11"/>
  <c r="H15" i="8" l="1"/>
  <c r="H16" i="8" l="1"/>
  <c r="H17" i="8"/>
  <c r="H18" i="8"/>
  <c r="H19" i="8"/>
  <c r="H20" i="8"/>
  <c r="H21" i="8"/>
  <c r="H22" i="8"/>
  <c r="H23" i="8"/>
  <c r="H24" i="8"/>
  <c r="H25" i="8"/>
  <c r="H26" i="8"/>
  <c r="H27" i="8"/>
  <c r="H28" i="8"/>
  <c r="H29" i="8"/>
  <c r="H30" i="8"/>
  <c r="H32" i="8"/>
  <c r="H33" i="8"/>
  <c r="H34" i="8"/>
  <c r="H35" i="8"/>
  <c r="H36" i="8"/>
  <c r="H38" i="8"/>
  <c r="H39" i="8"/>
  <c r="H74" i="11" l="1"/>
  <c r="G33" i="9" l="1"/>
  <c r="G34" i="9"/>
  <c r="G35" i="9"/>
  <c r="G36" i="9"/>
  <c r="G37" i="9"/>
  <c r="G39" i="9"/>
  <c r="G40" i="9"/>
  <c r="I15" i="5"/>
  <c r="E32" i="11" l="1"/>
  <c r="F32" i="11"/>
  <c r="H32" i="11"/>
  <c r="E39" i="11"/>
  <c r="F39" i="11"/>
  <c r="H39" i="11"/>
  <c r="G39" i="11" l="1"/>
  <c r="G32" i="11"/>
  <c r="E40" i="8"/>
  <c r="G70" i="9" l="1"/>
  <c r="I70" i="9"/>
  <c r="G71" i="9"/>
  <c r="I71" i="9"/>
  <c r="G72" i="9"/>
  <c r="I72" i="9"/>
  <c r="G73" i="9"/>
  <c r="I73" i="9"/>
  <c r="G74" i="9"/>
  <c r="I74" i="9"/>
  <c r="G34" i="7" l="1"/>
  <c r="I19" i="5"/>
  <c r="I17" i="5" l="1"/>
  <c r="G19" i="5"/>
  <c r="I16" i="5"/>
  <c r="I18" i="5"/>
  <c r="I20" i="5"/>
  <c r="I21" i="5"/>
  <c r="I22" i="5"/>
  <c r="I23" i="5"/>
  <c r="I24" i="5"/>
  <c r="I25" i="5"/>
  <c r="I26" i="5"/>
  <c r="I27" i="5"/>
  <c r="I28" i="5"/>
  <c r="I29" i="5"/>
  <c r="I30" i="5"/>
  <c r="I32" i="5"/>
  <c r="I33" i="5"/>
  <c r="I34" i="5"/>
  <c r="I35" i="5"/>
  <c r="I36" i="5"/>
  <c r="I38" i="5"/>
  <c r="I39" i="5"/>
  <c r="I40" i="5"/>
  <c r="F74" i="11" l="1"/>
  <c r="I74" i="11" l="1"/>
  <c r="G16" i="5" l="1"/>
  <c r="G18" i="5" l="1"/>
  <c r="G40" i="8" l="1"/>
  <c r="E47" i="11"/>
  <c r="E55" i="11"/>
  <c r="E66" i="11"/>
  <c r="E74" i="11"/>
  <c r="E81" i="11"/>
  <c r="E90" i="11" l="1"/>
  <c r="E91" i="11" l="1"/>
  <c r="G52" i="5" l="1"/>
  <c r="I50" i="5"/>
  <c r="I45" i="5" l="1"/>
  <c r="F66" i="11" l="1"/>
  <c r="G41" i="9" l="1"/>
  <c r="G42" i="9"/>
  <c r="G43" i="9"/>
  <c r="G44" i="9"/>
  <c r="G46" i="9"/>
  <c r="G47" i="9"/>
  <c r="G48" i="9"/>
  <c r="G49" i="9"/>
  <c r="G50" i="9"/>
  <c r="G51" i="9"/>
  <c r="G53" i="9"/>
  <c r="G54" i="9"/>
  <c r="G55" i="9"/>
  <c r="G56" i="9"/>
  <c r="G57" i="9"/>
  <c r="G58" i="9"/>
  <c r="G59" i="9"/>
  <c r="G60" i="9"/>
  <c r="G61" i="9"/>
  <c r="G63" i="9"/>
  <c r="G64" i="9"/>
  <c r="G65" i="9"/>
  <c r="G66" i="9"/>
  <c r="G67" i="9"/>
  <c r="G68" i="9"/>
  <c r="G76" i="9"/>
  <c r="G77" i="9"/>
  <c r="G78" i="9"/>
  <c r="G79" i="9"/>
  <c r="G80" i="9"/>
  <c r="G81" i="9"/>
  <c r="G82" i="9"/>
  <c r="H90" i="11" l="1"/>
  <c r="F90" i="11"/>
  <c r="H66" i="11"/>
  <c r="I66" i="11" s="1"/>
  <c r="H55" i="11"/>
  <c r="F55" i="11"/>
  <c r="H47" i="11"/>
  <c r="F47" i="11"/>
  <c r="H91" i="11" l="1"/>
  <c r="I47" i="11"/>
  <c r="I90" i="11"/>
  <c r="G74" i="11"/>
  <c r="I55" i="11"/>
  <c r="G47" i="11"/>
  <c r="G81" i="11"/>
  <c r="G55" i="11"/>
  <c r="I39" i="11"/>
  <c r="G90" i="11"/>
  <c r="G66" i="11"/>
  <c r="F91" i="11"/>
  <c r="I32" i="11"/>
  <c r="I81" i="11"/>
  <c r="I91" i="11" l="1"/>
  <c r="G91" i="11"/>
  <c r="F15" i="8" l="1"/>
  <c r="I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2" i="8"/>
  <c r="F33" i="8"/>
  <c r="F34" i="8"/>
  <c r="F35" i="8"/>
  <c r="F36" i="8"/>
  <c r="F38" i="8"/>
  <c r="F39" i="8"/>
  <c r="I46" i="9" l="1"/>
  <c r="I47" i="9"/>
  <c r="I48" i="9"/>
  <c r="I49" i="9"/>
  <c r="I50" i="9"/>
  <c r="I51" i="9"/>
  <c r="H40" i="8" l="1"/>
  <c r="G17" i="5" l="1"/>
  <c r="G20" i="5"/>
  <c r="G21" i="5"/>
  <c r="G22" i="5"/>
  <c r="G23" i="5"/>
  <c r="G24" i="5"/>
  <c r="G25" i="5"/>
  <c r="G26" i="5"/>
  <c r="G27" i="5"/>
  <c r="G28" i="5"/>
  <c r="G29" i="5"/>
  <c r="G30" i="5"/>
  <c r="G32" i="5"/>
  <c r="G33" i="5"/>
  <c r="G34" i="5"/>
  <c r="G35" i="5"/>
  <c r="G36" i="5"/>
  <c r="G38" i="5"/>
  <c r="G39" i="5"/>
  <c r="G40" i="5"/>
  <c r="G41" i="5"/>
  <c r="G42" i="5"/>
  <c r="G43" i="5"/>
  <c r="G45" i="5"/>
  <c r="G46" i="5"/>
  <c r="G47" i="5"/>
  <c r="G48" i="5"/>
  <c r="G49" i="5"/>
  <c r="G50" i="5"/>
  <c r="G53" i="5"/>
  <c r="G54" i="5"/>
  <c r="G55" i="5"/>
  <c r="G56" i="5"/>
  <c r="G57" i="5"/>
  <c r="G58" i="5"/>
  <c r="G59" i="5"/>
  <c r="G60" i="5"/>
  <c r="G62" i="5"/>
  <c r="G63" i="5"/>
  <c r="G64" i="5"/>
  <c r="G65" i="5"/>
  <c r="G66" i="5"/>
  <c r="G67" i="5"/>
  <c r="G69" i="5"/>
  <c r="G70" i="5"/>
  <c r="G71" i="5"/>
  <c r="G72" i="5"/>
  <c r="G73" i="5"/>
  <c r="G75" i="5"/>
  <c r="G76" i="5"/>
  <c r="G77" i="5"/>
  <c r="G78" i="5"/>
  <c r="G79" i="5"/>
  <c r="G80" i="5"/>
  <c r="G81" i="5"/>
  <c r="I16" i="7" l="1"/>
  <c r="I66" i="9" l="1"/>
  <c r="I76" i="9" l="1"/>
  <c r="I77" i="9"/>
  <c r="I78" i="9"/>
  <c r="I79" i="9"/>
  <c r="I80" i="9"/>
  <c r="I65" i="5" l="1"/>
  <c r="I42" i="5"/>
  <c r="I43" i="5"/>
  <c r="I46" i="5"/>
  <c r="I47" i="5"/>
  <c r="I48" i="5"/>
  <c r="I49" i="5"/>
  <c r="I52" i="5"/>
  <c r="I53" i="5"/>
  <c r="I54" i="5"/>
  <c r="I55" i="5"/>
  <c r="I56" i="5"/>
  <c r="I57" i="5"/>
  <c r="I58" i="5"/>
  <c r="I59" i="5"/>
  <c r="I60" i="5"/>
  <c r="I62" i="5"/>
  <c r="I63" i="5"/>
  <c r="I64" i="5"/>
  <c r="I66" i="5"/>
  <c r="I67" i="5"/>
  <c r="I69" i="5"/>
  <c r="I70" i="5"/>
  <c r="I71" i="5"/>
  <c r="I72" i="5"/>
  <c r="I73" i="5"/>
  <c r="I75" i="5"/>
  <c r="I76" i="5"/>
  <c r="I77" i="5"/>
  <c r="I78" i="5"/>
  <c r="I79" i="5"/>
  <c r="I80" i="5"/>
  <c r="I81" i="5"/>
  <c r="I40" i="8" l="1"/>
  <c r="I39" i="7" l="1"/>
  <c r="I41" i="5"/>
  <c r="I30" i="7" l="1"/>
  <c r="I36" i="9" l="1"/>
  <c r="I38" i="7"/>
  <c r="I36" i="7"/>
  <c r="I35" i="7"/>
  <c r="I34" i="7"/>
  <c r="I33" i="7"/>
  <c r="I32" i="7"/>
  <c r="I29" i="7"/>
  <c r="I28" i="7"/>
  <c r="I27" i="7"/>
  <c r="I26" i="7"/>
  <c r="I25" i="7"/>
  <c r="I24" i="7"/>
  <c r="I23" i="7"/>
  <c r="I22" i="7"/>
  <c r="I21" i="7"/>
  <c r="I20" i="7"/>
  <c r="I19" i="7"/>
  <c r="I18" i="7"/>
  <c r="I17" i="7"/>
  <c r="I15" i="7"/>
  <c r="I82" i="9" l="1"/>
  <c r="I81" i="9"/>
  <c r="I68" i="9"/>
  <c r="I67" i="9"/>
  <c r="I65" i="9"/>
  <c r="I64" i="9"/>
  <c r="I63" i="9"/>
  <c r="I61" i="9"/>
  <c r="I60" i="9"/>
  <c r="I59" i="9"/>
  <c r="I58" i="9"/>
  <c r="I57" i="9"/>
  <c r="I56" i="9"/>
  <c r="I55" i="9"/>
  <c r="I54" i="9"/>
  <c r="I53" i="9"/>
  <c r="I44" i="9"/>
  <c r="I43" i="9"/>
  <c r="I42" i="9"/>
  <c r="I41" i="9"/>
  <c r="I40" i="9"/>
  <c r="I39" i="9"/>
  <c r="I37" i="9"/>
  <c r="I35" i="9"/>
  <c r="I34" i="9"/>
  <c r="I33" i="9"/>
  <c r="G16" i="7" l="1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2" i="7"/>
  <c r="G33" i="7"/>
  <c r="G35" i="7"/>
  <c r="G36" i="7"/>
  <c r="G38" i="7"/>
  <c r="G39" i="7"/>
  <c r="G15" i="7"/>
  <c r="F40" i="8" l="1"/>
  <c r="I39" i="8"/>
  <c r="I38" i="8"/>
  <c r="I33" i="8"/>
  <c r="I34" i="8"/>
  <c r="I35" i="8"/>
  <c r="I36" i="8"/>
  <c r="I32" i="8"/>
  <c r="I16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  <c r="G16" i="9" l="1"/>
  <c r="I16" i="9"/>
  <c r="G15" i="5"/>
</calcChain>
</file>

<file path=xl/sharedStrings.xml><?xml version="1.0" encoding="utf-8"?>
<sst xmlns="http://schemas.openxmlformats.org/spreadsheetml/2006/main" count="848" uniqueCount="225">
  <si>
    <t>السلعة</t>
  </si>
  <si>
    <t>المديرية العامة للاقتصاد والتجارة</t>
  </si>
  <si>
    <t xml:space="preserve">   المكتب الفني لسياسة الأسعار</t>
  </si>
  <si>
    <t>الفئة</t>
  </si>
  <si>
    <t>خ 1</t>
  </si>
  <si>
    <t>خ 2</t>
  </si>
  <si>
    <t>خ 3</t>
  </si>
  <si>
    <t>خ 4</t>
  </si>
  <si>
    <t>خ 5</t>
  </si>
  <si>
    <t>خ 6</t>
  </si>
  <si>
    <t>خ 7</t>
  </si>
  <si>
    <t>خ 8</t>
  </si>
  <si>
    <t>خ 9</t>
  </si>
  <si>
    <t>خ 10</t>
  </si>
  <si>
    <t>خ 11</t>
  </si>
  <si>
    <t>خ 12</t>
  </si>
  <si>
    <t>خ 13</t>
  </si>
  <si>
    <t>خ 14</t>
  </si>
  <si>
    <t>خ 15</t>
  </si>
  <si>
    <t>خ 16</t>
  </si>
  <si>
    <t>الفواكه</t>
  </si>
  <si>
    <t>ف</t>
  </si>
  <si>
    <t>خ</t>
  </si>
  <si>
    <t>الوزن</t>
  </si>
  <si>
    <t>الخضار الطازجة</t>
  </si>
  <si>
    <t>اللحوم ومشتقاتها</t>
  </si>
  <si>
    <t>ف 1</t>
  </si>
  <si>
    <t>ف 2</t>
  </si>
  <si>
    <t>ف 3</t>
  </si>
  <si>
    <t>ف 4</t>
  </si>
  <si>
    <t>ف 5</t>
  </si>
  <si>
    <t>ل 1</t>
  </si>
  <si>
    <t>ل 2</t>
  </si>
  <si>
    <t>ل 3</t>
  </si>
  <si>
    <t>ل 4</t>
  </si>
  <si>
    <t>ل 5</t>
  </si>
  <si>
    <t>ل 6</t>
  </si>
  <si>
    <t>البيض ومنتجات الحليب</t>
  </si>
  <si>
    <t>ح 1</t>
  </si>
  <si>
    <t>ح 2</t>
  </si>
  <si>
    <t>ح 3</t>
  </si>
  <si>
    <t>ح 4</t>
  </si>
  <si>
    <t>ح 5</t>
  </si>
  <si>
    <t>ح 6</t>
  </si>
  <si>
    <t>الحبوب والبذور والثمار الجوزية</t>
  </si>
  <si>
    <t>ب 1</t>
  </si>
  <si>
    <t>ب 2</t>
  </si>
  <si>
    <t>ب 3</t>
  </si>
  <si>
    <t>ب 4</t>
  </si>
  <si>
    <t>ب 5</t>
  </si>
  <si>
    <t>ب 6</t>
  </si>
  <si>
    <t>ل</t>
  </si>
  <si>
    <t>ب</t>
  </si>
  <si>
    <t>المنتجات الدهنية والزيتية</t>
  </si>
  <si>
    <t>ح 7</t>
  </si>
  <si>
    <t>ح 8</t>
  </si>
  <si>
    <t>ح 9</t>
  </si>
  <si>
    <t>ح</t>
  </si>
  <si>
    <t>ز</t>
  </si>
  <si>
    <t>ز 1</t>
  </si>
  <si>
    <t>ز 2</t>
  </si>
  <si>
    <t>ز 3</t>
  </si>
  <si>
    <t>ز 4</t>
  </si>
  <si>
    <t>ز 5</t>
  </si>
  <si>
    <t>ز 6</t>
  </si>
  <si>
    <t>المعلبات</t>
  </si>
  <si>
    <t>م</t>
  </si>
  <si>
    <t>م 2</t>
  </si>
  <si>
    <t>م 1</t>
  </si>
  <si>
    <t>م 3</t>
  </si>
  <si>
    <t>م 4</t>
  </si>
  <si>
    <t>م 5</t>
  </si>
  <si>
    <t>مواد غذائية متفرقة</t>
  </si>
  <si>
    <t>غ</t>
  </si>
  <si>
    <t>غ 1</t>
  </si>
  <si>
    <t>غ 3</t>
  </si>
  <si>
    <t>غ 2</t>
  </si>
  <si>
    <t>غ 4</t>
  </si>
  <si>
    <t>غ 5</t>
  </si>
  <si>
    <t>غ 6</t>
  </si>
  <si>
    <t>غ 7</t>
  </si>
  <si>
    <t>ربطة واحدة</t>
  </si>
  <si>
    <t>قطعة واحدة</t>
  </si>
  <si>
    <t>كيس 300 غرام</t>
  </si>
  <si>
    <t xml:space="preserve">بندورة </t>
  </si>
  <si>
    <t>كوسى</t>
  </si>
  <si>
    <t>باذنجان</t>
  </si>
  <si>
    <t xml:space="preserve">ملفوف </t>
  </si>
  <si>
    <t>خيار</t>
  </si>
  <si>
    <t xml:space="preserve">لوبيا بادرية </t>
  </si>
  <si>
    <t>جزر</t>
  </si>
  <si>
    <t>بقدونس</t>
  </si>
  <si>
    <t>نعنع</t>
  </si>
  <si>
    <t>بقلة</t>
  </si>
  <si>
    <t>كزبرة</t>
  </si>
  <si>
    <t>خس</t>
  </si>
  <si>
    <t>فجل</t>
  </si>
  <si>
    <t>بصل احمر</t>
  </si>
  <si>
    <t>ثوم يابس</t>
  </si>
  <si>
    <t>بطاطا</t>
  </si>
  <si>
    <t>تفاح بلدي أحمر</t>
  </si>
  <si>
    <t>تفاح بلدي أصفر</t>
  </si>
  <si>
    <t>موز بلدي</t>
  </si>
  <si>
    <t>برتقال أبو صرّة</t>
  </si>
  <si>
    <t xml:space="preserve">ليمون حامض </t>
  </si>
  <si>
    <t xml:space="preserve">لحم غنم  طازج (بلدي) </t>
  </si>
  <si>
    <t xml:space="preserve">لحم بقر طازج (بلدي) </t>
  </si>
  <si>
    <t>لحم بقر مستورد (مبرد)</t>
  </si>
  <si>
    <t>عدد 30</t>
  </si>
  <si>
    <t>البيض</t>
  </si>
  <si>
    <t xml:space="preserve">علبة 500 غرام </t>
  </si>
  <si>
    <t>اللبنة</t>
  </si>
  <si>
    <t>علبة 2,5 كيلوغرام</t>
  </si>
  <si>
    <t xml:space="preserve">جبن أبيض عكاوي </t>
  </si>
  <si>
    <t>موضب 1 كيلوغرام</t>
  </si>
  <si>
    <t>عدس أحمر</t>
  </si>
  <si>
    <t>فاصولياء بيضاء صنوبرية</t>
  </si>
  <si>
    <t>فول حب</t>
  </si>
  <si>
    <t>حمص حب</t>
  </si>
  <si>
    <t>طحين</t>
  </si>
  <si>
    <t>(وقية) 200 غرام</t>
  </si>
  <si>
    <t>جوز قلب</t>
  </si>
  <si>
    <t>لوز قلب</t>
  </si>
  <si>
    <t>صنوبر قلب</t>
  </si>
  <si>
    <t>كبير 400 غرام</t>
  </si>
  <si>
    <t>قنينة 1,8 ليتر</t>
  </si>
  <si>
    <t>مرطبان 454 غرام</t>
  </si>
  <si>
    <t>علبة 454 غرام</t>
  </si>
  <si>
    <t>زبدة</t>
  </si>
  <si>
    <t>زيت زيتون</t>
  </si>
  <si>
    <t>زيت دوار الشمس</t>
  </si>
  <si>
    <t>زيت الذرة</t>
  </si>
  <si>
    <t>طحينة</t>
  </si>
  <si>
    <t>حلاوة سادة</t>
  </si>
  <si>
    <t>علبة 340 غرام</t>
  </si>
  <si>
    <t>علبة 200 غرام</t>
  </si>
  <si>
    <t>علبة 125 غرام</t>
  </si>
  <si>
    <t>علبة 400 غرام</t>
  </si>
  <si>
    <t xml:space="preserve">مارتديلا بقر </t>
  </si>
  <si>
    <t xml:space="preserve">طون </t>
  </si>
  <si>
    <t xml:space="preserve">سردين </t>
  </si>
  <si>
    <t xml:space="preserve">فطر حبة كاملة </t>
  </si>
  <si>
    <t>علبة 700 غرام</t>
  </si>
  <si>
    <t xml:space="preserve">سكر </t>
  </si>
  <si>
    <t>ملح</t>
  </si>
  <si>
    <t>صغير 70 غرام</t>
  </si>
  <si>
    <t xml:space="preserve">كاتشاب </t>
  </si>
  <si>
    <t>باكيت 500 غرام</t>
  </si>
  <si>
    <t>رب البندورة</t>
  </si>
  <si>
    <t>معكرونة</t>
  </si>
  <si>
    <t>موضب 200 غرام</t>
  </si>
  <si>
    <t>بن مطحون</t>
  </si>
  <si>
    <t xml:space="preserve">فخاذ فروج مع جلدة  </t>
  </si>
  <si>
    <t>صدور فروج مسحب</t>
  </si>
  <si>
    <t>فروج كامل</t>
  </si>
  <si>
    <t>شاي (غير منكه)</t>
  </si>
  <si>
    <t>موضب 454 غرام</t>
  </si>
  <si>
    <t>جبن قشقوان بقر</t>
  </si>
  <si>
    <r>
      <t xml:space="preserve">جبنة </t>
    </r>
    <r>
      <rPr>
        <sz val="12"/>
        <rFont val="Arabic Transparent"/>
        <charset val="178"/>
      </rPr>
      <t xml:space="preserve"> قطع</t>
    </r>
  </si>
  <si>
    <t>حليب بودرة</t>
  </si>
  <si>
    <r>
      <t>ذرة</t>
    </r>
    <r>
      <rPr>
        <b/>
        <sz val="12"/>
        <rFont val="Arabic Transparent"/>
        <charset val="178"/>
      </rPr>
      <t/>
    </r>
  </si>
  <si>
    <t>كيلوغرام 1</t>
  </si>
  <si>
    <t>قنينة 340 غرام</t>
  </si>
  <si>
    <t>بندورة 1 كيلو غرام (باب أول)</t>
  </si>
  <si>
    <t>كوسى1 كيلو غرام (باب أول)</t>
  </si>
  <si>
    <t>باذنجان 1 كيلو غرام (باب أول)</t>
  </si>
  <si>
    <t>ملفوف 1 كيلو غرام (باب أول)</t>
  </si>
  <si>
    <t>لوبيا  بادرية 1 كيلو غرام (باب أول)</t>
  </si>
  <si>
    <t>خيار 1 كيلو غرام (باب أول)</t>
  </si>
  <si>
    <t>جزر 1 كيلو غرام (باب أول)</t>
  </si>
  <si>
    <t>بقدونس ( ربطة واحدة ) (باب أول)</t>
  </si>
  <si>
    <t xml:space="preserve">نعنع ( ربطة واحدة ) (باب أول) </t>
  </si>
  <si>
    <t xml:space="preserve">بقلة ( ربطة واحدة ) (باب أول) </t>
  </si>
  <si>
    <t>كزبرة ( ربطة واحدة ) (باب أول)</t>
  </si>
  <si>
    <t xml:space="preserve">خس ( قطعة واحدة ) (باب أول) </t>
  </si>
  <si>
    <t>فجل ( ربطة واحدة ) (باب أول)</t>
  </si>
  <si>
    <t>بصل احمر 1 كيلو غرام (باب أول)</t>
  </si>
  <si>
    <t>ثوم يابس كيس 300 غرام (باب أول)</t>
  </si>
  <si>
    <t>بطاطا 1 كيلو غرام (باب أول)</t>
  </si>
  <si>
    <t>تفاح بلدي أحمر 1 كيلوغرام (باب أول)</t>
  </si>
  <si>
    <t>تفاح بلدي أصفر 1 كيلوغرام (باب أول)</t>
  </si>
  <si>
    <t>موز بلدي 1 كيلوغرام (باب أول)</t>
  </si>
  <si>
    <t>برتقال أبو صرّة (باب أول)</t>
  </si>
  <si>
    <t>ليمون حامض 1 كيلوغرام (باب أول)</t>
  </si>
  <si>
    <t>لحم غنم  طازج 1 كيلو غرام(بلدي) كاستليتا بدون عضم</t>
  </si>
  <si>
    <t>لحم بقر طازج 1 كيلو غرام (بلدي) موزات</t>
  </si>
  <si>
    <t xml:space="preserve">الفرق بـ ل.ل. </t>
  </si>
  <si>
    <t>التغيير الأسبوعي بالنسبة المئوية %</t>
  </si>
  <si>
    <t>مجمــوع الخضار الطازجة</t>
  </si>
  <si>
    <t>مجمــوع الفواكه</t>
  </si>
  <si>
    <t>مجمــوع اللحوم ومشتقاتها</t>
  </si>
  <si>
    <t>مجمــوع البيض ومنتجات الحليب</t>
  </si>
  <si>
    <t>مجمــوع الحبوب والبذور والثمار الجوزية</t>
  </si>
  <si>
    <t>مجمــوع المعلبات</t>
  </si>
  <si>
    <t>مجمــوع مواد غذائية متفرقة</t>
  </si>
  <si>
    <t>المجمــوع العام</t>
  </si>
  <si>
    <t>التغيير السنوي بالنسبة المئوية %</t>
  </si>
  <si>
    <t>التغيير السنوي بالنسبة المئوية%</t>
  </si>
  <si>
    <t>أرز عادي</t>
  </si>
  <si>
    <t>قطع 160 غرام</t>
  </si>
  <si>
    <t>ذرة</t>
  </si>
  <si>
    <t>التقرير الأسبوعي لأسعار السلة الغذائية في وزارة الاقتصاد والتجارة (المكتب الفني لسياسة الأسعار) في نقاط البيع في مختلف المناطق اللبنانية</t>
  </si>
  <si>
    <t>التقرير الأسبوعي لأسعار السلة الغذائية في وزارة الاقتصاد والتجارة (المكتب الفني لسياسة الأسعار) في السوبرماركت في مختلف المناطق اللبنانية</t>
  </si>
  <si>
    <t>التقرير الأسبوعي لأسعار السلة الغذائية في وزارة الاقتصاد والتجارة (المكتب الفني لسياسة الأسعار) في المحلات والملاحم في مختلف المناطق اللبنانية</t>
  </si>
  <si>
    <t>التقرير الأسبوعي لأسعار السلة الغذائية في وزارة الاقتصاد والتجارة (المكتب الفني لسياسة الأسعار) في مختلف المناطق اللبنانية</t>
  </si>
  <si>
    <t>التقرير الأسبوعي لأسعار السلة الغذائية في وزارة الاقتصاد والتجارة (المكتب الفني لسياسة الأسعار)</t>
  </si>
  <si>
    <t xml:space="preserve"> المنطقة: محلات الخضار والملاحم في بيروت وجبل لبنان، الجنوب، البقاع، الشمال والنبطية</t>
  </si>
  <si>
    <t>معدل السعر في بيروت وجبل لبنان (ل.ل.)</t>
  </si>
  <si>
    <t>معدل السعر في صيدا وصور  (ل.ل.)</t>
  </si>
  <si>
    <t>معدل السعر في زحلة وجوارها (ل.ل.)</t>
  </si>
  <si>
    <t>معدل السعر في طرابلس وعكار (ل.ل.)</t>
  </si>
  <si>
    <t>معدل السعر في النبطية (ل.ل.)</t>
  </si>
  <si>
    <t>معدل السعر في المحلات والملاحم (ل.ل.)</t>
  </si>
  <si>
    <t xml:space="preserve">لحم غنم  طازج 1 كيلو غرام(بلدي) كاستليتا </t>
  </si>
  <si>
    <t>مجمــوع المنتجات الدهنية والزيتية</t>
  </si>
  <si>
    <t>غالون 3,6 ليتر</t>
  </si>
  <si>
    <t>غالون 3,5 ليتر</t>
  </si>
  <si>
    <t>المعدل العام للأسعار في 07-06-2021  (ل.ل.)</t>
  </si>
  <si>
    <t>معدل الأسعار في حزيران 2020 (ل.ل.)</t>
  </si>
  <si>
    <t>معدل أسعار  السوبرماركات في 07-06-2021 (ل.ل.)</t>
  </si>
  <si>
    <t>معدل أسعار المحلات والملاحم في 07-06-2021 (ل.ل.)</t>
  </si>
  <si>
    <t>معدل أسعار  السوبرماركات في 14-06-2021 (ل.ل.)</t>
  </si>
  <si>
    <t xml:space="preserve"> التاريخ 14 حزيران 2021</t>
  </si>
  <si>
    <t>معدل أسعار المحلات والملاحم في 14-06-2021 (ل.ل.)</t>
  </si>
  <si>
    <t>المعدل العام للأسعار في 14-06-2021  (ل.ل.)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</si>
</sst>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8" x14ac:knownFonts="1">
    <font>
      <sz val="11"/>
      <color theme="1"/>
      <name val="Arial"/>
      <family val="2"/>
      <charset val="178"/>
      <scheme val="minor"/>
    </font>
    <font>
      <b/>
      <sz val="10"/>
      <name val="Arial"/>
      <family val="2"/>
      <charset val="178"/>
    </font>
    <font>
      <b/>
      <sz val="11"/>
      <color theme="1"/>
      <name val="Arial"/>
      <family val="2"/>
      <scheme val="minor"/>
    </font>
    <font>
      <b/>
      <sz val="13"/>
      <color theme="1"/>
      <name val="Arabic Transparent"/>
      <charset val="178"/>
    </font>
    <font>
      <b/>
      <sz val="11"/>
      <color theme="1"/>
      <name val="Arabic Transparent"/>
      <charset val="178"/>
    </font>
    <font>
      <sz val="12"/>
      <name val="Arabic Transparent"/>
      <charset val="178"/>
    </font>
    <font>
      <b/>
      <sz val="12"/>
      <name val="Arabic Transparent"/>
      <charset val="178"/>
    </font>
    <font>
      <b/>
      <sz val="9"/>
      <color rgb="FF595959"/>
      <name val="Times New Roman"/>
      <family val="1"/>
    </font>
    <font>
      <b/>
      <sz val="14"/>
      <color theme="1"/>
      <name val="Arabic Transparent"/>
      <charset val="178"/>
    </font>
    <font>
      <b/>
      <sz val="11"/>
      <color theme="1"/>
      <name val="Arial"/>
      <family val="2"/>
      <charset val="178"/>
      <scheme val="minor"/>
    </font>
    <font>
      <b/>
      <sz val="11"/>
      <name val="Arabic Transparent"/>
      <charset val="178"/>
    </font>
    <font>
      <sz val="11"/>
      <name val="Arabic Transparent"/>
      <charset val="178"/>
    </font>
    <font>
      <sz val="11"/>
      <color theme="1"/>
      <name val="Arial"/>
      <family val="2"/>
      <charset val="178"/>
      <scheme val="minor"/>
    </font>
    <font>
      <sz val="11"/>
      <color theme="1"/>
      <name val="Arabic Transparent"/>
      <charset val="178"/>
    </font>
    <font>
      <b/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  <charset val="17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26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 vertical="center"/>
    </xf>
    <xf numFmtId="0" fontId="7" fillId="0" borderId="0" xfId="0" applyFont="1" applyAlignment="1">
      <alignment horizontal="justify" readingOrder="2"/>
    </xf>
    <xf numFmtId="0" fontId="7" fillId="0" borderId="0" xfId="0" applyFont="1"/>
    <xf numFmtId="0" fontId="4" fillId="0" borderId="1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9" fillId="0" borderId="0" xfId="0" applyFont="1"/>
    <xf numFmtId="0" fontId="9" fillId="0" borderId="11" xfId="0" applyFont="1" applyBorder="1"/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12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5" fillId="2" borderId="18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9" fontId="1" fillId="2" borderId="9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0" fontId="8" fillId="0" borderId="0" xfId="0" applyFont="1" applyAlignment="1"/>
    <xf numFmtId="0" fontId="9" fillId="0" borderId="12" xfId="0" applyFont="1" applyBorder="1"/>
    <xf numFmtId="0" fontId="0" fillId="0" borderId="0" xfId="0" applyFill="1"/>
    <xf numFmtId="9" fontId="1" fillId="2" borderId="4" xfId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vertical="center"/>
    </xf>
    <xf numFmtId="9" fontId="1" fillId="2" borderId="14" xfId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right" vertical="center" indent="1"/>
    </xf>
    <xf numFmtId="0" fontId="9" fillId="0" borderId="26" xfId="0" applyFont="1" applyBorder="1"/>
    <xf numFmtId="0" fontId="6" fillId="2" borderId="9" xfId="0" applyFont="1" applyFill="1" applyBorder="1" applyAlignment="1">
      <alignment horizontal="right" vertical="center" indent="1"/>
    </xf>
    <xf numFmtId="0" fontId="9" fillId="0" borderId="27" xfId="0" applyFont="1" applyBorder="1"/>
    <xf numFmtId="0" fontId="4" fillId="0" borderId="14" xfId="0" applyFont="1" applyBorder="1" applyAlignment="1">
      <alignment horizontal="right" vertical="center" indent="1"/>
    </xf>
    <xf numFmtId="0" fontId="4" fillId="0" borderId="9" xfId="0" applyFont="1" applyBorder="1" applyAlignment="1">
      <alignment horizontal="right" vertical="center" indent="1"/>
    </xf>
    <xf numFmtId="0" fontId="9" fillId="0" borderId="25" xfId="0" applyFont="1" applyBorder="1"/>
    <xf numFmtId="0" fontId="9" fillId="0" borderId="29" xfId="0" applyFont="1" applyBorder="1"/>
    <xf numFmtId="1" fontId="15" fillId="0" borderId="16" xfId="0" applyNumberFormat="1" applyFont="1" applyBorder="1" applyAlignment="1">
      <alignment horizontal="center" vertical="center" wrapText="1"/>
    </xf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9" fontId="14" fillId="2" borderId="2" xfId="1" applyFont="1" applyFill="1" applyBorder="1" applyAlignment="1">
      <alignment horizontal="center"/>
    </xf>
    <xf numFmtId="9" fontId="14" fillId="2" borderId="17" xfId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9" fontId="14" fillId="2" borderId="3" xfId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9" fontId="14" fillId="2" borderId="4" xfId="1" applyFont="1" applyFill="1" applyBorder="1" applyAlignment="1">
      <alignment horizontal="center"/>
    </xf>
    <xf numFmtId="0" fontId="15" fillId="0" borderId="16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/>
    </xf>
    <xf numFmtId="9" fontId="14" fillId="2" borderId="10" xfId="1" applyFont="1" applyFill="1" applyBorder="1" applyAlignment="1">
      <alignment horizontal="center"/>
    </xf>
    <xf numFmtId="9" fontId="14" fillId="2" borderId="9" xfId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10" xfId="0" applyNumberFormat="1" applyFont="1" applyFill="1" applyBorder="1" applyAlignment="1">
      <alignment horizontal="center"/>
    </xf>
    <xf numFmtId="9" fontId="14" fillId="2" borderId="14" xfId="1" applyFont="1" applyFill="1" applyBorder="1" applyAlignment="1">
      <alignment horizontal="center"/>
    </xf>
    <xf numFmtId="9" fontId="15" fillId="0" borderId="15" xfId="1" applyFont="1" applyBorder="1" applyAlignment="1">
      <alignment horizontal="center" vertical="center" wrapText="1"/>
    </xf>
    <xf numFmtId="1" fontId="14" fillId="2" borderId="28" xfId="0" applyNumberFormat="1" applyFont="1" applyFill="1" applyBorder="1" applyAlignment="1">
      <alignment horizontal="center"/>
    </xf>
    <xf numFmtId="0" fontId="13" fillId="0" borderId="12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1" fontId="14" fillId="0" borderId="21" xfId="0" applyNumberFormat="1" applyFont="1" applyFill="1" applyBorder="1" applyAlignment="1">
      <alignment horizontal="center"/>
    </xf>
    <xf numFmtId="1" fontId="14" fillId="0" borderId="17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9" fontId="14" fillId="0" borderId="17" xfId="1" applyFont="1" applyFill="1" applyBorder="1" applyAlignment="1">
      <alignment horizontal="center"/>
    </xf>
    <xf numFmtId="1" fontId="14" fillId="0" borderId="24" xfId="0" applyNumberFormat="1" applyFont="1" applyFill="1" applyBorder="1" applyAlignment="1">
      <alignment horizontal="center"/>
    </xf>
    <xf numFmtId="1" fontId="14" fillId="0" borderId="2" xfId="0" applyNumberFormat="1" applyFont="1" applyFill="1" applyBorder="1" applyAlignment="1">
      <alignment horizontal="center"/>
    </xf>
    <xf numFmtId="9" fontId="14" fillId="0" borderId="3" xfId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1" fontId="14" fillId="0" borderId="4" xfId="0" applyNumberFormat="1" applyFont="1" applyFill="1" applyBorder="1" applyAlignment="1">
      <alignment horizontal="center"/>
    </xf>
    <xf numFmtId="9" fontId="14" fillId="0" borderId="4" xfId="1" applyFont="1" applyFill="1" applyBorder="1" applyAlignment="1">
      <alignment horizontal="center"/>
    </xf>
    <xf numFmtId="1" fontId="16" fillId="0" borderId="16" xfId="0" applyNumberFormat="1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9" fontId="14" fillId="0" borderId="2" xfId="1" applyFont="1" applyFill="1" applyBorder="1" applyAlignment="1">
      <alignment horizontal="center"/>
    </xf>
    <xf numFmtId="1" fontId="14" fillId="0" borderId="3" xfId="0" applyNumberFormat="1" applyFont="1" applyFill="1" applyBorder="1" applyAlignment="1">
      <alignment horizontal="center"/>
    </xf>
    <xf numFmtId="9" fontId="14" fillId="0" borderId="10" xfId="1" applyFont="1" applyFill="1" applyBorder="1" applyAlignment="1">
      <alignment horizontal="center"/>
    </xf>
    <xf numFmtId="1" fontId="14" fillId="0" borderId="27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1" fontId="14" fillId="2" borderId="4" xfId="0" applyNumberFormat="1" applyFont="1" applyFill="1" applyBorder="1" applyAlignment="1">
      <alignment horizontal="center" vertical="center"/>
    </xf>
    <xf numFmtId="1" fontId="14" fillId="0" borderId="11" xfId="0" applyNumberFormat="1" applyFont="1" applyFill="1" applyBorder="1" applyAlignment="1">
      <alignment horizontal="center"/>
    </xf>
    <xf numFmtId="9" fontId="14" fillId="2" borderId="2" xfId="1" applyNumberFormat="1" applyFont="1" applyFill="1" applyBorder="1" applyAlignment="1">
      <alignment horizontal="center"/>
    </xf>
    <xf numFmtId="9" fontId="14" fillId="2" borderId="14" xfId="1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right" vertical="center" indent="1"/>
    </xf>
    <xf numFmtId="0" fontId="9" fillId="0" borderId="1" xfId="0" applyFont="1" applyBorder="1" applyAlignment="1">
      <alignment horizontal="right" vertical="center" indent="1"/>
    </xf>
    <xf numFmtId="0" fontId="9" fillId="0" borderId="14" xfId="0" applyFont="1" applyBorder="1" applyAlignment="1">
      <alignment horizontal="right" vertical="center" indent="1"/>
    </xf>
    <xf numFmtId="0" fontId="9" fillId="0" borderId="9" xfId="0" applyFont="1" applyBorder="1" applyAlignment="1">
      <alignment horizontal="right" vertical="center" indent="1"/>
    </xf>
    <xf numFmtId="1" fontId="0" fillId="0" borderId="0" xfId="0" applyNumberFormat="1"/>
    <xf numFmtId="0" fontId="9" fillId="0" borderId="17" xfId="0" applyFont="1" applyBorder="1"/>
    <xf numFmtId="0" fontId="9" fillId="0" borderId="3" xfId="0" applyFont="1" applyBorder="1"/>
    <xf numFmtId="0" fontId="9" fillId="0" borderId="4" xfId="0" applyFont="1" applyBorder="1"/>
    <xf numFmtId="0" fontId="9" fillId="0" borderId="2" xfId="0" applyFont="1" applyBorder="1"/>
    <xf numFmtId="0" fontId="9" fillId="0" borderId="33" xfId="0" applyFont="1" applyBorder="1"/>
    <xf numFmtId="0" fontId="5" fillId="2" borderId="34" xfId="0" applyFont="1" applyFill="1" applyBorder="1" applyAlignment="1">
      <alignment horizontal="right" indent="1"/>
    </xf>
    <xf numFmtId="0" fontId="11" fillId="2" borderId="14" xfId="0" applyFont="1" applyFill="1" applyBorder="1" applyAlignment="1">
      <alignment horizontal="right" indent="1"/>
    </xf>
    <xf numFmtId="1" fontId="14" fillId="0" borderId="28" xfId="0" applyNumberFormat="1" applyFont="1" applyFill="1" applyBorder="1" applyAlignment="1">
      <alignment horizontal="center"/>
    </xf>
    <xf numFmtId="1" fontId="14" fillId="0" borderId="9" xfId="0" applyNumberFormat="1" applyFont="1" applyFill="1" applyBorder="1" applyAlignment="1">
      <alignment horizontal="center"/>
    </xf>
    <xf numFmtId="1" fontId="14" fillId="0" borderId="30" xfId="0" applyNumberFormat="1" applyFont="1" applyFill="1" applyBorder="1" applyAlignment="1">
      <alignment horizontal="center"/>
    </xf>
    <xf numFmtId="9" fontId="14" fillId="0" borderId="9" xfId="1" applyFont="1" applyFill="1" applyBorder="1" applyAlignment="1">
      <alignment horizontal="center"/>
    </xf>
    <xf numFmtId="1" fontId="14" fillId="0" borderId="12" xfId="0" applyNumberFormat="1" applyFont="1" applyFill="1" applyBorder="1" applyAlignment="1">
      <alignment horizontal="center"/>
    </xf>
    <xf numFmtId="9" fontId="14" fillId="0" borderId="11" xfId="1" applyFont="1" applyFill="1" applyBorder="1" applyAlignment="1">
      <alignment horizontal="center"/>
    </xf>
    <xf numFmtId="164" fontId="14" fillId="2" borderId="11" xfId="1" applyNumberFormat="1" applyFont="1" applyFill="1" applyBorder="1" applyAlignment="1">
      <alignment horizontal="center"/>
    </xf>
    <xf numFmtId="0" fontId="4" fillId="0" borderId="19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right" vertical="center" indent="1"/>
    </xf>
    <xf numFmtId="0" fontId="4" fillId="0" borderId="20" xfId="0" applyFont="1" applyBorder="1" applyAlignment="1">
      <alignment horizontal="right" vertical="center" indent="1"/>
    </xf>
    <xf numFmtId="0" fontId="4" fillId="0" borderId="30" xfId="0" applyFont="1" applyBorder="1" applyAlignment="1">
      <alignment horizontal="right" vertical="center" indent="1"/>
    </xf>
    <xf numFmtId="9" fontId="1" fillId="2" borderId="11" xfId="1" applyFont="1" applyFill="1" applyBorder="1" applyAlignment="1">
      <alignment horizontal="center"/>
    </xf>
    <xf numFmtId="164" fontId="1" fillId="2" borderId="31" xfId="1" applyNumberFormat="1" applyFont="1" applyFill="1" applyBorder="1" applyAlignment="1">
      <alignment horizontal="center"/>
    </xf>
    <xf numFmtId="164" fontId="0" fillId="0" borderId="0" xfId="0" applyNumberFormat="1"/>
    <xf numFmtId="0" fontId="16" fillId="0" borderId="0" xfId="0" applyFont="1" applyFill="1"/>
    <xf numFmtId="10" fontId="0" fillId="0" borderId="0" xfId="1" applyNumberFormat="1" applyFont="1"/>
    <xf numFmtId="9" fontId="14" fillId="2" borderId="17" xfId="1" applyNumberFormat="1" applyFont="1" applyFill="1" applyBorder="1" applyAlignment="1">
      <alignment horizontal="center"/>
    </xf>
    <xf numFmtId="9" fontId="14" fillId="2" borderId="4" xfId="1" applyNumberFormat="1" applyFont="1" applyFill="1" applyBorder="1" applyAlignment="1">
      <alignment horizontal="center"/>
    </xf>
    <xf numFmtId="9" fontId="14" fillId="2" borderId="1" xfId="1" applyFont="1" applyFill="1" applyBorder="1" applyAlignment="1">
      <alignment horizontal="center"/>
    </xf>
    <xf numFmtId="0" fontId="15" fillId="0" borderId="3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right" indent="1"/>
    </xf>
    <xf numFmtId="1" fontId="4" fillId="0" borderId="16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" fontId="15" fillId="0" borderId="13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right" indent="1"/>
    </xf>
    <xf numFmtId="0" fontId="17" fillId="0" borderId="17" xfId="0" applyFont="1" applyBorder="1" applyAlignment="1">
      <alignment horizontal="right" indent="1"/>
    </xf>
    <xf numFmtId="0" fontId="17" fillId="0" borderId="3" xfId="0" applyFont="1" applyBorder="1" applyAlignment="1">
      <alignment horizontal="right" indent="1"/>
    </xf>
    <xf numFmtId="1" fontId="1" fillId="2" borderId="3" xfId="0" applyNumberFormat="1" applyFont="1" applyFill="1" applyBorder="1" applyAlignment="1">
      <alignment horizontal="center" vertical="center"/>
    </xf>
    <xf numFmtId="0" fontId="17" fillId="0" borderId="2" xfId="0" applyFont="1" applyBorder="1" applyAlignment="1">
      <alignment horizontal="right" indent="1"/>
    </xf>
    <xf numFmtId="0" fontId="17" fillId="0" borderId="11" xfId="0" applyFont="1" applyBorder="1" applyAlignment="1">
      <alignment horizontal="right" indent="1"/>
    </xf>
    <xf numFmtId="0" fontId="10" fillId="0" borderId="16" xfId="0" applyFont="1" applyBorder="1" applyAlignment="1">
      <alignment horizontal="center" vertical="center"/>
    </xf>
    <xf numFmtId="0" fontId="5" fillId="2" borderId="7" xfId="0" applyFont="1" applyFill="1" applyBorder="1" applyAlignment="1">
      <alignment horizontal="right" indent="1"/>
    </xf>
    <xf numFmtId="0" fontId="4" fillId="0" borderId="15" xfId="0" applyFont="1" applyBorder="1" applyAlignment="1">
      <alignment horizontal="center" vertical="center" wrapText="1"/>
    </xf>
    <xf numFmtId="0" fontId="17" fillId="0" borderId="21" xfId="0" applyFont="1" applyBorder="1" applyAlignment="1">
      <alignment horizontal="right" indent="1"/>
    </xf>
    <xf numFmtId="0" fontId="17" fillId="0" borderId="24" xfId="0" applyFont="1" applyBorder="1" applyAlignment="1">
      <alignment horizontal="right" indent="1"/>
    </xf>
    <xf numFmtId="0" fontId="17" fillId="0" borderId="23" xfId="0" applyFont="1" applyBorder="1" applyAlignment="1">
      <alignment horizontal="right" indent="1"/>
    </xf>
    <xf numFmtId="0" fontId="17" fillId="0" borderId="22" xfId="0" applyFont="1" applyBorder="1" applyAlignment="1">
      <alignment horizontal="right" indent="1"/>
    </xf>
    <xf numFmtId="0" fontId="10" fillId="0" borderId="32" xfId="0" applyFont="1" applyBorder="1" applyAlignment="1">
      <alignment horizontal="center" vertical="center"/>
    </xf>
    <xf numFmtId="0" fontId="5" fillId="2" borderId="17" xfId="0" applyFont="1" applyFill="1" applyBorder="1" applyAlignment="1">
      <alignment horizontal="right" indent="1"/>
    </xf>
    <xf numFmtId="0" fontId="5" fillId="2" borderId="3" xfId="0" applyFont="1" applyFill="1" applyBorder="1" applyAlignment="1">
      <alignment horizontal="right" indent="1"/>
    </xf>
    <xf numFmtId="0" fontId="5" fillId="2" borderId="4" xfId="0" applyFont="1" applyFill="1" applyBorder="1" applyAlignment="1">
      <alignment horizontal="right" indent="1"/>
    </xf>
    <xf numFmtId="0" fontId="17" fillId="0" borderId="9" xfId="0" applyFont="1" applyBorder="1" applyAlignment="1">
      <alignment horizontal="right" indent="1"/>
    </xf>
    <xf numFmtId="0" fontId="0" fillId="0" borderId="0" xfId="0"/>
    <xf numFmtId="0" fontId="4" fillId="0" borderId="16" xfId="0" applyFont="1" applyBorder="1" applyAlignment="1">
      <alignment horizontal="center" vertical="center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4" fillId="0" borderId="1" xfId="0" applyFont="1" applyBorder="1" applyAlignment="1">
      <alignment horizontal="right" vertical="center" indent="1"/>
    </xf>
    <xf numFmtId="0" fontId="4" fillId="0" borderId="14" xfId="0" applyFont="1" applyBorder="1" applyAlignment="1">
      <alignment horizontal="right" vertical="center" indent="1"/>
    </xf>
    <xf numFmtId="0" fontId="4" fillId="0" borderId="9" xfId="0" applyFont="1" applyBorder="1" applyAlignment="1">
      <alignment horizontal="right" vertical="center" indent="1"/>
    </xf>
    <xf numFmtId="1" fontId="15" fillId="0" borderId="16" xfId="0" applyNumberFormat="1" applyFont="1" applyBorder="1" applyAlignment="1">
      <alignment horizontal="center" vertical="center" wrapText="1"/>
    </xf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0" fontId="15" fillId="0" borderId="16" xfId="0" applyFont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28" xfId="0" applyNumberFormat="1" applyFont="1" applyFill="1" applyBorder="1" applyAlignment="1">
      <alignment horizontal="center"/>
    </xf>
    <xf numFmtId="1" fontId="14" fillId="0" borderId="21" xfId="0" applyNumberFormat="1" applyFont="1" applyFill="1" applyBorder="1" applyAlignment="1">
      <alignment horizontal="center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1" fontId="1" fillId="2" borderId="4" xfId="0" applyNumberFormat="1" applyFont="1" applyFill="1" applyBorder="1" applyAlignment="1">
      <alignment horizontal="center" vertical="center"/>
    </xf>
    <xf numFmtId="0" fontId="4" fillId="0" borderId="20" xfId="0" applyFont="1" applyBorder="1" applyAlignment="1">
      <alignment horizontal="right" vertical="center" indent="1"/>
    </xf>
    <xf numFmtId="1" fontId="4" fillId="0" borderId="16" xfId="0" applyNumberFormat="1" applyFont="1" applyBorder="1" applyAlignment="1">
      <alignment horizontal="center" vertical="center"/>
    </xf>
    <xf numFmtId="0" fontId="17" fillId="0" borderId="17" xfId="0" applyFont="1" applyBorder="1" applyAlignment="1">
      <alignment horizontal="right" indent="1"/>
    </xf>
    <xf numFmtId="1" fontId="1" fillId="2" borderId="17" xfId="0" applyNumberFormat="1" applyFont="1" applyFill="1" applyBorder="1" applyAlignment="1">
      <alignment horizontal="center" vertical="center"/>
    </xf>
    <xf numFmtId="0" fontId="17" fillId="0" borderId="4" xfId="0" applyFont="1" applyBorder="1" applyAlignment="1">
      <alignment horizontal="right" indent="1"/>
    </xf>
    <xf numFmtId="0" fontId="5" fillId="2" borderId="7" xfId="0" applyFont="1" applyFill="1" applyBorder="1" applyAlignment="1">
      <alignment horizontal="right" indent="1"/>
    </xf>
    <xf numFmtId="0" fontId="10" fillId="0" borderId="9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164" fontId="14" fillId="2" borderId="9" xfId="1" applyNumberFormat="1" applyFont="1" applyFill="1" applyBorder="1" applyAlignment="1">
      <alignment horizontal="center"/>
    </xf>
    <xf numFmtId="0" fontId="4" fillId="0" borderId="16" xfId="0" applyFont="1" applyBorder="1" applyAlignment="1">
      <alignment horizontal="center" vertical="center"/>
    </xf>
    <xf numFmtId="1" fontId="15" fillId="0" borderId="16" xfId="0" applyNumberFormat="1" applyFont="1" applyBorder="1" applyAlignment="1">
      <alignment horizontal="center" vertical="center" wrapText="1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1" fontId="1" fillId="2" borderId="4" xfId="0" applyNumberFormat="1" applyFont="1" applyFill="1" applyBorder="1" applyAlignment="1">
      <alignment horizontal="center" vertical="center"/>
    </xf>
    <xf numFmtId="1" fontId="14" fillId="2" borderId="16" xfId="0" applyNumberFormat="1" applyFont="1" applyFill="1" applyBorder="1" applyAlignment="1">
      <alignment horizontal="center"/>
    </xf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5" fillId="2" borderId="18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9" fontId="1" fillId="2" borderId="9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9" fontId="1" fillId="2" borderId="4" xfId="1" applyFont="1" applyFill="1" applyBorder="1" applyAlignment="1">
      <alignment horizontal="center"/>
    </xf>
    <xf numFmtId="9" fontId="1" fillId="2" borderId="14" xfId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0" fontId="9" fillId="0" borderId="26" xfId="0" applyFont="1" applyBorder="1"/>
    <xf numFmtId="0" fontId="9" fillId="0" borderId="27" xfId="0" applyFont="1" applyBorder="1"/>
    <xf numFmtId="0" fontId="9" fillId="0" borderId="25" xfId="0" applyFont="1" applyBorder="1"/>
    <xf numFmtId="0" fontId="9" fillId="0" borderId="29" xfId="0" applyFont="1" applyBorder="1"/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9" fontId="14" fillId="2" borderId="17" xfId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9" fontId="14" fillId="2" borderId="3" xfId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9" fontId="14" fillId="2" borderId="4" xfId="1" applyFont="1" applyFill="1" applyBorder="1" applyAlignment="1">
      <alignment horizontal="center"/>
    </xf>
    <xf numFmtId="1" fontId="14" fillId="2" borderId="2" xfId="0" applyNumberFormat="1" applyFont="1" applyFill="1" applyBorder="1" applyAlignment="1">
      <alignment horizontal="center"/>
    </xf>
    <xf numFmtId="9" fontId="14" fillId="2" borderId="10" xfId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10" xfId="0" applyNumberFormat="1" applyFont="1" applyFill="1" applyBorder="1" applyAlignment="1">
      <alignment horizontal="center"/>
    </xf>
    <xf numFmtId="1" fontId="14" fillId="2" borderId="28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1" fontId="14" fillId="0" borderId="24" xfId="0" applyNumberFormat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0" fontId="9" fillId="0" borderId="17" xfId="0" applyFont="1" applyBorder="1"/>
    <xf numFmtId="0" fontId="9" fillId="0" borderId="3" xfId="0" applyFont="1" applyBorder="1"/>
    <xf numFmtId="0" fontId="9" fillId="0" borderId="4" xfId="0" applyFont="1" applyBorder="1"/>
    <xf numFmtId="1" fontId="14" fillId="0" borderId="28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>
      <alignment horizontal="center"/>
    </xf>
    <xf numFmtId="1" fontId="1" fillId="2" borderId="17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10" fillId="0" borderId="11" xfId="0" applyFont="1" applyBorder="1" applyAlignment="1">
      <alignment horizontal="center" vertical="center" wrapText="1"/>
    </xf>
    <xf numFmtId="1" fontId="14" fillId="2" borderId="35" xfId="0" applyNumberFormat="1" applyFont="1" applyFill="1" applyBorder="1" applyAlignment="1">
      <alignment horizontal="center"/>
    </xf>
    <xf numFmtId="1" fontId="14" fillId="2" borderId="13" xfId="0" applyNumberFormat="1" applyFont="1" applyFill="1" applyBorder="1" applyAlignment="1">
      <alignment horizontal="center"/>
    </xf>
    <xf numFmtId="0" fontId="10" fillId="0" borderId="9" xfId="0" applyFont="1" applyBorder="1" applyAlignment="1">
      <alignment horizontal="center" vertical="center" wrapText="1"/>
    </xf>
    <xf numFmtId="1" fontId="4" fillId="2" borderId="4" xfId="0" applyNumberFormat="1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0" fillId="0" borderId="0" xfId="0" applyBorder="1"/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0" fillId="0" borderId="9" xfId="0" applyBorder="1"/>
    <xf numFmtId="0" fontId="4" fillId="0" borderId="14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0" fillId="0" borderId="35" xfId="0" applyBorder="1"/>
    <xf numFmtId="0" fontId="4" fillId="0" borderId="15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1171574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1" y="0"/>
          <a:ext cx="1171573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0" y="0"/>
          <a:ext cx="96202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" name="Picture 4" descr="Moet Logo_Ar">
          <a:extLst>
            <a:ext uri="{FF2B5EF4-FFF2-40B4-BE49-F238E27FC236}">
              <a16:creationId xmlns:a16="http://schemas.microsoft.com/office/drawing/2014/main" xmlns="" id="{00000000-0008-0000-04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89705700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" name="Picture 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343875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7:I82"/>
  <sheetViews>
    <sheetView rightToLeft="1" zoomScaleNormal="100" workbookViewId="0">
      <selection activeCell="F40" sqref="F40:F81"/>
    </sheetView>
  </sheetViews>
  <sheetFormatPr defaultRowHeight="15" x14ac:dyDescent="0.25"/>
  <cols>
    <col min="1" max="1" width="24.25" style="9" bestFit="1" customWidth="1"/>
    <col min="2" max="2" width="5.125" style="9" bestFit="1" customWidth="1"/>
    <col min="3" max="3" width="21.375" customWidth="1"/>
    <col min="4" max="4" width="16.125" bestFit="1" customWidth="1"/>
    <col min="5" max="5" width="15.625" customWidth="1"/>
    <col min="6" max="6" width="14.625" customWidth="1"/>
    <col min="7" max="7" width="13.25" customWidth="1"/>
    <col min="8" max="8" width="14.375" customWidth="1"/>
    <col min="9" max="9" width="12.75" customWidth="1"/>
    <col min="10" max="10" width="10.25" customWidth="1"/>
  </cols>
  <sheetData>
    <row r="7" spans="1:9" ht="14.25" x14ac:dyDescent="0.2">
      <c r="A7" s="4" t="s">
        <v>1</v>
      </c>
      <c r="B7" s="3"/>
      <c r="C7" s="3"/>
      <c r="D7" s="3"/>
      <c r="E7" s="3"/>
    </row>
    <row r="8" spans="1:9" ht="14.25" x14ac:dyDescent="0.2">
      <c r="A8" s="4" t="s">
        <v>2</v>
      </c>
      <c r="B8" s="4"/>
      <c r="C8" s="4"/>
      <c r="D8" s="4"/>
      <c r="E8" s="4"/>
    </row>
    <row r="9" spans="1:9" ht="19.5" x14ac:dyDescent="0.35">
      <c r="A9" s="239" t="s">
        <v>202</v>
      </c>
      <c r="B9" s="239"/>
      <c r="C9" s="239"/>
      <c r="D9" s="239"/>
      <c r="E9" s="239"/>
      <c r="F9" s="239"/>
      <c r="G9" s="239"/>
      <c r="H9" s="239"/>
      <c r="I9" s="239"/>
    </row>
    <row r="10" spans="1:9" ht="18" x14ac:dyDescent="0.2">
      <c r="A10" s="2" t="s">
        <v>222</v>
      </c>
      <c r="B10" s="2"/>
      <c r="C10" s="2"/>
      <c r="D10" s="2"/>
      <c r="E10" s="2"/>
    </row>
    <row r="11" spans="1:9" ht="18.75" thickBot="1" x14ac:dyDescent="0.25">
      <c r="A11" s="2"/>
      <c r="B11" s="2"/>
      <c r="C11" s="2"/>
      <c r="D11" s="2"/>
      <c r="E11" s="2"/>
    </row>
    <row r="12" spans="1:9" ht="24.75" customHeight="1" x14ac:dyDescent="0.2">
      <c r="A12" s="240" t="s">
        <v>3</v>
      </c>
      <c r="B12" s="246"/>
      <c r="C12" s="244" t="s">
        <v>0</v>
      </c>
      <c r="D12" s="242" t="s">
        <v>23</v>
      </c>
      <c r="E12" s="242" t="s">
        <v>218</v>
      </c>
      <c r="F12" s="242" t="s">
        <v>221</v>
      </c>
      <c r="G12" s="242" t="s">
        <v>197</v>
      </c>
      <c r="H12" s="242" t="s">
        <v>219</v>
      </c>
      <c r="I12" s="242" t="s">
        <v>187</v>
      </c>
    </row>
    <row r="13" spans="1:9" ht="38.25" customHeight="1" thickBot="1" x14ac:dyDescent="0.25">
      <c r="A13" s="241"/>
      <c r="B13" s="247"/>
      <c r="C13" s="245"/>
      <c r="D13" s="243"/>
      <c r="E13" s="243"/>
      <c r="F13" s="243"/>
      <c r="G13" s="243"/>
      <c r="H13" s="243"/>
      <c r="I13" s="243"/>
    </row>
    <row r="14" spans="1:9" ht="17.25" customHeight="1" thickBot="1" x14ac:dyDescent="0.3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8"/>
    </row>
    <row r="15" spans="1:9" ht="16.5" customHeight="1" x14ac:dyDescent="0.3">
      <c r="A15" s="33"/>
      <c r="B15" s="92" t="s">
        <v>4</v>
      </c>
      <c r="C15" s="19" t="s">
        <v>84</v>
      </c>
      <c r="D15" s="20" t="s">
        <v>161</v>
      </c>
      <c r="E15" s="207">
        <v>2184.1800000000003</v>
      </c>
      <c r="F15" s="216">
        <v>6063.8</v>
      </c>
      <c r="G15" s="45">
        <f t="shared" ref="G15:G30" si="0">(F15-E15)/E15</f>
        <v>1.7762363907736538</v>
      </c>
      <c r="H15" s="216">
        <v>5148.8</v>
      </c>
      <c r="I15" s="45">
        <f t="shared" ref="I15:I30" si="1">(F15-H15)/H15</f>
        <v>0.17771131137352392</v>
      </c>
    </row>
    <row r="16" spans="1:9" ht="16.5" x14ac:dyDescent="0.3">
      <c r="A16" s="37"/>
      <c r="B16" s="93" t="s">
        <v>5</v>
      </c>
      <c r="C16" s="15" t="s">
        <v>85</v>
      </c>
      <c r="D16" s="11" t="s">
        <v>161</v>
      </c>
      <c r="E16" s="210">
        <v>1833.8422222222223</v>
      </c>
      <c r="F16" s="210">
        <v>5042</v>
      </c>
      <c r="G16" s="48">
        <f t="shared" si="0"/>
        <v>1.7494186462182011</v>
      </c>
      <c r="H16" s="210">
        <v>5083.1111111111113</v>
      </c>
      <c r="I16" s="44">
        <f t="shared" si="1"/>
        <v>-8.0877852583719906E-3</v>
      </c>
    </row>
    <row r="17" spans="1:9" ht="16.5" x14ac:dyDescent="0.3">
      <c r="A17" s="37"/>
      <c r="B17" s="93" t="s">
        <v>6</v>
      </c>
      <c r="C17" s="15" t="s">
        <v>86</v>
      </c>
      <c r="D17" s="11" t="s">
        <v>161</v>
      </c>
      <c r="E17" s="210">
        <v>1670.911111111111</v>
      </c>
      <c r="F17" s="210">
        <v>4898.8</v>
      </c>
      <c r="G17" s="48">
        <f t="shared" si="0"/>
        <v>1.9318136479099894</v>
      </c>
      <c r="H17" s="210">
        <v>4748.8</v>
      </c>
      <c r="I17" s="44">
        <f t="shared" si="1"/>
        <v>3.1586927223719675E-2</v>
      </c>
    </row>
    <row r="18" spans="1:9" ht="16.5" x14ac:dyDescent="0.3">
      <c r="A18" s="37"/>
      <c r="B18" s="93" t="s">
        <v>7</v>
      </c>
      <c r="C18" s="15" t="s">
        <v>87</v>
      </c>
      <c r="D18" s="11" t="s">
        <v>161</v>
      </c>
      <c r="E18" s="210">
        <v>828.42</v>
      </c>
      <c r="F18" s="210">
        <v>1098.6666666666667</v>
      </c>
      <c r="G18" s="48">
        <f t="shared" si="0"/>
        <v>0.32621938952061369</v>
      </c>
      <c r="H18" s="210">
        <v>1368.8</v>
      </c>
      <c r="I18" s="44">
        <f t="shared" si="1"/>
        <v>-0.19735047730372093</v>
      </c>
    </row>
    <row r="19" spans="1:9" ht="16.5" x14ac:dyDescent="0.3">
      <c r="A19" s="37"/>
      <c r="B19" s="93" t="s">
        <v>8</v>
      </c>
      <c r="C19" s="15" t="s">
        <v>89</v>
      </c>
      <c r="D19" s="11" t="s">
        <v>161</v>
      </c>
      <c r="E19" s="210">
        <v>3749.4510444444445</v>
      </c>
      <c r="F19" s="210">
        <v>14749.6</v>
      </c>
      <c r="G19" s="48">
        <f t="shared" si="0"/>
        <v>2.9338025287340286</v>
      </c>
      <c r="H19" s="210">
        <v>13950</v>
      </c>
      <c r="I19" s="44">
        <f t="shared" si="1"/>
        <v>5.7318996415770637E-2</v>
      </c>
    </row>
    <row r="20" spans="1:9" ht="16.5" x14ac:dyDescent="0.3">
      <c r="A20" s="37"/>
      <c r="B20" s="93" t="s">
        <v>9</v>
      </c>
      <c r="C20" s="15" t="s">
        <v>88</v>
      </c>
      <c r="D20" s="11" t="s">
        <v>161</v>
      </c>
      <c r="E20" s="210">
        <v>1517.29</v>
      </c>
      <c r="F20" s="210">
        <v>5078.8</v>
      </c>
      <c r="G20" s="48">
        <f t="shared" si="0"/>
        <v>2.3472836438650493</v>
      </c>
      <c r="H20" s="210">
        <v>4824.8</v>
      </c>
      <c r="I20" s="44">
        <f t="shared" si="1"/>
        <v>5.2644669209086385E-2</v>
      </c>
    </row>
    <row r="21" spans="1:9" ht="16.5" x14ac:dyDescent="0.3">
      <c r="A21" s="37"/>
      <c r="B21" s="93" t="s">
        <v>10</v>
      </c>
      <c r="C21" s="15" t="s">
        <v>90</v>
      </c>
      <c r="D21" s="11" t="s">
        <v>161</v>
      </c>
      <c r="E21" s="210">
        <v>1517.2288222222223</v>
      </c>
      <c r="F21" s="210">
        <v>4647.8</v>
      </c>
      <c r="G21" s="48">
        <f t="shared" si="0"/>
        <v>2.0633480803459556</v>
      </c>
      <c r="H21" s="210">
        <v>4998.8</v>
      </c>
      <c r="I21" s="44">
        <f t="shared" si="1"/>
        <v>-7.0216852044490671E-2</v>
      </c>
    </row>
    <row r="22" spans="1:9" ht="16.5" x14ac:dyDescent="0.3">
      <c r="A22" s="37"/>
      <c r="B22" s="93" t="s">
        <v>11</v>
      </c>
      <c r="C22" s="15" t="s">
        <v>91</v>
      </c>
      <c r="D22" s="13" t="s">
        <v>81</v>
      </c>
      <c r="E22" s="210">
        <v>413.3433</v>
      </c>
      <c r="F22" s="210">
        <v>1060</v>
      </c>
      <c r="G22" s="48">
        <f t="shared" si="0"/>
        <v>1.5644542925940736</v>
      </c>
      <c r="H22" s="210">
        <v>909.8</v>
      </c>
      <c r="I22" s="44">
        <f t="shared" si="1"/>
        <v>0.16509122884150368</v>
      </c>
    </row>
    <row r="23" spans="1:9" ht="16.5" x14ac:dyDescent="0.3">
      <c r="A23" s="37"/>
      <c r="B23" s="93" t="s">
        <v>12</v>
      </c>
      <c r="C23" s="15" t="s">
        <v>92</v>
      </c>
      <c r="D23" s="13" t="s">
        <v>81</v>
      </c>
      <c r="E23" s="210">
        <v>474.15</v>
      </c>
      <c r="F23" s="210">
        <v>1425</v>
      </c>
      <c r="G23" s="48">
        <f t="shared" si="0"/>
        <v>2.0053780449224932</v>
      </c>
      <c r="H23" s="210">
        <v>1185</v>
      </c>
      <c r="I23" s="44">
        <f t="shared" si="1"/>
        <v>0.20253164556962025</v>
      </c>
    </row>
    <row r="24" spans="1:9" ht="16.5" x14ac:dyDescent="0.3">
      <c r="A24" s="37"/>
      <c r="B24" s="93" t="s">
        <v>13</v>
      </c>
      <c r="C24" s="15" t="s">
        <v>93</v>
      </c>
      <c r="D24" s="13" t="s">
        <v>81</v>
      </c>
      <c r="E24" s="210">
        <v>466.24666666666667</v>
      </c>
      <c r="F24" s="210">
        <v>1400</v>
      </c>
      <c r="G24" s="48">
        <f t="shared" si="0"/>
        <v>2.0027024321889701</v>
      </c>
      <c r="H24" s="210">
        <v>1150</v>
      </c>
      <c r="I24" s="44">
        <f t="shared" si="1"/>
        <v>0.21739130434782608</v>
      </c>
    </row>
    <row r="25" spans="1:9" ht="16.5" x14ac:dyDescent="0.3">
      <c r="A25" s="37"/>
      <c r="B25" s="93" t="s">
        <v>14</v>
      </c>
      <c r="C25" s="15" t="s">
        <v>94</v>
      </c>
      <c r="D25" s="13" t="s">
        <v>81</v>
      </c>
      <c r="E25" s="210">
        <v>495.68340000000001</v>
      </c>
      <c r="F25" s="210">
        <v>2024.8</v>
      </c>
      <c r="G25" s="48">
        <f t="shared" si="0"/>
        <v>3.0848654604935324</v>
      </c>
      <c r="H25" s="210">
        <v>1950</v>
      </c>
      <c r="I25" s="44">
        <f t="shared" si="1"/>
        <v>3.8358974358974333E-2</v>
      </c>
    </row>
    <row r="26" spans="1:9" ht="16.5" x14ac:dyDescent="0.3">
      <c r="A26" s="37"/>
      <c r="B26" s="93" t="s">
        <v>15</v>
      </c>
      <c r="C26" s="15" t="s">
        <v>95</v>
      </c>
      <c r="D26" s="13" t="s">
        <v>82</v>
      </c>
      <c r="E26" s="210">
        <v>1252.5</v>
      </c>
      <c r="F26" s="210">
        <v>3073.8</v>
      </c>
      <c r="G26" s="48">
        <f t="shared" si="0"/>
        <v>1.4541317365269462</v>
      </c>
      <c r="H26" s="210">
        <v>2723.8</v>
      </c>
      <c r="I26" s="44">
        <f t="shared" si="1"/>
        <v>0.12849695278654819</v>
      </c>
    </row>
    <row r="27" spans="1:9" ht="16.5" x14ac:dyDescent="0.3">
      <c r="A27" s="37"/>
      <c r="B27" s="93" t="s">
        <v>16</v>
      </c>
      <c r="C27" s="15" t="s">
        <v>96</v>
      </c>
      <c r="D27" s="13" t="s">
        <v>81</v>
      </c>
      <c r="E27" s="210">
        <v>498.11673333333334</v>
      </c>
      <c r="F27" s="210">
        <v>1804.2222222222222</v>
      </c>
      <c r="G27" s="48">
        <f t="shared" si="0"/>
        <v>2.6220871564554726</v>
      </c>
      <c r="H27" s="210">
        <v>1574.75</v>
      </c>
      <c r="I27" s="44">
        <f t="shared" si="1"/>
        <v>0.14571977915365752</v>
      </c>
    </row>
    <row r="28" spans="1:9" ht="16.5" x14ac:dyDescent="0.3">
      <c r="A28" s="37"/>
      <c r="B28" s="93" t="s">
        <v>17</v>
      </c>
      <c r="C28" s="15" t="s">
        <v>97</v>
      </c>
      <c r="D28" s="11" t="s">
        <v>161</v>
      </c>
      <c r="E28" s="210">
        <v>1355.6200000000001</v>
      </c>
      <c r="F28" s="210">
        <v>2774</v>
      </c>
      <c r="G28" s="48">
        <f t="shared" si="0"/>
        <v>1.0462961596907687</v>
      </c>
      <c r="H28" s="210">
        <v>2698.8</v>
      </c>
      <c r="I28" s="44">
        <f t="shared" si="1"/>
        <v>2.7864235956721436E-2</v>
      </c>
    </row>
    <row r="29" spans="1:9" ht="16.5" x14ac:dyDescent="0.3">
      <c r="A29" s="37"/>
      <c r="B29" s="93" t="s">
        <v>18</v>
      </c>
      <c r="C29" s="15" t="s">
        <v>98</v>
      </c>
      <c r="D29" s="13" t="s">
        <v>83</v>
      </c>
      <c r="E29" s="210">
        <v>2562.7283333333335</v>
      </c>
      <c r="F29" s="210">
        <v>5478.5714285714284</v>
      </c>
      <c r="G29" s="48">
        <f t="shared" si="0"/>
        <v>1.1377886049456776</v>
      </c>
      <c r="H29" s="210">
        <v>5543.75</v>
      </c>
      <c r="I29" s="44">
        <f t="shared" si="1"/>
        <v>-1.1757126751489797E-2</v>
      </c>
    </row>
    <row r="30" spans="1:9" ht="17.25" thickBot="1" x14ac:dyDescent="0.35">
      <c r="A30" s="38"/>
      <c r="B30" s="94" t="s">
        <v>19</v>
      </c>
      <c r="C30" s="16" t="s">
        <v>99</v>
      </c>
      <c r="D30" s="12" t="s">
        <v>161</v>
      </c>
      <c r="E30" s="213">
        <v>1659.8599999999997</v>
      </c>
      <c r="F30" s="213">
        <v>5034.8</v>
      </c>
      <c r="G30" s="51">
        <f t="shared" si="0"/>
        <v>2.0332678659646</v>
      </c>
      <c r="H30" s="213">
        <v>4984.8</v>
      </c>
      <c r="I30" s="56">
        <f t="shared" si="1"/>
        <v>1.0030492697801315E-2</v>
      </c>
    </row>
    <row r="31" spans="1:9" ht="17.25" customHeight="1" thickBot="1" x14ac:dyDescent="0.3">
      <c r="A31" s="33" t="s">
        <v>20</v>
      </c>
      <c r="B31" s="10" t="s">
        <v>21</v>
      </c>
      <c r="C31" s="5"/>
      <c r="D31" s="6"/>
      <c r="E31" s="180"/>
      <c r="F31" s="233"/>
      <c r="G31" s="52"/>
      <c r="H31" s="233"/>
      <c r="I31" s="53"/>
    </row>
    <row r="32" spans="1:9" ht="16.5" x14ac:dyDescent="0.3">
      <c r="A32" s="33"/>
      <c r="B32" s="39" t="s">
        <v>26</v>
      </c>
      <c r="C32" s="18" t="s">
        <v>100</v>
      </c>
      <c r="D32" s="20" t="s">
        <v>161</v>
      </c>
      <c r="E32" s="216">
        <v>4174.8399206349204</v>
      </c>
      <c r="F32" s="216">
        <v>10123.333333333334</v>
      </c>
      <c r="G32" s="45">
        <f>(F32-E32)/E32</f>
        <v>1.4248434732304063</v>
      </c>
      <c r="H32" s="216">
        <v>10498.5</v>
      </c>
      <c r="I32" s="44">
        <f>(F32-H32)/H32</f>
        <v>-3.5735263767839795E-2</v>
      </c>
    </row>
    <row r="33" spans="1:9" ht="16.5" x14ac:dyDescent="0.3">
      <c r="A33" s="37"/>
      <c r="B33" s="34" t="s">
        <v>27</v>
      </c>
      <c r="C33" s="15" t="s">
        <v>101</v>
      </c>
      <c r="D33" s="11" t="s">
        <v>161</v>
      </c>
      <c r="E33" s="210">
        <v>4670.1087301587304</v>
      </c>
      <c r="F33" s="210">
        <v>10708.333333333334</v>
      </c>
      <c r="G33" s="48">
        <f>(F33-E33)/E33</f>
        <v>1.2929516103513445</v>
      </c>
      <c r="H33" s="210">
        <v>10555.333333333334</v>
      </c>
      <c r="I33" s="44">
        <f>(F33-H33)/H33</f>
        <v>1.4495042000884228E-2</v>
      </c>
    </row>
    <row r="34" spans="1:9" ht="16.5" x14ac:dyDescent="0.3">
      <c r="A34" s="37"/>
      <c r="B34" s="39" t="s">
        <v>28</v>
      </c>
      <c r="C34" s="15" t="s">
        <v>102</v>
      </c>
      <c r="D34" s="11" t="s">
        <v>161</v>
      </c>
      <c r="E34" s="210">
        <v>3229.4177777777777</v>
      </c>
      <c r="F34" s="210">
        <v>6187.7777777777774</v>
      </c>
      <c r="G34" s="48">
        <f>(F34-E34)/E34</f>
        <v>0.91606605387417606</v>
      </c>
      <c r="H34" s="210">
        <v>6487.7777777777774</v>
      </c>
      <c r="I34" s="44">
        <f>(F34-H34)/H34</f>
        <v>-4.6240794656619288E-2</v>
      </c>
    </row>
    <row r="35" spans="1:9" ht="16.5" x14ac:dyDescent="0.3">
      <c r="A35" s="37"/>
      <c r="B35" s="34" t="s">
        <v>29</v>
      </c>
      <c r="C35" s="15" t="s">
        <v>103</v>
      </c>
      <c r="D35" s="11" t="s">
        <v>161</v>
      </c>
      <c r="E35" s="210">
        <v>2217.6083333333336</v>
      </c>
      <c r="F35" s="210">
        <v>5208.333333333333</v>
      </c>
      <c r="G35" s="48">
        <f>(F35-E35)/E35</f>
        <v>1.3486263354289338</v>
      </c>
      <c r="H35" s="210">
        <v>4583.333333333333</v>
      </c>
      <c r="I35" s="44">
        <f>(F35-H35)/H35</f>
        <v>0.13636363636363638</v>
      </c>
    </row>
    <row r="36" spans="1:9" ht="17.25" thickBot="1" x14ac:dyDescent="0.35">
      <c r="A36" s="38"/>
      <c r="B36" s="39" t="s">
        <v>30</v>
      </c>
      <c r="C36" s="15" t="s">
        <v>104</v>
      </c>
      <c r="D36" s="24" t="s">
        <v>161</v>
      </c>
      <c r="E36" s="213">
        <v>3167.4333999999999</v>
      </c>
      <c r="F36" s="210">
        <v>4813</v>
      </c>
      <c r="G36" s="51">
        <f>(F36-E36)/E36</f>
        <v>0.51952681941157786</v>
      </c>
      <c r="H36" s="210">
        <v>4819</v>
      </c>
      <c r="I36" s="56">
        <f>(F36-H36)/H36</f>
        <v>-1.2450715916165179E-3</v>
      </c>
    </row>
    <row r="37" spans="1:9" ht="17.25" customHeight="1" thickBot="1" x14ac:dyDescent="0.3">
      <c r="A37" s="37" t="s">
        <v>25</v>
      </c>
      <c r="B37" s="10" t="s">
        <v>51</v>
      </c>
      <c r="C37" s="5"/>
      <c r="D37" s="6"/>
      <c r="E37" s="180"/>
      <c r="F37" s="233"/>
      <c r="G37" s="52"/>
      <c r="H37" s="233"/>
      <c r="I37" s="53"/>
    </row>
    <row r="38" spans="1:9" ht="16.5" x14ac:dyDescent="0.3">
      <c r="A38" s="33"/>
      <c r="B38" s="34" t="s">
        <v>31</v>
      </c>
      <c r="C38" s="15" t="s">
        <v>105</v>
      </c>
      <c r="D38" s="20" t="s">
        <v>161</v>
      </c>
      <c r="E38" s="210">
        <v>52629.85555555555</v>
      </c>
      <c r="F38" s="210">
        <v>184747</v>
      </c>
      <c r="G38" s="45">
        <f t="shared" ref="G38:G43" si="2">(F38-E38)/E38</f>
        <v>2.5103079430834256</v>
      </c>
      <c r="H38" s="210">
        <v>127247.5</v>
      </c>
      <c r="I38" s="44">
        <f t="shared" ref="I38:I43" si="3">(F38-H38)/H38</f>
        <v>0.45187135307176957</v>
      </c>
    </row>
    <row r="39" spans="1:9" ht="16.5" x14ac:dyDescent="0.3">
      <c r="A39" s="37"/>
      <c r="B39" s="34" t="s">
        <v>32</v>
      </c>
      <c r="C39" s="15" t="s">
        <v>106</v>
      </c>
      <c r="D39" s="11" t="s">
        <v>161</v>
      </c>
      <c r="E39" s="210">
        <v>35532.514999999999</v>
      </c>
      <c r="F39" s="210">
        <v>104700</v>
      </c>
      <c r="G39" s="48">
        <f t="shared" si="2"/>
        <v>1.9465969408582533</v>
      </c>
      <c r="H39" s="210">
        <v>102450</v>
      </c>
      <c r="I39" s="44">
        <f t="shared" si="3"/>
        <v>2.1961932650073207E-2</v>
      </c>
    </row>
    <row r="40" spans="1:9" ht="16.5" x14ac:dyDescent="0.3">
      <c r="A40" s="37"/>
      <c r="B40" s="34" t="s">
        <v>33</v>
      </c>
      <c r="C40" s="15" t="s">
        <v>107</v>
      </c>
      <c r="D40" s="11" t="s">
        <v>161</v>
      </c>
      <c r="E40" s="218">
        <v>31440.875</v>
      </c>
      <c r="F40" s="210">
        <v>68737</v>
      </c>
      <c r="G40" s="48">
        <f t="shared" si="2"/>
        <v>1.1862305040810728</v>
      </c>
      <c r="H40" s="210">
        <v>68737</v>
      </c>
      <c r="I40" s="44">
        <f t="shared" si="3"/>
        <v>0</v>
      </c>
    </row>
    <row r="41" spans="1:9" ht="16.5" x14ac:dyDescent="0.3">
      <c r="A41" s="37"/>
      <c r="B41" s="34" t="s">
        <v>34</v>
      </c>
      <c r="C41" s="15" t="s">
        <v>154</v>
      </c>
      <c r="D41" s="11" t="s">
        <v>161</v>
      </c>
      <c r="E41" s="211">
        <v>6640</v>
      </c>
      <c r="F41" s="210">
        <v>28833</v>
      </c>
      <c r="G41" s="48">
        <f t="shared" si="2"/>
        <v>3.3423192771084338</v>
      </c>
      <c r="H41" s="210">
        <v>28083</v>
      </c>
      <c r="I41" s="44">
        <f t="shared" si="3"/>
        <v>2.6706548445678879E-2</v>
      </c>
    </row>
    <row r="42" spans="1:9" ht="16.5" x14ac:dyDescent="0.3">
      <c r="A42" s="37"/>
      <c r="B42" s="34" t="s">
        <v>35</v>
      </c>
      <c r="C42" s="15" t="s">
        <v>152</v>
      </c>
      <c r="D42" s="11" t="s">
        <v>161</v>
      </c>
      <c r="E42" s="211">
        <v>19340</v>
      </c>
      <c r="F42" s="210">
        <v>25250</v>
      </c>
      <c r="G42" s="48">
        <f t="shared" si="2"/>
        <v>0.30558428128231646</v>
      </c>
      <c r="H42" s="210">
        <v>23850</v>
      </c>
      <c r="I42" s="44">
        <f t="shared" si="3"/>
        <v>5.8700209643605873E-2</v>
      </c>
    </row>
    <row r="43" spans="1:9" ht="16.5" customHeight="1" thickBot="1" x14ac:dyDescent="0.35">
      <c r="A43" s="38"/>
      <c r="B43" s="34" t="s">
        <v>36</v>
      </c>
      <c r="C43" s="15" t="s">
        <v>153</v>
      </c>
      <c r="D43" s="11" t="s">
        <v>161</v>
      </c>
      <c r="E43" s="214">
        <v>18871.166666666664</v>
      </c>
      <c r="F43" s="210">
        <v>48050</v>
      </c>
      <c r="G43" s="51">
        <f t="shared" si="2"/>
        <v>1.5462124758229048</v>
      </c>
      <c r="H43" s="210">
        <v>46050</v>
      </c>
      <c r="I43" s="59">
        <f t="shared" si="3"/>
        <v>4.3431053203040172E-2</v>
      </c>
    </row>
    <row r="44" spans="1:9" ht="17.25" customHeight="1" thickBot="1" x14ac:dyDescent="0.3">
      <c r="A44" s="37" t="s">
        <v>37</v>
      </c>
      <c r="B44" s="10" t="s">
        <v>52</v>
      </c>
      <c r="C44" s="5"/>
      <c r="D44" s="6"/>
      <c r="E44" s="180"/>
      <c r="F44" s="233"/>
      <c r="G44" s="6"/>
      <c r="H44" s="233"/>
      <c r="I44" s="53"/>
    </row>
    <row r="45" spans="1:9" ht="16.5" x14ac:dyDescent="0.3">
      <c r="A45" s="33"/>
      <c r="B45" s="34" t="s">
        <v>45</v>
      </c>
      <c r="C45" s="15" t="s">
        <v>109</v>
      </c>
      <c r="D45" s="20" t="s">
        <v>108</v>
      </c>
      <c r="E45" s="208">
        <v>10683.024444444445</v>
      </c>
      <c r="F45" s="210">
        <v>29744.714285714286</v>
      </c>
      <c r="G45" s="45">
        <f t="shared" ref="G45:G50" si="4">(F45-E45)/E45</f>
        <v>1.7842971286265852</v>
      </c>
      <c r="H45" s="210">
        <v>28868.285714285714</v>
      </c>
      <c r="I45" s="44">
        <f t="shared" ref="I45:I50" si="5">(F45-H45)/H45</f>
        <v>3.0359564128702814E-2</v>
      </c>
    </row>
    <row r="46" spans="1:9" ht="16.5" x14ac:dyDescent="0.3">
      <c r="A46" s="37"/>
      <c r="B46" s="34" t="s">
        <v>46</v>
      </c>
      <c r="C46" s="15" t="s">
        <v>111</v>
      </c>
      <c r="D46" s="13" t="s">
        <v>110</v>
      </c>
      <c r="E46" s="211">
        <v>7396.844444444444</v>
      </c>
      <c r="F46" s="210">
        <v>18087.777777777777</v>
      </c>
      <c r="G46" s="48">
        <f t="shared" si="4"/>
        <v>1.4453370506342047</v>
      </c>
      <c r="H46" s="210">
        <v>16385.333333333332</v>
      </c>
      <c r="I46" s="85">
        <f t="shared" si="5"/>
        <v>0.10390050722868696</v>
      </c>
    </row>
    <row r="47" spans="1:9" ht="16.5" x14ac:dyDescent="0.3">
      <c r="A47" s="37"/>
      <c r="B47" s="34" t="s">
        <v>47</v>
      </c>
      <c r="C47" s="15" t="s">
        <v>113</v>
      </c>
      <c r="D47" s="11" t="s">
        <v>114</v>
      </c>
      <c r="E47" s="211">
        <v>26364.76666666667</v>
      </c>
      <c r="F47" s="210">
        <v>62251.444444444445</v>
      </c>
      <c r="G47" s="48">
        <f t="shared" si="4"/>
        <v>1.3611604544617413</v>
      </c>
      <c r="H47" s="210">
        <v>57648.111111111109</v>
      </c>
      <c r="I47" s="85">
        <f t="shared" si="5"/>
        <v>7.9852283875543814E-2</v>
      </c>
    </row>
    <row r="48" spans="1:9" ht="16.5" x14ac:dyDescent="0.3">
      <c r="A48" s="37"/>
      <c r="B48" s="34" t="s">
        <v>48</v>
      </c>
      <c r="C48" s="148" t="s">
        <v>157</v>
      </c>
      <c r="D48" s="11" t="s">
        <v>114</v>
      </c>
      <c r="E48" s="211">
        <v>39328.762999999999</v>
      </c>
      <c r="F48" s="210">
        <v>125328.5</v>
      </c>
      <c r="G48" s="48">
        <f t="shared" si="4"/>
        <v>2.1866880735608185</v>
      </c>
      <c r="H48" s="210">
        <v>122328.5</v>
      </c>
      <c r="I48" s="85">
        <f t="shared" si="5"/>
        <v>2.4524129699947272E-2</v>
      </c>
    </row>
    <row r="49" spans="1:9" ht="16.5" x14ac:dyDescent="0.3">
      <c r="A49" s="37"/>
      <c r="B49" s="34" t="s">
        <v>49</v>
      </c>
      <c r="C49" s="15" t="s">
        <v>158</v>
      </c>
      <c r="D49" s="13" t="s">
        <v>199</v>
      </c>
      <c r="E49" s="211">
        <v>4024.3600000000006</v>
      </c>
      <c r="F49" s="210">
        <v>4748.75</v>
      </c>
      <c r="G49" s="48">
        <f t="shared" si="4"/>
        <v>0.1800012921309225</v>
      </c>
      <c r="H49" s="210">
        <v>4748.75</v>
      </c>
      <c r="I49" s="44">
        <f t="shared" si="5"/>
        <v>0</v>
      </c>
    </row>
    <row r="50" spans="1:9" ht="16.5" customHeight="1" thickBot="1" x14ac:dyDescent="0.35">
      <c r="A50" s="38"/>
      <c r="B50" s="34" t="s">
        <v>50</v>
      </c>
      <c r="C50" s="15" t="s">
        <v>159</v>
      </c>
      <c r="D50" s="12" t="s">
        <v>112</v>
      </c>
      <c r="E50" s="214">
        <v>55495.302777777775</v>
      </c>
      <c r="F50" s="210">
        <v>54748.25</v>
      </c>
      <c r="G50" s="56">
        <f t="shared" si="4"/>
        <v>-1.3461549723752851E-2</v>
      </c>
      <c r="H50" s="210">
        <v>54748.25</v>
      </c>
      <c r="I50" s="59">
        <f t="shared" si="5"/>
        <v>0</v>
      </c>
    </row>
    <row r="51" spans="1:9" ht="17.25" customHeight="1" thickBot="1" x14ac:dyDescent="0.3">
      <c r="A51" s="37" t="s">
        <v>44</v>
      </c>
      <c r="B51" s="10" t="s">
        <v>57</v>
      </c>
      <c r="C51" s="5"/>
      <c r="D51" s="6"/>
      <c r="E51" s="180"/>
      <c r="F51" s="233"/>
      <c r="G51" s="52"/>
      <c r="H51" s="233"/>
      <c r="I51" s="53"/>
    </row>
    <row r="52" spans="1:9" ht="16.5" x14ac:dyDescent="0.3">
      <c r="A52" s="33"/>
      <c r="B52" s="40" t="s">
        <v>38</v>
      </c>
      <c r="C52" s="19" t="s">
        <v>115</v>
      </c>
      <c r="D52" s="20" t="s">
        <v>114</v>
      </c>
      <c r="E52" s="208">
        <v>5683.3333333333339</v>
      </c>
      <c r="F52" s="207">
        <v>22975</v>
      </c>
      <c r="G52" s="209">
        <f t="shared" ref="G52:G60" si="6">(F52-E52)/E52</f>
        <v>3.0425219941348964</v>
      </c>
      <c r="H52" s="207">
        <v>22975</v>
      </c>
      <c r="I52" s="118">
        <f t="shared" ref="I52:I60" si="7">(F52-H52)/H52</f>
        <v>0</v>
      </c>
    </row>
    <row r="53" spans="1:9" ht="16.5" x14ac:dyDescent="0.3">
      <c r="A53" s="37"/>
      <c r="B53" s="34" t="s">
        <v>39</v>
      </c>
      <c r="C53" s="15" t="s">
        <v>116</v>
      </c>
      <c r="D53" s="11" t="s">
        <v>114</v>
      </c>
      <c r="E53" s="211">
        <v>11429.809523809523</v>
      </c>
      <c r="F53" s="210">
        <v>24081.666666666668</v>
      </c>
      <c r="G53" s="212">
        <f t="shared" si="6"/>
        <v>1.106917583928408</v>
      </c>
      <c r="H53" s="210">
        <v>24081.666666666668</v>
      </c>
      <c r="I53" s="85">
        <f t="shared" si="7"/>
        <v>0</v>
      </c>
    </row>
    <row r="54" spans="1:9" ht="16.5" x14ac:dyDescent="0.3">
      <c r="A54" s="37"/>
      <c r="B54" s="34" t="s">
        <v>40</v>
      </c>
      <c r="C54" s="15" t="s">
        <v>117</v>
      </c>
      <c r="D54" s="11" t="s">
        <v>114</v>
      </c>
      <c r="E54" s="211">
        <v>6513.1333333333332</v>
      </c>
      <c r="F54" s="210">
        <v>23571</v>
      </c>
      <c r="G54" s="212">
        <f t="shared" si="6"/>
        <v>2.6189954655721266</v>
      </c>
      <c r="H54" s="210">
        <v>23370.6</v>
      </c>
      <c r="I54" s="85">
        <f t="shared" si="7"/>
        <v>8.5748761264153022E-3</v>
      </c>
    </row>
    <row r="55" spans="1:9" ht="16.5" x14ac:dyDescent="0.3">
      <c r="A55" s="37"/>
      <c r="B55" s="34" t="s">
        <v>41</v>
      </c>
      <c r="C55" s="15" t="s">
        <v>118</v>
      </c>
      <c r="D55" s="11" t="s">
        <v>114</v>
      </c>
      <c r="E55" s="211">
        <v>7153.4866666666667</v>
      </c>
      <c r="F55" s="210">
        <v>27944.5</v>
      </c>
      <c r="G55" s="212">
        <f t="shared" si="6"/>
        <v>2.9064167310486355</v>
      </c>
      <c r="H55" s="210">
        <v>26944.5</v>
      </c>
      <c r="I55" s="85">
        <f t="shared" si="7"/>
        <v>3.7113325539534968E-2</v>
      </c>
    </row>
    <row r="56" spans="1:9" ht="16.5" x14ac:dyDescent="0.3">
      <c r="A56" s="37"/>
      <c r="B56" s="96" t="s">
        <v>42</v>
      </c>
      <c r="C56" s="97" t="s">
        <v>198</v>
      </c>
      <c r="D56" s="98" t="s">
        <v>114</v>
      </c>
      <c r="E56" s="211">
        <v>4899.2857142857138</v>
      </c>
      <c r="F56" s="210">
        <v>14057.5</v>
      </c>
      <c r="G56" s="217">
        <f t="shared" si="6"/>
        <v>1.8692958157165771</v>
      </c>
      <c r="H56" s="210">
        <v>14057.5</v>
      </c>
      <c r="I56" s="86">
        <f t="shared" si="7"/>
        <v>0</v>
      </c>
    </row>
    <row r="57" spans="1:9" ht="17.25" thickBot="1" x14ac:dyDescent="0.35">
      <c r="A57" s="38"/>
      <c r="B57" s="36" t="s">
        <v>43</v>
      </c>
      <c r="C57" s="16" t="s">
        <v>119</v>
      </c>
      <c r="D57" s="12" t="s">
        <v>114</v>
      </c>
      <c r="E57" s="214">
        <v>10514</v>
      </c>
      <c r="F57" s="213">
        <v>3685.75</v>
      </c>
      <c r="G57" s="215">
        <f t="shared" si="6"/>
        <v>-0.6494435990108427</v>
      </c>
      <c r="H57" s="213">
        <v>3685.75</v>
      </c>
      <c r="I57" s="119">
        <f t="shared" si="7"/>
        <v>0</v>
      </c>
    </row>
    <row r="58" spans="1:9" ht="16.5" x14ac:dyDescent="0.3">
      <c r="A58" s="37"/>
      <c r="B58" s="39" t="s">
        <v>54</v>
      </c>
      <c r="C58" s="14" t="s">
        <v>121</v>
      </c>
      <c r="D58" s="11" t="s">
        <v>120</v>
      </c>
      <c r="E58" s="208">
        <v>9538.0933333333342</v>
      </c>
      <c r="F58" s="216">
        <v>27657.222222222223</v>
      </c>
      <c r="G58" s="44">
        <f t="shared" si="6"/>
        <v>1.8996594241290243</v>
      </c>
      <c r="H58" s="216">
        <v>26790.555555555555</v>
      </c>
      <c r="I58" s="44">
        <f t="shared" si="7"/>
        <v>3.2349708645252315E-2</v>
      </c>
    </row>
    <row r="59" spans="1:9" ht="16.5" x14ac:dyDescent="0.3">
      <c r="A59" s="37"/>
      <c r="B59" s="34" t="s">
        <v>55</v>
      </c>
      <c r="C59" s="15" t="s">
        <v>122</v>
      </c>
      <c r="D59" s="13" t="s">
        <v>120</v>
      </c>
      <c r="E59" s="211">
        <v>11739.444444444445</v>
      </c>
      <c r="F59" s="210">
        <v>31766</v>
      </c>
      <c r="G59" s="48">
        <f t="shared" si="6"/>
        <v>1.7059202120107897</v>
      </c>
      <c r="H59" s="210">
        <v>30889</v>
      </c>
      <c r="I59" s="44">
        <f t="shared" si="7"/>
        <v>2.8391984201495676E-2</v>
      </c>
    </row>
    <row r="60" spans="1:9" ht="16.5" customHeight="1" thickBot="1" x14ac:dyDescent="0.35">
      <c r="A60" s="38"/>
      <c r="B60" s="34" t="s">
        <v>56</v>
      </c>
      <c r="C60" s="15" t="s">
        <v>123</v>
      </c>
      <c r="D60" s="12" t="s">
        <v>120</v>
      </c>
      <c r="E60" s="214">
        <v>49432.000000000007</v>
      </c>
      <c r="F60" s="210">
        <v>218000</v>
      </c>
      <c r="G60" s="51">
        <f t="shared" si="6"/>
        <v>3.4100987214759666</v>
      </c>
      <c r="H60" s="210">
        <v>218000</v>
      </c>
      <c r="I60" s="51">
        <f t="shared" si="7"/>
        <v>0</v>
      </c>
    </row>
    <row r="61" spans="1:9" ht="17.25" customHeight="1" thickBot="1" x14ac:dyDescent="0.3">
      <c r="A61" s="37" t="s">
        <v>53</v>
      </c>
      <c r="B61" s="10" t="s">
        <v>58</v>
      </c>
      <c r="C61" s="5"/>
      <c r="D61" s="6"/>
      <c r="E61" s="180"/>
      <c r="F61" s="233"/>
      <c r="G61" s="52"/>
      <c r="H61" s="233"/>
      <c r="I61" s="53"/>
    </row>
    <row r="62" spans="1:9" ht="16.5" x14ac:dyDescent="0.3">
      <c r="A62" s="33"/>
      <c r="B62" s="34" t="s">
        <v>59</v>
      </c>
      <c r="C62" s="15" t="s">
        <v>128</v>
      </c>
      <c r="D62" s="20" t="s">
        <v>124</v>
      </c>
      <c r="E62" s="208">
        <v>16838.560000000001</v>
      </c>
      <c r="F62" s="210">
        <v>35767</v>
      </c>
      <c r="G62" s="45">
        <f t="shared" ref="G62:G67" si="8">(F62-E62)/E62</f>
        <v>1.1241127507340294</v>
      </c>
      <c r="H62" s="210">
        <v>33259.222222222219</v>
      </c>
      <c r="I62" s="44">
        <f t="shared" ref="I62:I67" si="9">(F62-H62)/H62</f>
        <v>7.5400974834047799E-2</v>
      </c>
    </row>
    <row r="63" spans="1:9" ht="16.5" x14ac:dyDescent="0.3">
      <c r="A63" s="37"/>
      <c r="B63" s="34" t="s">
        <v>60</v>
      </c>
      <c r="C63" s="15" t="s">
        <v>129</v>
      </c>
      <c r="D63" s="13" t="s">
        <v>215</v>
      </c>
      <c r="E63" s="211">
        <v>55331.233333333337</v>
      </c>
      <c r="F63" s="210">
        <v>184028</v>
      </c>
      <c r="G63" s="48">
        <f t="shared" si="8"/>
        <v>2.3259334541009689</v>
      </c>
      <c r="H63" s="210">
        <v>184028</v>
      </c>
      <c r="I63" s="44">
        <f t="shared" si="9"/>
        <v>0</v>
      </c>
    </row>
    <row r="64" spans="1:9" ht="16.5" x14ac:dyDescent="0.3">
      <c r="A64" s="37"/>
      <c r="B64" s="34" t="s">
        <v>61</v>
      </c>
      <c r="C64" s="15" t="s">
        <v>130</v>
      </c>
      <c r="D64" s="13" t="s">
        <v>216</v>
      </c>
      <c r="E64" s="211">
        <v>28416.525000000001</v>
      </c>
      <c r="F64" s="210">
        <v>116376.85714285714</v>
      </c>
      <c r="G64" s="48">
        <f t="shared" si="8"/>
        <v>3.0953936888080835</v>
      </c>
      <c r="H64" s="210">
        <v>114662.57142857143</v>
      </c>
      <c r="I64" s="85">
        <f t="shared" si="9"/>
        <v>1.4950700066530579E-2</v>
      </c>
    </row>
    <row r="65" spans="1:9" ht="16.5" x14ac:dyDescent="0.3">
      <c r="A65" s="37"/>
      <c r="B65" s="34" t="s">
        <v>62</v>
      </c>
      <c r="C65" s="15" t="s">
        <v>131</v>
      </c>
      <c r="D65" s="13" t="s">
        <v>125</v>
      </c>
      <c r="E65" s="211">
        <v>15709.005555555555</v>
      </c>
      <c r="F65" s="210">
        <v>63999</v>
      </c>
      <c r="G65" s="48">
        <f t="shared" si="8"/>
        <v>3.0740325524531045</v>
      </c>
      <c r="H65" s="210">
        <v>63999</v>
      </c>
      <c r="I65" s="85">
        <f t="shared" si="9"/>
        <v>0</v>
      </c>
    </row>
    <row r="66" spans="1:9" ht="16.5" x14ac:dyDescent="0.3">
      <c r="A66" s="37"/>
      <c r="B66" s="34" t="s">
        <v>63</v>
      </c>
      <c r="C66" s="15" t="s">
        <v>132</v>
      </c>
      <c r="D66" s="13" t="s">
        <v>126</v>
      </c>
      <c r="E66" s="211">
        <v>9358.5499999999993</v>
      </c>
      <c r="F66" s="210">
        <v>28189</v>
      </c>
      <c r="G66" s="48">
        <f t="shared" si="8"/>
        <v>2.0121119190472885</v>
      </c>
      <c r="H66" s="210">
        <v>28189</v>
      </c>
      <c r="I66" s="85">
        <f t="shared" si="9"/>
        <v>0</v>
      </c>
    </row>
    <row r="67" spans="1:9" ht="16.5" customHeight="1" thickBot="1" x14ac:dyDescent="0.35">
      <c r="A67" s="38"/>
      <c r="B67" s="34" t="s">
        <v>64</v>
      </c>
      <c r="C67" s="15" t="s">
        <v>133</v>
      </c>
      <c r="D67" s="12" t="s">
        <v>127</v>
      </c>
      <c r="E67" s="214">
        <v>8269.15</v>
      </c>
      <c r="F67" s="210">
        <v>21880.5</v>
      </c>
      <c r="G67" s="51">
        <f t="shared" si="8"/>
        <v>1.6460397985282649</v>
      </c>
      <c r="H67" s="210">
        <v>21865.5</v>
      </c>
      <c r="I67" s="86">
        <f t="shared" si="9"/>
        <v>6.860122110173561E-4</v>
      </c>
    </row>
    <row r="68" spans="1:9" ht="17.25" customHeight="1" thickBot="1" x14ac:dyDescent="0.3">
      <c r="A68" s="37" t="s">
        <v>65</v>
      </c>
      <c r="B68" s="10" t="s">
        <v>66</v>
      </c>
      <c r="C68" s="5"/>
      <c r="D68" s="6"/>
      <c r="E68" s="180"/>
      <c r="F68" s="233"/>
      <c r="G68" s="60"/>
      <c r="H68" s="233"/>
      <c r="I68" s="53"/>
    </row>
    <row r="69" spans="1:9" ht="16.5" x14ac:dyDescent="0.3">
      <c r="A69" s="33"/>
      <c r="B69" s="34" t="s">
        <v>68</v>
      </c>
      <c r="C69" s="18" t="s">
        <v>138</v>
      </c>
      <c r="D69" s="20" t="s">
        <v>134</v>
      </c>
      <c r="E69" s="208">
        <v>7852.9</v>
      </c>
      <c r="F69" s="216">
        <v>25763.75</v>
      </c>
      <c r="G69" s="45">
        <f>(F69-E69)/E69</f>
        <v>2.2807943562250887</v>
      </c>
      <c r="H69" s="216">
        <v>25763.75</v>
      </c>
      <c r="I69" s="44">
        <f>(F69-H69)/H69</f>
        <v>0</v>
      </c>
    </row>
    <row r="70" spans="1:9" ht="16.5" x14ac:dyDescent="0.3">
      <c r="A70" s="37"/>
      <c r="B70" s="34" t="s">
        <v>67</v>
      </c>
      <c r="C70" s="15" t="s">
        <v>139</v>
      </c>
      <c r="D70" s="13" t="s">
        <v>135</v>
      </c>
      <c r="E70" s="211">
        <v>5495.971428571429</v>
      </c>
      <c r="F70" s="210">
        <v>10134.333333333334</v>
      </c>
      <c r="G70" s="48">
        <f>(F70-E70)/E70</f>
        <v>0.84395669901936832</v>
      </c>
      <c r="H70" s="210">
        <v>6497.666666666667</v>
      </c>
      <c r="I70" s="44">
        <f>(F70-H70)/H70</f>
        <v>0.5596880931616478</v>
      </c>
    </row>
    <row r="71" spans="1:9" ht="16.5" x14ac:dyDescent="0.3">
      <c r="A71" s="37"/>
      <c r="B71" s="34" t="s">
        <v>69</v>
      </c>
      <c r="C71" s="15" t="s">
        <v>140</v>
      </c>
      <c r="D71" s="13" t="s">
        <v>136</v>
      </c>
      <c r="E71" s="211">
        <v>2033.3333333333333</v>
      </c>
      <c r="F71" s="210">
        <v>10078.333333333334</v>
      </c>
      <c r="G71" s="48">
        <f>(F71-E71)/E71</f>
        <v>3.9565573770491809</v>
      </c>
      <c r="H71" s="210">
        <v>9260</v>
      </c>
      <c r="I71" s="44">
        <f>(F71-H71)/H71</f>
        <v>8.8372930165586824E-2</v>
      </c>
    </row>
    <row r="72" spans="1:9" ht="16.5" x14ac:dyDescent="0.3">
      <c r="A72" s="37"/>
      <c r="B72" s="34" t="s">
        <v>70</v>
      </c>
      <c r="C72" s="15" t="s">
        <v>141</v>
      </c>
      <c r="D72" s="13" t="s">
        <v>137</v>
      </c>
      <c r="E72" s="211">
        <v>4392.833333333333</v>
      </c>
      <c r="F72" s="210">
        <v>11883.75</v>
      </c>
      <c r="G72" s="48">
        <f>(F72-E72)/E72</f>
        <v>1.7052585650870737</v>
      </c>
      <c r="H72" s="210">
        <v>11883.75</v>
      </c>
      <c r="I72" s="44">
        <f>(F72-H72)/H72</f>
        <v>0</v>
      </c>
    </row>
    <row r="73" spans="1:9" ht="16.5" customHeight="1" thickBot="1" x14ac:dyDescent="0.35">
      <c r="A73" s="38"/>
      <c r="B73" s="34" t="s">
        <v>71</v>
      </c>
      <c r="C73" s="15" t="s">
        <v>160</v>
      </c>
      <c r="D73" s="12" t="s">
        <v>134</v>
      </c>
      <c r="E73" s="214">
        <v>4012.4138888888892</v>
      </c>
      <c r="F73" s="219">
        <v>11836</v>
      </c>
      <c r="G73" s="48">
        <f>(F73-E73)/E73</f>
        <v>1.9498452372463513</v>
      </c>
      <c r="H73" s="219">
        <v>11704.75</v>
      </c>
      <c r="I73" s="59">
        <f>(F73-H73)/H73</f>
        <v>1.1213396270744783E-2</v>
      </c>
    </row>
    <row r="74" spans="1:9" ht="17.25" customHeight="1" thickBot="1" x14ac:dyDescent="0.3">
      <c r="A74" s="37" t="s">
        <v>72</v>
      </c>
      <c r="B74" s="10" t="s">
        <v>73</v>
      </c>
      <c r="C74" s="5"/>
      <c r="D74" s="6"/>
      <c r="E74" s="180"/>
      <c r="F74" s="185"/>
      <c r="G74" s="52"/>
      <c r="H74" s="185"/>
      <c r="I74" s="53"/>
    </row>
    <row r="75" spans="1:9" ht="16.5" x14ac:dyDescent="0.3">
      <c r="A75" s="33"/>
      <c r="B75" s="34" t="s">
        <v>74</v>
      </c>
      <c r="C75" s="15" t="s">
        <v>144</v>
      </c>
      <c r="D75" s="20" t="s">
        <v>142</v>
      </c>
      <c r="E75" s="208">
        <v>3321.6666666666665</v>
      </c>
      <c r="F75" s="207">
        <v>8164.166666666667</v>
      </c>
      <c r="G75" s="44">
        <f t="shared" ref="G75:G81" si="10">(F75-E75)/E75</f>
        <v>1.4578524836929252</v>
      </c>
      <c r="H75" s="207">
        <v>8164.166666666667</v>
      </c>
      <c r="I75" s="45">
        <f t="shared" ref="I75:I81" si="11">(F75-H75)/H75</f>
        <v>0</v>
      </c>
    </row>
    <row r="76" spans="1:9" ht="16.5" x14ac:dyDescent="0.3">
      <c r="A76" s="37"/>
      <c r="B76" s="34" t="s">
        <v>76</v>
      </c>
      <c r="C76" s="15" t="s">
        <v>143</v>
      </c>
      <c r="D76" s="11" t="s">
        <v>161</v>
      </c>
      <c r="E76" s="211">
        <v>2884</v>
      </c>
      <c r="F76" s="210">
        <v>10451.625</v>
      </c>
      <c r="G76" s="48">
        <f t="shared" si="10"/>
        <v>2.6240031206657419</v>
      </c>
      <c r="H76" s="210">
        <v>10451.625</v>
      </c>
      <c r="I76" s="44">
        <f t="shared" si="11"/>
        <v>0</v>
      </c>
    </row>
    <row r="77" spans="1:9" ht="16.5" x14ac:dyDescent="0.3">
      <c r="A77" s="37"/>
      <c r="B77" s="34" t="s">
        <v>75</v>
      </c>
      <c r="C77" s="15" t="s">
        <v>148</v>
      </c>
      <c r="D77" s="13" t="s">
        <v>145</v>
      </c>
      <c r="E77" s="211">
        <v>1539.7866666666664</v>
      </c>
      <c r="F77" s="210">
        <v>4295</v>
      </c>
      <c r="G77" s="48">
        <f t="shared" si="10"/>
        <v>1.7893474420698976</v>
      </c>
      <c r="H77" s="210">
        <v>4228.333333333333</v>
      </c>
      <c r="I77" s="44">
        <f t="shared" si="11"/>
        <v>1.5766653527788801E-2</v>
      </c>
    </row>
    <row r="78" spans="1:9" ht="16.5" x14ac:dyDescent="0.3">
      <c r="A78" s="37"/>
      <c r="B78" s="34" t="s">
        <v>77</v>
      </c>
      <c r="C78" s="15" t="s">
        <v>146</v>
      </c>
      <c r="D78" s="13" t="s">
        <v>162</v>
      </c>
      <c r="E78" s="211">
        <v>2858.9111111111115</v>
      </c>
      <c r="F78" s="210">
        <v>7637.2222222222226</v>
      </c>
      <c r="G78" s="48">
        <f t="shared" si="10"/>
        <v>1.6713744937855126</v>
      </c>
      <c r="H78" s="210">
        <v>7470.5555555555557</v>
      </c>
      <c r="I78" s="44">
        <f t="shared" si="11"/>
        <v>2.2309808879303974E-2</v>
      </c>
    </row>
    <row r="79" spans="1:9" ht="16.5" x14ac:dyDescent="0.3">
      <c r="A79" s="37"/>
      <c r="B79" s="34" t="s">
        <v>78</v>
      </c>
      <c r="C79" s="15" t="s">
        <v>149</v>
      </c>
      <c r="D79" s="25" t="s">
        <v>147</v>
      </c>
      <c r="E79" s="220">
        <v>3523.4199999999996</v>
      </c>
      <c r="F79" s="210">
        <v>6533.5714285714284</v>
      </c>
      <c r="G79" s="48">
        <f t="shared" si="10"/>
        <v>0.85432659988631188</v>
      </c>
      <c r="H79" s="210">
        <v>6696.875</v>
      </c>
      <c r="I79" s="44">
        <f t="shared" si="11"/>
        <v>-2.438504099726687E-2</v>
      </c>
    </row>
    <row r="80" spans="1:9" ht="16.5" x14ac:dyDescent="0.3">
      <c r="A80" s="37"/>
      <c r="B80" s="34" t="s">
        <v>79</v>
      </c>
      <c r="C80" s="15" t="s">
        <v>155</v>
      </c>
      <c r="D80" s="25" t="s">
        <v>156</v>
      </c>
      <c r="E80" s="220">
        <v>9999</v>
      </c>
      <c r="F80" s="210">
        <v>56000</v>
      </c>
      <c r="G80" s="48">
        <f t="shared" si="10"/>
        <v>4.6005600560056008</v>
      </c>
      <c r="H80" s="210">
        <v>56000</v>
      </c>
      <c r="I80" s="44">
        <f t="shared" si="11"/>
        <v>0</v>
      </c>
    </row>
    <row r="81" spans="1:9" ht="16.5" customHeight="1" thickBot="1" x14ac:dyDescent="0.35">
      <c r="A81" s="35"/>
      <c r="B81" s="36" t="s">
        <v>80</v>
      </c>
      <c r="C81" s="16" t="s">
        <v>151</v>
      </c>
      <c r="D81" s="12" t="s">
        <v>150</v>
      </c>
      <c r="E81" s="214">
        <v>6476.0444444444447</v>
      </c>
      <c r="F81" s="213">
        <v>9038.8888888888887</v>
      </c>
      <c r="G81" s="51">
        <f t="shared" si="10"/>
        <v>0.3957422569332445</v>
      </c>
      <c r="H81" s="213">
        <v>8804.4444444444453</v>
      </c>
      <c r="I81" s="56">
        <f t="shared" si="11"/>
        <v>2.6627965673901952E-2</v>
      </c>
    </row>
    <row r="82" spans="1:9" x14ac:dyDescent="0.25">
      <c r="F82" s="91"/>
      <c r="I82" s="1"/>
    </row>
  </sheetData>
  <mergeCells count="10">
    <mergeCell ref="A9:I9"/>
    <mergeCell ref="A12:A13"/>
    <mergeCell ref="D12:D13"/>
    <mergeCell ref="C12:C13"/>
    <mergeCell ref="H12:H13"/>
    <mergeCell ref="I12:I13"/>
    <mergeCell ref="F12:F13"/>
    <mergeCell ref="G12:G13"/>
    <mergeCell ref="E12:E13"/>
    <mergeCell ref="B12:B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7:I40"/>
  <sheetViews>
    <sheetView rightToLeft="1" topLeftCell="A7" zoomScaleNormal="100" workbookViewId="0">
      <selection activeCell="C34" sqref="C34"/>
    </sheetView>
  </sheetViews>
  <sheetFormatPr defaultRowHeight="15" x14ac:dyDescent="0.25"/>
  <cols>
    <col min="1" max="1" width="24.25" style="9" bestFit="1" customWidth="1"/>
    <col min="2" max="2" width="5.125" style="9" bestFit="1" customWidth="1"/>
    <col min="3" max="3" width="20.875" bestFit="1" customWidth="1"/>
    <col min="4" max="4" width="15.625" customWidth="1"/>
    <col min="5" max="5" width="13.25" customWidth="1"/>
    <col min="6" max="6" width="15.25" customWidth="1"/>
    <col min="7" max="7" width="11.625" customWidth="1"/>
    <col min="8" max="8" width="15.25" customWidth="1"/>
    <col min="9" max="9" width="13.625" customWidth="1"/>
    <col min="10" max="10" width="10.25" customWidth="1"/>
  </cols>
  <sheetData>
    <row r="7" spans="1:9" ht="14.25" x14ac:dyDescent="0.2">
      <c r="A7" s="4" t="s">
        <v>1</v>
      </c>
      <c r="B7" s="3"/>
      <c r="C7" s="3"/>
      <c r="D7" s="3"/>
    </row>
    <row r="8" spans="1:9" ht="14.25" x14ac:dyDescent="0.2">
      <c r="A8" s="4" t="s">
        <v>2</v>
      </c>
      <c r="B8" s="4"/>
      <c r="C8" s="4"/>
      <c r="D8" s="4"/>
    </row>
    <row r="9" spans="1:9" ht="19.5" x14ac:dyDescent="0.35">
      <c r="A9" s="239" t="s">
        <v>203</v>
      </c>
      <c r="B9" s="239"/>
      <c r="C9" s="239"/>
      <c r="D9" s="239"/>
      <c r="E9" s="239"/>
      <c r="F9" s="239"/>
      <c r="G9" s="239"/>
      <c r="H9" s="239"/>
      <c r="I9" s="239"/>
    </row>
    <row r="10" spans="1:9" ht="18" x14ac:dyDescent="0.2">
      <c r="A10" s="2" t="s">
        <v>222</v>
      </c>
      <c r="B10" s="2"/>
      <c r="C10" s="2"/>
      <c r="D10" s="2"/>
    </row>
    <row r="11" spans="1:9" ht="18.75" thickBot="1" x14ac:dyDescent="0.25">
      <c r="A11" s="2"/>
      <c r="B11" s="2"/>
      <c r="C11" s="2"/>
      <c r="D11" s="2"/>
    </row>
    <row r="12" spans="1:9" ht="30.75" customHeight="1" x14ac:dyDescent="0.2">
      <c r="A12" s="240" t="s">
        <v>3</v>
      </c>
      <c r="B12" s="246"/>
      <c r="C12" s="248" t="s">
        <v>0</v>
      </c>
      <c r="D12" s="242" t="s">
        <v>23</v>
      </c>
      <c r="E12" s="242" t="s">
        <v>218</v>
      </c>
      <c r="F12" s="250" t="s">
        <v>223</v>
      </c>
      <c r="G12" s="242" t="s">
        <v>197</v>
      </c>
      <c r="H12" s="250" t="s">
        <v>220</v>
      </c>
      <c r="I12" s="242" t="s">
        <v>187</v>
      </c>
    </row>
    <row r="13" spans="1:9" ht="30.75" customHeight="1" thickBot="1" x14ac:dyDescent="0.25">
      <c r="A13" s="241"/>
      <c r="B13" s="247"/>
      <c r="C13" s="249"/>
      <c r="D13" s="243"/>
      <c r="E13" s="243"/>
      <c r="F13" s="251"/>
      <c r="G13" s="243"/>
      <c r="H13" s="251"/>
      <c r="I13" s="243"/>
    </row>
    <row r="14" spans="1:9" ht="17.25" customHeight="1" thickBot="1" x14ac:dyDescent="0.3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109"/>
    </row>
    <row r="15" spans="1:9" ht="16.5" x14ac:dyDescent="0.3">
      <c r="A15" s="33"/>
      <c r="B15" s="40" t="s">
        <v>4</v>
      </c>
      <c r="C15" s="19" t="s">
        <v>84</v>
      </c>
      <c r="D15" s="11" t="s">
        <v>161</v>
      </c>
      <c r="E15" s="42">
        <v>2184.1800000000003</v>
      </c>
      <c r="F15" s="181">
        <v>5800</v>
      </c>
      <c r="G15" s="44">
        <f>(F15-E15)/E15</f>
        <v>1.6554587991832173</v>
      </c>
      <c r="H15" s="181">
        <v>4266.6000000000004</v>
      </c>
      <c r="I15" s="120">
        <f>(F15-H15)/H15</f>
        <v>0.35939624056625874</v>
      </c>
    </row>
    <row r="16" spans="1:9" ht="16.5" x14ac:dyDescent="0.3">
      <c r="A16" s="37"/>
      <c r="B16" s="34" t="s">
        <v>5</v>
      </c>
      <c r="C16" s="15" t="s">
        <v>85</v>
      </c>
      <c r="D16" s="11" t="s">
        <v>161</v>
      </c>
      <c r="E16" s="46">
        <v>1833.8422222222223</v>
      </c>
      <c r="F16" s="181">
        <v>5250</v>
      </c>
      <c r="G16" s="48">
        <f t="shared" ref="G16:G39" si="0">(F16-E16)/E16</f>
        <v>1.8628417081803958</v>
      </c>
      <c r="H16" s="181">
        <v>4966.6000000000004</v>
      </c>
      <c r="I16" s="48">
        <f>(F16-H16)/H16</f>
        <v>5.7061168606289937E-2</v>
      </c>
    </row>
    <row r="17" spans="1:9" ht="16.5" x14ac:dyDescent="0.3">
      <c r="A17" s="37"/>
      <c r="B17" s="34" t="s">
        <v>6</v>
      </c>
      <c r="C17" s="15" t="s">
        <v>86</v>
      </c>
      <c r="D17" s="11" t="s">
        <v>161</v>
      </c>
      <c r="E17" s="46">
        <v>1670.911111111111</v>
      </c>
      <c r="F17" s="181">
        <v>5433.2</v>
      </c>
      <c r="G17" s="48">
        <f t="shared" si="0"/>
        <v>2.2516391589418947</v>
      </c>
      <c r="H17" s="181">
        <v>5066.6000000000004</v>
      </c>
      <c r="I17" s="48">
        <f t="shared" ref="I17:I29" si="1">(F17-H17)/H17</f>
        <v>7.2356215213357958E-2</v>
      </c>
    </row>
    <row r="18" spans="1:9" ht="16.5" x14ac:dyDescent="0.3">
      <c r="A18" s="37"/>
      <c r="B18" s="34" t="s">
        <v>7</v>
      </c>
      <c r="C18" s="15" t="s">
        <v>87</v>
      </c>
      <c r="D18" s="11" t="s">
        <v>161</v>
      </c>
      <c r="E18" s="46">
        <v>828.42</v>
      </c>
      <c r="F18" s="181">
        <v>1778</v>
      </c>
      <c r="G18" s="48">
        <f t="shared" si="0"/>
        <v>1.1462543154438571</v>
      </c>
      <c r="H18" s="181">
        <v>2158.1999999999998</v>
      </c>
      <c r="I18" s="48">
        <f t="shared" si="1"/>
        <v>-0.1761653229543137</v>
      </c>
    </row>
    <row r="19" spans="1:9" ht="16.5" x14ac:dyDescent="0.3">
      <c r="A19" s="37"/>
      <c r="B19" s="34" t="s">
        <v>8</v>
      </c>
      <c r="C19" s="15" t="s">
        <v>89</v>
      </c>
      <c r="D19" s="11" t="s">
        <v>161</v>
      </c>
      <c r="E19" s="46">
        <v>3749.4510444444445</v>
      </c>
      <c r="F19" s="181">
        <v>11280</v>
      </c>
      <c r="G19" s="48">
        <f t="shared" si="0"/>
        <v>2.0084404000189728</v>
      </c>
      <c r="H19" s="181">
        <v>12983.2</v>
      </c>
      <c r="I19" s="48">
        <f t="shared" si="1"/>
        <v>-0.13118491589130574</v>
      </c>
    </row>
    <row r="20" spans="1:9" ht="16.5" x14ac:dyDescent="0.3">
      <c r="A20" s="37"/>
      <c r="B20" s="34" t="s">
        <v>9</v>
      </c>
      <c r="C20" s="15" t="s">
        <v>88</v>
      </c>
      <c r="D20" s="11" t="s">
        <v>161</v>
      </c>
      <c r="E20" s="46">
        <v>1517.29</v>
      </c>
      <c r="F20" s="181">
        <v>4983.2</v>
      </c>
      <c r="G20" s="48">
        <f t="shared" si="0"/>
        <v>2.2842765720462141</v>
      </c>
      <c r="H20" s="181">
        <v>4450</v>
      </c>
      <c r="I20" s="48">
        <f t="shared" si="1"/>
        <v>0.11982022471910109</v>
      </c>
    </row>
    <row r="21" spans="1:9" ht="16.5" x14ac:dyDescent="0.3">
      <c r="A21" s="37"/>
      <c r="B21" s="34" t="s">
        <v>10</v>
      </c>
      <c r="C21" s="15" t="s">
        <v>90</v>
      </c>
      <c r="D21" s="11" t="s">
        <v>161</v>
      </c>
      <c r="E21" s="46">
        <v>1517.2288222222223</v>
      </c>
      <c r="F21" s="181">
        <v>3600</v>
      </c>
      <c r="G21" s="48">
        <f t="shared" si="0"/>
        <v>1.372746910203847</v>
      </c>
      <c r="H21" s="181">
        <v>3533.2</v>
      </c>
      <c r="I21" s="48">
        <f t="shared" si="1"/>
        <v>1.8906373825427428E-2</v>
      </c>
    </row>
    <row r="22" spans="1:9" ht="16.5" x14ac:dyDescent="0.3">
      <c r="A22" s="37"/>
      <c r="B22" s="34" t="s">
        <v>11</v>
      </c>
      <c r="C22" s="15" t="s">
        <v>91</v>
      </c>
      <c r="D22" s="13" t="s">
        <v>81</v>
      </c>
      <c r="E22" s="46">
        <v>413.3433</v>
      </c>
      <c r="F22" s="181">
        <v>791.2</v>
      </c>
      <c r="G22" s="48">
        <f t="shared" si="0"/>
        <v>0.91414739273625589</v>
      </c>
      <c r="H22" s="181">
        <v>766.6</v>
      </c>
      <c r="I22" s="48">
        <f t="shared" si="1"/>
        <v>3.2089746934516071E-2</v>
      </c>
    </row>
    <row r="23" spans="1:9" ht="16.5" x14ac:dyDescent="0.3">
      <c r="A23" s="37"/>
      <c r="B23" s="34" t="s">
        <v>12</v>
      </c>
      <c r="C23" s="15" t="s">
        <v>92</v>
      </c>
      <c r="D23" s="13" t="s">
        <v>81</v>
      </c>
      <c r="E23" s="46">
        <v>474.15</v>
      </c>
      <c r="F23" s="181">
        <v>1166.2</v>
      </c>
      <c r="G23" s="48">
        <f t="shared" si="0"/>
        <v>1.4595592112200781</v>
      </c>
      <c r="H23" s="181">
        <v>1066.5999999999999</v>
      </c>
      <c r="I23" s="48">
        <f t="shared" si="1"/>
        <v>9.3380836302269024E-2</v>
      </c>
    </row>
    <row r="24" spans="1:9" ht="16.5" x14ac:dyDescent="0.3">
      <c r="A24" s="37"/>
      <c r="B24" s="34" t="s">
        <v>13</v>
      </c>
      <c r="C24" s="15" t="s">
        <v>93</v>
      </c>
      <c r="D24" s="13" t="s">
        <v>81</v>
      </c>
      <c r="E24" s="46">
        <v>466.24666666666667</v>
      </c>
      <c r="F24" s="181">
        <v>1275</v>
      </c>
      <c r="G24" s="48">
        <f t="shared" si="0"/>
        <v>1.7346040007435264</v>
      </c>
      <c r="H24" s="181">
        <v>1050</v>
      </c>
      <c r="I24" s="48">
        <f t="shared" si="1"/>
        <v>0.21428571428571427</v>
      </c>
    </row>
    <row r="25" spans="1:9" ht="16.5" x14ac:dyDescent="0.3">
      <c r="A25" s="37"/>
      <c r="B25" s="34" t="s">
        <v>14</v>
      </c>
      <c r="C25" s="15" t="s">
        <v>94</v>
      </c>
      <c r="D25" s="13" t="s">
        <v>81</v>
      </c>
      <c r="E25" s="46">
        <v>495.68340000000001</v>
      </c>
      <c r="F25" s="181">
        <v>1416.6</v>
      </c>
      <c r="G25" s="48">
        <f t="shared" si="0"/>
        <v>1.8578725856060541</v>
      </c>
      <c r="H25" s="181">
        <v>1400</v>
      </c>
      <c r="I25" s="48">
        <f t="shared" si="1"/>
        <v>1.1857142857142792E-2</v>
      </c>
    </row>
    <row r="26" spans="1:9" ht="16.5" x14ac:dyDescent="0.3">
      <c r="A26" s="37"/>
      <c r="B26" s="34" t="s">
        <v>15</v>
      </c>
      <c r="C26" s="15" t="s">
        <v>95</v>
      </c>
      <c r="D26" s="13" t="s">
        <v>82</v>
      </c>
      <c r="E26" s="46">
        <v>1252.5</v>
      </c>
      <c r="F26" s="181">
        <v>2381.1999999999998</v>
      </c>
      <c r="G26" s="48">
        <f t="shared" si="0"/>
        <v>0.90115768463073842</v>
      </c>
      <c r="H26" s="181">
        <v>2533.1999999999998</v>
      </c>
      <c r="I26" s="48">
        <f t="shared" si="1"/>
        <v>-6.0003158060950579E-2</v>
      </c>
    </row>
    <row r="27" spans="1:9" ht="16.5" x14ac:dyDescent="0.3">
      <c r="A27" s="37"/>
      <c r="B27" s="34" t="s">
        <v>16</v>
      </c>
      <c r="C27" s="15" t="s">
        <v>96</v>
      </c>
      <c r="D27" s="13" t="s">
        <v>81</v>
      </c>
      <c r="E27" s="46">
        <v>498.11673333333334</v>
      </c>
      <c r="F27" s="181">
        <v>1616.6</v>
      </c>
      <c r="G27" s="48">
        <f t="shared" si="0"/>
        <v>2.2454239976680164</v>
      </c>
      <c r="H27" s="181">
        <v>1066.5999999999999</v>
      </c>
      <c r="I27" s="48">
        <f t="shared" si="1"/>
        <v>0.51565722857678609</v>
      </c>
    </row>
    <row r="28" spans="1:9" ht="16.5" x14ac:dyDescent="0.3">
      <c r="A28" s="37"/>
      <c r="B28" s="34" t="s">
        <v>17</v>
      </c>
      <c r="C28" s="15" t="s">
        <v>97</v>
      </c>
      <c r="D28" s="11" t="s">
        <v>161</v>
      </c>
      <c r="E28" s="46">
        <v>1355.6200000000001</v>
      </c>
      <c r="F28" s="181">
        <v>3128</v>
      </c>
      <c r="G28" s="48">
        <f t="shared" si="0"/>
        <v>1.3074312860536137</v>
      </c>
      <c r="H28" s="181">
        <v>4733.2</v>
      </c>
      <c r="I28" s="48">
        <f t="shared" si="1"/>
        <v>-0.3391363136989774</v>
      </c>
    </row>
    <row r="29" spans="1:9" ht="16.5" x14ac:dyDescent="0.3">
      <c r="A29" s="37"/>
      <c r="B29" s="34" t="s">
        <v>18</v>
      </c>
      <c r="C29" s="15" t="s">
        <v>98</v>
      </c>
      <c r="D29" s="13" t="s">
        <v>83</v>
      </c>
      <c r="E29" s="46">
        <v>2562.7283333333335</v>
      </c>
      <c r="F29" s="181">
        <v>6033.2</v>
      </c>
      <c r="G29" s="48">
        <f t="shared" si="0"/>
        <v>1.3542097387094612</v>
      </c>
      <c r="H29" s="181">
        <v>5433.2</v>
      </c>
      <c r="I29" s="48">
        <f t="shared" si="1"/>
        <v>0.11043215784436428</v>
      </c>
    </row>
    <row r="30" spans="1:9" ht="17.25" thickBot="1" x14ac:dyDescent="0.35">
      <c r="A30" s="38"/>
      <c r="B30" s="36" t="s">
        <v>19</v>
      </c>
      <c r="C30" s="16" t="s">
        <v>99</v>
      </c>
      <c r="D30" s="12" t="s">
        <v>161</v>
      </c>
      <c r="E30" s="49">
        <v>1659.8599999999997</v>
      </c>
      <c r="F30" s="184">
        <v>5048</v>
      </c>
      <c r="G30" s="51">
        <f t="shared" si="0"/>
        <v>2.0412203438844245</v>
      </c>
      <c r="H30" s="184">
        <v>5233.2</v>
      </c>
      <c r="I30" s="51">
        <f>(F30-H30)/H30</f>
        <v>-3.5389436673545792E-2</v>
      </c>
    </row>
    <row r="31" spans="1:9" ht="17.25" customHeight="1" thickBot="1" x14ac:dyDescent="0.3">
      <c r="A31" s="37" t="s">
        <v>20</v>
      </c>
      <c r="B31" s="10" t="s">
        <v>21</v>
      </c>
      <c r="C31" s="5"/>
      <c r="D31" s="6"/>
      <c r="E31" s="41"/>
      <c r="F31" s="180"/>
      <c r="G31" s="41"/>
      <c r="H31" s="180"/>
      <c r="I31" s="121"/>
    </row>
    <row r="32" spans="1:9" ht="16.5" x14ac:dyDescent="0.3">
      <c r="A32" s="33"/>
      <c r="B32" s="39" t="s">
        <v>26</v>
      </c>
      <c r="C32" s="18" t="s">
        <v>100</v>
      </c>
      <c r="D32" s="20" t="s">
        <v>161</v>
      </c>
      <c r="E32" s="54">
        <v>4174.8399206349204</v>
      </c>
      <c r="F32" s="181">
        <v>9866.6</v>
      </c>
      <c r="G32" s="44">
        <f t="shared" si="0"/>
        <v>1.3633481013804865</v>
      </c>
      <c r="H32" s="181">
        <v>10033.200000000001</v>
      </c>
      <c r="I32" s="45">
        <f>(F32-H32)/H32</f>
        <v>-1.6604871825539245E-2</v>
      </c>
    </row>
    <row r="33" spans="1:9" ht="16.5" x14ac:dyDescent="0.3">
      <c r="A33" s="37"/>
      <c r="B33" s="34" t="s">
        <v>27</v>
      </c>
      <c r="C33" s="15" t="s">
        <v>101</v>
      </c>
      <c r="D33" s="11" t="s">
        <v>161</v>
      </c>
      <c r="E33" s="46">
        <v>4670.1087301587304</v>
      </c>
      <c r="F33" s="181">
        <v>9533.2000000000007</v>
      </c>
      <c r="G33" s="48">
        <f t="shared" si="0"/>
        <v>1.0413229221915741</v>
      </c>
      <c r="H33" s="181">
        <v>9300</v>
      </c>
      <c r="I33" s="48">
        <f>(F33-H33)/H33</f>
        <v>2.5075268817204378E-2</v>
      </c>
    </row>
    <row r="34" spans="1:9" ht="16.5" x14ac:dyDescent="0.3">
      <c r="A34" s="37"/>
      <c r="B34" s="39" t="s">
        <v>28</v>
      </c>
      <c r="C34" s="15" t="s">
        <v>102</v>
      </c>
      <c r="D34" s="11" t="s">
        <v>161</v>
      </c>
      <c r="E34" s="46">
        <v>3229.4177777777777</v>
      </c>
      <c r="F34" s="181">
        <v>6333.2</v>
      </c>
      <c r="G34" s="48">
        <f>(F34-E34)/E34</f>
        <v>0.96109653064398259</v>
      </c>
      <c r="H34" s="181">
        <v>6333.2</v>
      </c>
      <c r="I34" s="48">
        <f>(F34-H34)/H34</f>
        <v>0</v>
      </c>
    </row>
    <row r="35" spans="1:9" ht="16.5" x14ac:dyDescent="0.3">
      <c r="A35" s="37"/>
      <c r="B35" s="34" t="s">
        <v>29</v>
      </c>
      <c r="C35" s="15" t="s">
        <v>103</v>
      </c>
      <c r="D35" s="11" t="s">
        <v>161</v>
      </c>
      <c r="E35" s="46">
        <v>2217.6083333333336</v>
      </c>
      <c r="F35" s="181">
        <v>6800</v>
      </c>
      <c r="G35" s="48">
        <f t="shared" si="0"/>
        <v>2.0663665435360161</v>
      </c>
      <c r="H35" s="181">
        <v>7900</v>
      </c>
      <c r="I35" s="48">
        <f>(F35-H35)/H35</f>
        <v>-0.13924050632911392</v>
      </c>
    </row>
    <row r="36" spans="1:9" ht="17.25" thickBot="1" x14ac:dyDescent="0.35">
      <c r="A36" s="38"/>
      <c r="B36" s="39" t="s">
        <v>30</v>
      </c>
      <c r="C36" s="15" t="s">
        <v>104</v>
      </c>
      <c r="D36" s="24" t="s">
        <v>161</v>
      </c>
      <c r="E36" s="49">
        <v>3167.4333999999999</v>
      </c>
      <c r="F36" s="181">
        <v>3670</v>
      </c>
      <c r="G36" s="55">
        <f t="shared" si="0"/>
        <v>0.15866682469156262</v>
      </c>
      <c r="H36" s="181">
        <v>3600</v>
      </c>
      <c r="I36" s="48">
        <f>(F36-H36)/H36</f>
        <v>1.9444444444444445E-2</v>
      </c>
    </row>
    <row r="37" spans="1:9" ht="17.25" customHeight="1" thickBot="1" x14ac:dyDescent="0.3">
      <c r="A37" s="37" t="s">
        <v>25</v>
      </c>
      <c r="B37" s="10" t="s">
        <v>51</v>
      </c>
      <c r="C37" s="5"/>
      <c r="D37" s="6"/>
      <c r="E37" s="6"/>
      <c r="F37" s="179"/>
      <c r="G37" s="6"/>
      <c r="H37" s="179"/>
      <c r="I37" s="53"/>
    </row>
    <row r="38" spans="1:9" ht="16.5" x14ac:dyDescent="0.3">
      <c r="A38" s="33"/>
      <c r="B38" s="40" t="s">
        <v>31</v>
      </c>
      <c r="C38" s="19" t="s">
        <v>105</v>
      </c>
      <c r="D38" s="20" t="s">
        <v>161</v>
      </c>
      <c r="E38" s="46">
        <v>52629.85555555555</v>
      </c>
      <c r="F38" s="182">
        <v>159000</v>
      </c>
      <c r="G38" s="45">
        <f t="shared" si="0"/>
        <v>2.021098924205885</v>
      </c>
      <c r="H38" s="182">
        <v>161000</v>
      </c>
      <c r="I38" s="45">
        <f>(F38-H38)/H38</f>
        <v>-1.2422360248447204E-2</v>
      </c>
    </row>
    <row r="39" spans="1:9" ht="17.25" thickBot="1" x14ac:dyDescent="0.35">
      <c r="A39" s="38"/>
      <c r="B39" s="36" t="s">
        <v>32</v>
      </c>
      <c r="C39" s="16" t="s">
        <v>106</v>
      </c>
      <c r="D39" s="24" t="s">
        <v>161</v>
      </c>
      <c r="E39" s="83">
        <v>35532.514999999999</v>
      </c>
      <c r="F39" s="183">
        <v>112000</v>
      </c>
      <c r="G39" s="51">
        <f t="shared" si="0"/>
        <v>2.152042572837864</v>
      </c>
      <c r="H39" s="183">
        <v>105000</v>
      </c>
      <c r="I39" s="51">
        <f>(F39-H39)/H39</f>
        <v>6.6666666666666666E-2</v>
      </c>
    </row>
    <row r="40" spans="1:9" x14ac:dyDescent="0.25">
      <c r="F40" s="91"/>
    </row>
  </sheetData>
  <mergeCells count="10">
    <mergeCell ref="A9:I9"/>
    <mergeCell ref="I12:I13"/>
    <mergeCell ref="G12:G13"/>
    <mergeCell ref="A12:A13"/>
    <mergeCell ref="B12:B13"/>
    <mergeCell ref="C12:C13"/>
    <mergeCell ref="D12:D13"/>
    <mergeCell ref="H12:H13"/>
    <mergeCell ref="E12:E13"/>
    <mergeCell ref="F12:F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7:I40"/>
  <sheetViews>
    <sheetView rightToLeft="1" zoomScaleNormal="100" workbookViewId="0">
      <selection activeCell="H15" sqref="H15:H39"/>
    </sheetView>
  </sheetViews>
  <sheetFormatPr defaultRowHeight="15" x14ac:dyDescent="0.25"/>
  <cols>
    <col min="1" max="1" width="15.625" style="9" customWidth="1"/>
    <col min="2" max="2" width="5.125" style="9" bestFit="1" customWidth="1"/>
    <col min="3" max="3" width="36.625" customWidth="1"/>
    <col min="4" max="4" width="14.625" customWidth="1"/>
    <col min="5" max="5" width="15.125" customWidth="1"/>
    <col min="6" max="6" width="10" customWidth="1"/>
    <col min="7" max="7" width="11.75" customWidth="1"/>
    <col min="8" max="8" width="12.375" customWidth="1"/>
    <col min="9" max="9" width="10.875" customWidth="1"/>
    <col min="10" max="13" width="10.25" customWidth="1"/>
  </cols>
  <sheetData>
    <row r="7" spans="1:9" ht="14.25" x14ac:dyDescent="0.2">
      <c r="A7" s="4" t="s">
        <v>1</v>
      </c>
      <c r="B7" s="3"/>
      <c r="C7" s="3"/>
      <c r="D7" s="3"/>
    </row>
    <row r="8" spans="1:9" ht="14.25" x14ac:dyDescent="0.2">
      <c r="A8" s="4" t="s">
        <v>2</v>
      </c>
      <c r="B8" s="4"/>
      <c r="C8" s="4"/>
      <c r="D8" s="4"/>
    </row>
    <row r="9" spans="1:9" ht="19.5" x14ac:dyDescent="0.35">
      <c r="A9" s="239" t="s">
        <v>204</v>
      </c>
      <c r="B9" s="239"/>
      <c r="C9" s="239"/>
      <c r="D9" s="239"/>
      <c r="E9" s="239"/>
      <c r="F9" s="239"/>
      <c r="G9" s="239"/>
      <c r="H9" s="239"/>
      <c r="I9" s="239"/>
    </row>
    <row r="10" spans="1:9" ht="18" x14ac:dyDescent="0.2">
      <c r="A10" s="2" t="s">
        <v>222</v>
      </c>
      <c r="B10" s="2"/>
      <c r="C10" s="2"/>
      <c r="D10" s="2"/>
    </row>
    <row r="11" spans="1:9" ht="18.75" thickBot="1" x14ac:dyDescent="0.25">
      <c r="A11" s="2"/>
      <c r="B11" s="2"/>
      <c r="C11" s="2"/>
      <c r="D11" s="2"/>
    </row>
    <row r="12" spans="1:9" ht="24.75" customHeight="1" x14ac:dyDescent="0.2">
      <c r="A12" s="240" t="s">
        <v>3</v>
      </c>
      <c r="B12" s="246"/>
      <c r="C12" s="248" t="s">
        <v>0</v>
      </c>
      <c r="D12" s="242" t="s">
        <v>221</v>
      </c>
      <c r="E12" s="250" t="s">
        <v>223</v>
      </c>
      <c r="F12" s="257" t="s">
        <v>186</v>
      </c>
      <c r="G12" s="242" t="s">
        <v>218</v>
      </c>
      <c r="H12" s="259" t="s">
        <v>224</v>
      </c>
      <c r="I12" s="255" t="s">
        <v>196</v>
      </c>
    </row>
    <row r="13" spans="1:9" ht="39.75" customHeight="1" thickBot="1" x14ac:dyDescent="0.25">
      <c r="A13" s="241"/>
      <c r="B13" s="247"/>
      <c r="C13" s="249"/>
      <c r="D13" s="243"/>
      <c r="E13" s="251"/>
      <c r="F13" s="258"/>
      <c r="G13" s="243"/>
      <c r="H13" s="260"/>
      <c r="I13" s="256"/>
    </row>
    <row r="14" spans="1:9" ht="17.25" customHeight="1" thickBot="1" x14ac:dyDescent="0.3">
      <c r="A14" s="33" t="s">
        <v>24</v>
      </c>
      <c r="B14" s="10" t="s">
        <v>22</v>
      </c>
      <c r="C14" s="5"/>
      <c r="D14" s="62"/>
      <c r="E14" s="7"/>
      <c r="F14" s="63"/>
      <c r="G14" s="64"/>
      <c r="H14" s="64"/>
      <c r="I14" s="65"/>
    </row>
    <row r="15" spans="1:9" ht="16.5" customHeight="1" x14ac:dyDescent="0.3">
      <c r="A15" s="33"/>
      <c r="B15" s="40" t="s">
        <v>4</v>
      </c>
      <c r="C15" s="19" t="s">
        <v>163</v>
      </c>
      <c r="D15" s="165">
        <v>6063.8</v>
      </c>
      <c r="E15" s="165">
        <v>5800</v>
      </c>
      <c r="F15" s="67">
        <f t="shared" ref="F15:F30" si="0">D15-E15</f>
        <v>263.80000000000018</v>
      </c>
      <c r="G15" s="42">
        <v>2184.1800000000003</v>
      </c>
      <c r="H15" s="66">
        <f>AVERAGE(D15:E15)</f>
        <v>5931.9</v>
      </c>
      <c r="I15" s="69">
        <f>(H15-G15)/G15</f>
        <v>1.7158475949784353</v>
      </c>
    </row>
    <row r="16" spans="1:9" ht="16.5" customHeight="1" x14ac:dyDescent="0.3">
      <c r="A16" s="37"/>
      <c r="B16" s="34" t="s">
        <v>5</v>
      </c>
      <c r="C16" s="15" t="s">
        <v>164</v>
      </c>
      <c r="D16" s="165">
        <v>5042</v>
      </c>
      <c r="E16" s="165">
        <v>5250</v>
      </c>
      <c r="F16" s="71">
        <f t="shared" si="0"/>
        <v>-208</v>
      </c>
      <c r="G16" s="46">
        <v>1833.8422222222223</v>
      </c>
      <c r="H16" s="68">
        <f t="shared" ref="H16:H30" si="1">AVERAGE(D16:E16)</f>
        <v>5146</v>
      </c>
      <c r="I16" s="72">
        <f t="shared" ref="I16:I39" si="2">(H16-G16)/G16</f>
        <v>1.8061301771992984</v>
      </c>
    </row>
    <row r="17" spans="1:9" ht="16.5" x14ac:dyDescent="0.3">
      <c r="A17" s="37"/>
      <c r="B17" s="34" t="s">
        <v>6</v>
      </c>
      <c r="C17" s="15" t="s">
        <v>165</v>
      </c>
      <c r="D17" s="165">
        <v>4898.8</v>
      </c>
      <c r="E17" s="165">
        <v>5433.2</v>
      </c>
      <c r="F17" s="71">
        <f t="shared" si="0"/>
        <v>-534.39999999999964</v>
      </c>
      <c r="G17" s="46">
        <v>1670.911111111111</v>
      </c>
      <c r="H17" s="68">
        <f t="shared" si="1"/>
        <v>5166</v>
      </c>
      <c r="I17" s="72">
        <f t="shared" si="2"/>
        <v>2.091726403425942</v>
      </c>
    </row>
    <row r="18" spans="1:9" ht="16.5" x14ac:dyDescent="0.3">
      <c r="A18" s="37"/>
      <c r="B18" s="34" t="s">
        <v>7</v>
      </c>
      <c r="C18" s="15" t="s">
        <v>166</v>
      </c>
      <c r="D18" s="165">
        <v>1098.6666666666667</v>
      </c>
      <c r="E18" s="165">
        <v>1778</v>
      </c>
      <c r="F18" s="71">
        <f t="shared" si="0"/>
        <v>-679.33333333333326</v>
      </c>
      <c r="G18" s="46">
        <v>828.42</v>
      </c>
      <c r="H18" s="68">
        <f t="shared" si="1"/>
        <v>1438.3333333333335</v>
      </c>
      <c r="I18" s="72">
        <f t="shared" si="2"/>
        <v>0.73623685248223558</v>
      </c>
    </row>
    <row r="19" spans="1:9" ht="16.5" x14ac:dyDescent="0.3">
      <c r="A19" s="37"/>
      <c r="B19" s="34" t="s">
        <v>8</v>
      </c>
      <c r="C19" s="15" t="s">
        <v>167</v>
      </c>
      <c r="D19" s="165">
        <v>14749.6</v>
      </c>
      <c r="E19" s="165">
        <v>11280</v>
      </c>
      <c r="F19" s="71">
        <f t="shared" si="0"/>
        <v>3469.6000000000004</v>
      </c>
      <c r="G19" s="46">
        <v>3749.4510444444445</v>
      </c>
      <c r="H19" s="68">
        <f t="shared" si="1"/>
        <v>13014.8</v>
      </c>
      <c r="I19" s="72">
        <f t="shared" si="2"/>
        <v>2.4711214643765005</v>
      </c>
    </row>
    <row r="20" spans="1:9" ht="16.5" x14ac:dyDescent="0.3">
      <c r="A20" s="37"/>
      <c r="B20" s="34" t="s">
        <v>9</v>
      </c>
      <c r="C20" s="15" t="s">
        <v>168</v>
      </c>
      <c r="D20" s="165">
        <v>5078.8</v>
      </c>
      <c r="E20" s="165">
        <v>4983.2</v>
      </c>
      <c r="F20" s="71">
        <f t="shared" si="0"/>
        <v>95.600000000000364</v>
      </c>
      <c r="G20" s="46">
        <v>1517.29</v>
      </c>
      <c r="H20" s="68">
        <f t="shared" si="1"/>
        <v>5031</v>
      </c>
      <c r="I20" s="72">
        <f t="shared" si="2"/>
        <v>2.3157801079556317</v>
      </c>
    </row>
    <row r="21" spans="1:9" ht="16.5" x14ac:dyDescent="0.3">
      <c r="A21" s="37"/>
      <c r="B21" s="34" t="s">
        <v>10</v>
      </c>
      <c r="C21" s="15" t="s">
        <v>169</v>
      </c>
      <c r="D21" s="165">
        <v>4647.8</v>
      </c>
      <c r="E21" s="165">
        <v>3600</v>
      </c>
      <c r="F21" s="71">
        <f t="shared" si="0"/>
        <v>1047.8000000000002</v>
      </c>
      <c r="G21" s="46">
        <v>1517.2288222222223</v>
      </c>
      <c r="H21" s="68">
        <f t="shared" si="1"/>
        <v>4123.8999999999996</v>
      </c>
      <c r="I21" s="72">
        <f t="shared" si="2"/>
        <v>1.7180474952749012</v>
      </c>
    </row>
    <row r="22" spans="1:9" ht="16.5" x14ac:dyDescent="0.3">
      <c r="A22" s="37"/>
      <c r="B22" s="34" t="s">
        <v>11</v>
      </c>
      <c r="C22" s="15" t="s">
        <v>170</v>
      </c>
      <c r="D22" s="165">
        <v>1060</v>
      </c>
      <c r="E22" s="165">
        <v>791.2</v>
      </c>
      <c r="F22" s="71">
        <f t="shared" si="0"/>
        <v>268.79999999999995</v>
      </c>
      <c r="G22" s="46">
        <v>413.3433</v>
      </c>
      <c r="H22" s="68">
        <f t="shared" si="1"/>
        <v>925.6</v>
      </c>
      <c r="I22" s="72">
        <f t="shared" si="2"/>
        <v>1.2393008426651648</v>
      </c>
    </row>
    <row r="23" spans="1:9" ht="16.5" x14ac:dyDescent="0.3">
      <c r="A23" s="37"/>
      <c r="B23" s="34" t="s">
        <v>12</v>
      </c>
      <c r="C23" s="15" t="s">
        <v>171</v>
      </c>
      <c r="D23" s="165">
        <v>1425</v>
      </c>
      <c r="E23" s="165">
        <v>1166.2</v>
      </c>
      <c r="F23" s="71">
        <f t="shared" si="0"/>
        <v>258.79999999999995</v>
      </c>
      <c r="G23" s="46">
        <v>474.15</v>
      </c>
      <c r="H23" s="68">
        <f t="shared" si="1"/>
        <v>1295.5999999999999</v>
      </c>
      <c r="I23" s="72">
        <f t="shared" si="2"/>
        <v>1.7324686280712853</v>
      </c>
    </row>
    <row r="24" spans="1:9" ht="16.5" x14ac:dyDescent="0.3">
      <c r="A24" s="37"/>
      <c r="B24" s="34" t="s">
        <v>13</v>
      </c>
      <c r="C24" s="15" t="s">
        <v>172</v>
      </c>
      <c r="D24" s="165">
        <v>1400</v>
      </c>
      <c r="E24" s="165">
        <v>1275</v>
      </c>
      <c r="F24" s="71">
        <f t="shared" si="0"/>
        <v>125</v>
      </c>
      <c r="G24" s="46">
        <v>466.24666666666667</v>
      </c>
      <c r="H24" s="68">
        <f t="shared" si="1"/>
        <v>1337.5</v>
      </c>
      <c r="I24" s="72">
        <f t="shared" si="2"/>
        <v>1.8686532164662482</v>
      </c>
    </row>
    <row r="25" spans="1:9" ht="16.5" x14ac:dyDescent="0.3">
      <c r="A25" s="37"/>
      <c r="B25" s="34" t="s">
        <v>14</v>
      </c>
      <c r="C25" s="15" t="s">
        <v>173</v>
      </c>
      <c r="D25" s="165">
        <v>2024.8</v>
      </c>
      <c r="E25" s="165">
        <v>1416.6</v>
      </c>
      <c r="F25" s="71">
        <f t="shared" si="0"/>
        <v>608.20000000000005</v>
      </c>
      <c r="G25" s="46">
        <v>495.68340000000001</v>
      </c>
      <c r="H25" s="68">
        <f t="shared" si="1"/>
        <v>1720.6999999999998</v>
      </c>
      <c r="I25" s="72">
        <f t="shared" si="2"/>
        <v>2.4713690230497933</v>
      </c>
    </row>
    <row r="26" spans="1:9" ht="16.5" x14ac:dyDescent="0.3">
      <c r="A26" s="37"/>
      <c r="B26" s="34" t="s">
        <v>15</v>
      </c>
      <c r="C26" s="15" t="s">
        <v>174</v>
      </c>
      <c r="D26" s="165">
        <v>3073.8</v>
      </c>
      <c r="E26" s="165">
        <v>2381.1999999999998</v>
      </c>
      <c r="F26" s="71">
        <f t="shared" si="0"/>
        <v>692.60000000000036</v>
      </c>
      <c r="G26" s="46">
        <v>1252.5</v>
      </c>
      <c r="H26" s="68">
        <f t="shared" si="1"/>
        <v>2727.5</v>
      </c>
      <c r="I26" s="72">
        <f t="shared" si="2"/>
        <v>1.1776447105788423</v>
      </c>
    </row>
    <row r="27" spans="1:9" ht="16.5" x14ac:dyDescent="0.3">
      <c r="A27" s="37"/>
      <c r="B27" s="34" t="s">
        <v>16</v>
      </c>
      <c r="C27" s="15" t="s">
        <v>175</v>
      </c>
      <c r="D27" s="165">
        <v>1804.2222222222222</v>
      </c>
      <c r="E27" s="165">
        <v>1616.6</v>
      </c>
      <c r="F27" s="71">
        <f t="shared" si="0"/>
        <v>187.62222222222226</v>
      </c>
      <c r="G27" s="46">
        <v>498.11673333333334</v>
      </c>
      <c r="H27" s="68">
        <f t="shared" si="1"/>
        <v>1710.411111111111</v>
      </c>
      <c r="I27" s="72">
        <f t="shared" si="2"/>
        <v>2.4337555770617443</v>
      </c>
    </row>
    <row r="28" spans="1:9" ht="16.5" x14ac:dyDescent="0.3">
      <c r="A28" s="37"/>
      <c r="B28" s="34" t="s">
        <v>17</v>
      </c>
      <c r="C28" s="15" t="s">
        <v>176</v>
      </c>
      <c r="D28" s="165">
        <v>2774</v>
      </c>
      <c r="E28" s="165">
        <v>3128</v>
      </c>
      <c r="F28" s="71">
        <f t="shared" si="0"/>
        <v>-354</v>
      </c>
      <c r="G28" s="46">
        <v>1355.6200000000001</v>
      </c>
      <c r="H28" s="68">
        <f t="shared" si="1"/>
        <v>2951</v>
      </c>
      <c r="I28" s="72">
        <f t="shared" si="2"/>
        <v>1.1768637228721912</v>
      </c>
    </row>
    <row r="29" spans="1:9" ht="16.5" x14ac:dyDescent="0.3">
      <c r="A29" s="37"/>
      <c r="B29" s="34" t="s">
        <v>18</v>
      </c>
      <c r="C29" s="15" t="s">
        <v>177</v>
      </c>
      <c r="D29" s="165">
        <v>5478.5714285714284</v>
      </c>
      <c r="E29" s="165">
        <v>6033.2</v>
      </c>
      <c r="F29" s="71">
        <f t="shared" si="0"/>
        <v>-554.62857142857138</v>
      </c>
      <c r="G29" s="46">
        <v>2562.7283333333335</v>
      </c>
      <c r="H29" s="68">
        <f t="shared" si="1"/>
        <v>5755.8857142857141</v>
      </c>
      <c r="I29" s="72">
        <f t="shared" si="2"/>
        <v>1.2459991718275694</v>
      </c>
    </row>
    <row r="30" spans="1:9" ht="17.25" thickBot="1" x14ac:dyDescent="0.35">
      <c r="A30" s="38"/>
      <c r="B30" s="36" t="s">
        <v>19</v>
      </c>
      <c r="C30" s="16" t="s">
        <v>178</v>
      </c>
      <c r="D30" s="235">
        <v>5034.8</v>
      </c>
      <c r="E30" s="168">
        <v>5048</v>
      </c>
      <c r="F30" s="74">
        <f t="shared" si="0"/>
        <v>-13.199999999999818</v>
      </c>
      <c r="G30" s="49">
        <v>1659.8599999999997</v>
      </c>
      <c r="H30" s="101">
        <f t="shared" si="1"/>
        <v>5041.3999999999996</v>
      </c>
      <c r="I30" s="75">
        <f t="shared" si="2"/>
        <v>2.037244104924512</v>
      </c>
    </row>
    <row r="31" spans="1:9" ht="17.25" customHeight="1" thickBot="1" x14ac:dyDescent="0.35">
      <c r="A31" s="37" t="s">
        <v>20</v>
      </c>
      <c r="B31" s="10" t="s">
        <v>21</v>
      </c>
      <c r="C31" s="17"/>
      <c r="D31" s="76"/>
      <c r="E31" s="153"/>
      <c r="F31" s="76"/>
      <c r="G31" s="76"/>
      <c r="H31" s="76"/>
      <c r="I31" s="77"/>
    </row>
    <row r="32" spans="1:9" ht="16.5" x14ac:dyDescent="0.3">
      <c r="A32" s="33"/>
      <c r="B32" s="39" t="s">
        <v>26</v>
      </c>
      <c r="C32" s="18" t="s">
        <v>179</v>
      </c>
      <c r="D32" s="43">
        <v>10123.333333333334</v>
      </c>
      <c r="E32" s="165">
        <v>9866.6</v>
      </c>
      <c r="F32" s="67">
        <f>D32-E32</f>
        <v>256.73333333333358</v>
      </c>
      <c r="G32" s="54">
        <v>4174.8399206349204</v>
      </c>
      <c r="H32" s="68">
        <f>AVERAGE(D32:E32)</f>
        <v>9994.9666666666672</v>
      </c>
      <c r="I32" s="78">
        <f t="shared" si="2"/>
        <v>1.3940957873054465</v>
      </c>
    </row>
    <row r="33" spans="1:9" ht="16.5" x14ac:dyDescent="0.3">
      <c r="A33" s="37"/>
      <c r="B33" s="34" t="s">
        <v>27</v>
      </c>
      <c r="C33" s="15" t="s">
        <v>180</v>
      </c>
      <c r="D33" s="47">
        <v>10708.333333333334</v>
      </c>
      <c r="E33" s="165">
        <v>9533.2000000000007</v>
      </c>
      <c r="F33" s="79">
        <f>D33-E33</f>
        <v>1175.1333333333332</v>
      </c>
      <c r="G33" s="46">
        <v>4670.1087301587304</v>
      </c>
      <c r="H33" s="68">
        <f>AVERAGE(D33:E33)</f>
        <v>10120.766666666666</v>
      </c>
      <c r="I33" s="72">
        <f t="shared" si="2"/>
        <v>1.1671372662714592</v>
      </c>
    </row>
    <row r="34" spans="1:9" ht="16.5" x14ac:dyDescent="0.3">
      <c r="A34" s="37"/>
      <c r="B34" s="39" t="s">
        <v>28</v>
      </c>
      <c r="C34" s="15" t="s">
        <v>181</v>
      </c>
      <c r="D34" s="47">
        <v>6187.7777777777774</v>
      </c>
      <c r="E34" s="165">
        <v>6333.2</v>
      </c>
      <c r="F34" s="71">
        <f>D34-E34</f>
        <v>-145.42222222222244</v>
      </c>
      <c r="G34" s="46">
        <v>3229.4177777777777</v>
      </c>
      <c r="H34" s="68">
        <f>AVERAGE(D34:E34)</f>
        <v>6260.4888888888891</v>
      </c>
      <c r="I34" s="72">
        <f t="shared" si="2"/>
        <v>0.93858129225907949</v>
      </c>
    </row>
    <row r="35" spans="1:9" ht="16.5" x14ac:dyDescent="0.3">
      <c r="A35" s="37"/>
      <c r="B35" s="34" t="s">
        <v>29</v>
      </c>
      <c r="C35" s="15" t="s">
        <v>182</v>
      </c>
      <c r="D35" s="47">
        <v>5208.333333333333</v>
      </c>
      <c r="E35" s="165">
        <v>6800</v>
      </c>
      <c r="F35" s="79">
        <f>D35-E35</f>
        <v>-1591.666666666667</v>
      </c>
      <c r="G35" s="46">
        <v>2217.6083333333336</v>
      </c>
      <c r="H35" s="68">
        <f>AVERAGE(D35:E35)</f>
        <v>6004.1666666666661</v>
      </c>
      <c r="I35" s="72">
        <f t="shared" si="2"/>
        <v>1.707496439482475</v>
      </c>
    </row>
    <row r="36" spans="1:9" ht="17.25" thickBot="1" x14ac:dyDescent="0.35">
      <c r="A36" s="38"/>
      <c r="B36" s="39" t="s">
        <v>30</v>
      </c>
      <c r="C36" s="15" t="s">
        <v>183</v>
      </c>
      <c r="D36" s="50">
        <v>4813</v>
      </c>
      <c r="E36" s="165">
        <v>3670</v>
      </c>
      <c r="F36" s="71">
        <f>D36-E36</f>
        <v>1143</v>
      </c>
      <c r="G36" s="49">
        <v>3167.4333999999999</v>
      </c>
      <c r="H36" s="68">
        <f>AVERAGE(D36:E36)</f>
        <v>4241.5</v>
      </c>
      <c r="I36" s="80">
        <f t="shared" si="2"/>
        <v>0.33909682205157027</v>
      </c>
    </row>
    <row r="37" spans="1:9" ht="17.25" customHeight="1" thickBot="1" x14ac:dyDescent="0.35">
      <c r="A37" s="37" t="s">
        <v>25</v>
      </c>
      <c r="B37" s="10" t="s">
        <v>51</v>
      </c>
      <c r="C37" s="17"/>
      <c r="D37" s="41"/>
      <c r="E37" s="147"/>
      <c r="F37" s="41"/>
      <c r="G37" s="41"/>
      <c r="H37" s="76"/>
      <c r="I37" s="77"/>
    </row>
    <row r="38" spans="1:9" ht="16.5" x14ac:dyDescent="0.3">
      <c r="A38" s="33"/>
      <c r="B38" s="40" t="s">
        <v>31</v>
      </c>
      <c r="C38" s="19" t="s">
        <v>184</v>
      </c>
      <c r="D38" s="43">
        <v>184747</v>
      </c>
      <c r="E38" s="166">
        <v>159000</v>
      </c>
      <c r="F38" s="67">
        <f>D38-E38</f>
        <v>25747</v>
      </c>
      <c r="G38" s="46">
        <v>52629.85555555555</v>
      </c>
      <c r="H38" s="67">
        <f>AVERAGE(D38:E38)</f>
        <v>171873.5</v>
      </c>
      <c r="I38" s="78">
        <f t="shared" si="2"/>
        <v>2.2657034336446555</v>
      </c>
    </row>
    <row r="39" spans="1:9" ht="17.25" thickBot="1" x14ac:dyDescent="0.35">
      <c r="A39" s="38"/>
      <c r="B39" s="36" t="s">
        <v>32</v>
      </c>
      <c r="C39" s="16" t="s">
        <v>185</v>
      </c>
      <c r="D39" s="57">
        <v>104700</v>
      </c>
      <c r="E39" s="167">
        <v>112000</v>
      </c>
      <c r="F39" s="74">
        <f>D39-E39</f>
        <v>-7300</v>
      </c>
      <c r="G39" s="46">
        <v>35532.514999999999</v>
      </c>
      <c r="H39" s="81">
        <f>AVERAGE(D39:E39)</f>
        <v>108350</v>
      </c>
      <c r="I39" s="75">
        <f t="shared" si="2"/>
        <v>2.049319756848059</v>
      </c>
    </row>
    <row r="40" spans="1:9" ht="15.75" customHeight="1" thickBot="1" x14ac:dyDescent="0.25">
      <c r="A40" s="252"/>
      <c r="B40" s="253"/>
      <c r="C40" s="254"/>
      <c r="D40" s="84">
        <f>SUM(D15:D39)</f>
        <v>392142.43809523806</v>
      </c>
      <c r="E40" s="84">
        <f>SUM(E15:E39)</f>
        <v>368183.39999999997</v>
      </c>
      <c r="F40" s="84">
        <f>SUM(F15:F39)</f>
        <v>23959.038095238098</v>
      </c>
      <c r="G40" s="84">
        <f>SUM(G15:G39)</f>
        <v>128101.35035079364</v>
      </c>
      <c r="H40" s="84">
        <f>AVERAGE(D40:E40)</f>
        <v>380162.91904761898</v>
      </c>
      <c r="I40" s="75">
        <f>(H40-G40)/G40</f>
        <v>1.967673002716819</v>
      </c>
    </row>
  </sheetData>
  <mergeCells count="11">
    <mergeCell ref="A40:C40"/>
    <mergeCell ref="I12:I13"/>
    <mergeCell ref="A9:I9"/>
    <mergeCell ref="A12:A13"/>
    <mergeCell ref="B12:B13"/>
    <mergeCell ref="C12:C13"/>
    <mergeCell ref="E12:E13"/>
    <mergeCell ref="F12:F13"/>
    <mergeCell ref="H12:H13"/>
    <mergeCell ref="D12:D13"/>
    <mergeCell ref="G12:G13"/>
  </mergeCells>
  <printOptions horizontalCentered="1"/>
  <pageMargins left="0.15748031496062992" right="0.15748031496062992" top="0.47244094488188981" bottom="0.55118110236220474" header="0.31496062992125984" footer="0.31496062992125984"/>
  <pageSetup paperSize="9" orientation="landscape" r:id="rId1"/>
  <headerFooter>
    <oddFooter>&amp;C&amp;P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7:I83"/>
  <sheetViews>
    <sheetView rightToLeft="1" topLeftCell="A5" zoomScaleNormal="100" workbookViewId="0">
      <selection activeCell="B76" sqref="B76:I82"/>
    </sheetView>
  </sheetViews>
  <sheetFormatPr defaultRowHeight="15" x14ac:dyDescent="0.25"/>
  <cols>
    <col min="1" max="1" width="26" style="9" customWidth="1"/>
    <col min="2" max="2" width="5.125" style="9" bestFit="1" customWidth="1"/>
    <col min="3" max="3" width="22.25" customWidth="1"/>
    <col min="4" max="4" width="16.125" bestFit="1" customWidth="1"/>
    <col min="5" max="5" width="12.875" style="28" customWidth="1"/>
    <col min="6" max="6" width="15.25" style="28" customWidth="1"/>
    <col min="7" max="7" width="12.125" customWidth="1"/>
    <col min="8" max="8" width="15" style="28" customWidth="1"/>
    <col min="9" max="9" width="12.75" customWidth="1"/>
    <col min="10" max="10" width="10.25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239" t="s">
        <v>201</v>
      </c>
      <c r="B9" s="239"/>
      <c r="C9" s="239"/>
      <c r="D9" s="239"/>
      <c r="E9" s="239"/>
      <c r="F9" s="239"/>
      <c r="G9" s="239"/>
      <c r="H9" s="239"/>
      <c r="I9" s="239"/>
    </row>
    <row r="10" spans="1:9" ht="18" x14ac:dyDescent="0.2">
      <c r="A10" s="2" t="s">
        <v>222</v>
      </c>
      <c r="B10" s="2"/>
      <c r="C10" s="2"/>
    </row>
    <row r="11" spans="1:9" ht="18" x14ac:dyDescent="0.2">
      <c r="A11" s="2"/>
      <c r="B11" s="2"/>
      <c r="C11" s="2"/>
    </row>
    <row r="12" spans="1:9" ht="15.75" thickBot="1" x14ac:dyDescent="0.3"/>
    <row r="13" spans="1:9" ht="24.75" customHeight="1" x14ac:dyDescent="0.2">
      <c r="A13" s="240" t="s">
        <v>3</v>
      </c>
      <c r="B13" s="246"/>
      <c r="C13" s="248" t="s">
        <v>0</v>
      </c>
      <c r="D13" s="242" t="s">
        <v>23</v>
      </c>
      <c r="E13" s="242" t="s">
        <v>218</v>
      </c>
      <c r="F13" s="259" t="s">
        <v>224</v>
      </c>
      <c r="G13" s="242" t="s">
        <v>197</v>
      </c>
      <c r="H13" s="259" t="s">
        <v>217</v>
      </c>
      <c r="I13" s="242" t="s">
        <v>187</v>
      </c>
    </row>
    <row r="14" spans="1:9" ht="33.75" customHeight="1" thickBot="1" x14ac:dyDescent="0.25">
      <c r="A14" s="241"/>
      <c r="B14" s="247"/>
      <c r="C14" s="249"/>
      <c r="D14" s="262"/>
      <c r="E14" s="243"/>
      <c r="F14" s="260"/>
      <c r="G14" s="261"/>
      <c r="H14" s="260"/>
      <c r="I14" s="261"/>
    </row>
    <row r="15" spans="1:9" ht="17.25" customHeight="1" thickBot="1" x14ac:dyDescent="0.3">
      <c r="A15" s="33" t="s">
        <v>24</v>
      </c>
      <c r="B15" s="27" t="s">
        <v>22</v>
      </c>
      <c r="C15" s="5"/>
      <c r="D15" s="6"/>
      <c r="E15" s="7"/>
      <c r="F15" s="7"/>
      <c r="G15" s="8"/>
      <c r="H15" s="7"/>
      <c r="I15" s="8"/>
    </row>
    <row r="16" spans="1:9" ht="16.5" x14ac:dyDescent="0.3">
      <c r="A16" s="33"/>
      <c r="B16" s="40" t="s">
        <v>4</v>
      </c>
      <c r="C16" s="14" t="s">
        <v>84</v>
      </c>
      <c r="D16" s="11" t="s">
        <v>161</v>
      </c>
      <c r="E16" s="154">
        <v>2184.1800000000003</v>
      </c>
      <c r="F16" s="42">
        <v>5931.9</v>
      </c>
      <c r="G16" s="21">
        <f t="shared" ref="G16:G31" si="0">(F16-E16)/E16</f>
        <v>1.7158475949784353</v>
      </c>
      <c r="H16" s="207">
        <v>4707.7000000000007</v>
      </c>
      <c r="I16" s="21">
        <f t="shared" ref="I16:I31" si="1">(F16-H16)/H16</f>
        <v>0.26004205875480568</v>
      </c>
    </row>
    <row r="17" spans="1:9" ht="16.5" x14ac:dyDescent="0.3">
      <c r="A17" s="37"/>
      <c r="B17" s="34" t="s">
        <v>5</v>
      </c>
      <c r="C17" s="15" t="s">
        <v>85</v>
      </c>
      <c r="D17" s="11" t="s">
        <v>161</v>
      </c>
      <c r="E17" s="156">
        <v>1833.8422222222223</v>
      </c>
      <c r="F17" s="46">
        <v>5146</v>
      </c>
      <c r="G17" s="21">
        <f t="shared" si="0"/>
        <v>1.8061301771992984</v>
      </c>
      <c r="H17" s="210">
        <v>5024.8555555555558</v>
      </c>
      <c r="I17" s="21">
        <f t="shared" si="1"/>
        <v>2.4109040171414488E-2</v>
      </c>
    </row>
    <row r="18" spans="1:9" ht="16.5" x14ac:dyDescent="0.3">
      <c r="A18" s="37"/>
      <c r="B18" s="34" t="s">
        <v>6</v>
      </c>
      <c r="C18" s="15" t="s">
        <v>86</v>
      </c>
      <c r="D18" s="11" t="s">
        <v>161</v>
      </c>
      <c r="E18" s="156">
        <v>1670.911111111111</v>
      </c>
      <c r="F18" s="46">
        <v>5166</v>
      </c>
      <c r="G18" s="21">
        <f t="shared" si="0"/>
        <v>2.091726403425942</v>
      </c>
      <c r="H18" s="210">
        <v>4907.7000000000007</v>
      </c>
      <c r="I18" s="21">
        <f t="shared" si="1"/>
        <v>5.2631578947368265E-2</v>
      </c>
    </row>
    <row r="19" spans="1:9" ht="16.5" x14ac:dyDescent="0.3">
      <c r="A19" s="37"/>
      <c r="B19" s="34" t="s">
        <v>7</v>
      </c>
      <c r="C19" s="15" t="s">
        <v>87</v>
      </c>
      <c r="D19" s="11" t="s">
        <v>161</v>
      </c>
      <c r="E19" s="156">
        <v>828.42</v>
      </c>
      <c r="F19" s="46">
        <v>1438.3333333333335</v>
      </c>
      <c r="G19" s="21">
        <f t="shared" si="0"/>
        <v>0.73623685248223558</v>
      </c>
      <c r="H19" s="210">
        <v>1763.5</v>
      </c>
      <c r="I19" s="21">
        <f t="shared" si="1"/>
        <v>-0.18438710896890645</v>
      </c>
    </row>
    <row r="20" spans="1:9" ht="16.5" x14ac:dyDescent="0.3">
      <c r="A20" s="37"/>
      <c r="B20" s="34" t="s">
        <v>8</v>
      </c>
      <c r="C20" s="15" t="s">
        <v>89</v>
      </c>
      <c r="D20" s="11" t="s">
        <v>161</v>
      </c>
      <c r="E20" s="156">
        <v>3749.4510444444445</v>
      </c>
      <c r="F20" s="46">
        <v>13014.8</v>
      </c>
      <c r="G20" s="21">
        <f t="shared" si="0"/>
        <v>2.4711214643765005</v>
      </c>
      <c r="H20" s="210">
        <v>13466.6</v>
      </c>
      <c r="I20" s="21">
        <f t="shared" si="1"/>
        <v>-3.3549671037975515E-2</v>
      </c>
    </row>
    <row r="21" spans="1:9" ht="16.5" x14ac:dyDescent="0.3">
      <c r="A21" s="37"/>
      <c r="B21" s="34" t="s">
        <v>9</v>
      </c>
      <c r="C21" s="15" t="s">
        <v>88</v>
      </c>
      <c r="D21" s="11" t="s">
        <v>161</v>
      </c>
      <c r="E21" s="156">
        <v>1517.29</v>
      </c>
      <c r="F21" s="46">
        <v>5031</v>
      </c>
      <c r="G21" s="21">
        <f t="shared" si="0"/>
        <v>2.3157801079556317</v>
      </c>
      <c r="H21" s="210">
        <v>4637.3999999999996</v>
      </c>
      <c r="I21" s="21">
        <f t="shared" si="1"/>
        <v>8.4875145555699402E-2</v>
      </c>
    </row>
    <row r="22" spans="1:9" ht="16.5" x14ac:dyDescent="0.3">
      <c r="A22" s="37"/>
      <c r="B22" s="34" t="s">
        <v>10</v>
      </c>
      <c r="C22" s="15" t="s">
        <v>90</v>
      </c>
      <c r="D22" s="11" t="s">
        <v>161</v>
      </c>
      <c r="E22" s="156">
        <v>1517.2288222222223</v>
      </c>
      <c r="F22" s="46">
        <v>4123.8999999999996</v>
      </c>
      <c r="G22" s="21">
        <f t="shared" si="0"/>
        <v>1.7180474952749012</v>
      </c>
      <c r="H22" s="210">
        <v>4266</v>
      </c>
      <c r="I22" s="21">
        <f t="shared" si="1"/>
        <v>-3.330989217065175E-2</v>
      </c>
    </row>
    <row r="23" spans="1:9" ht="16.5" x14ac:dyDescent="0.3">
      <c r="A23" s="37"/>
      <c r="B23" s="34" t="s">
        <v>11</v>
      </c>
      <c r="C23" s="15" t="s">
        <v>91</v>
      </c>
      <c r="D23" s="13" t="s">
        <v>81</v>
      </c>
      <c r="E23" s="156">
        <v>413.3433</v>
      </c>
      <c r="F23" s="46">
        <v>925.6</v>
      </c>
      <c r="G23" s="21">
        <f t="shared" si="0"/>
        <v>1.2393008426651648</v>
      </c>
      <c r="H23" s="210">
        <v>838.2</v>
      </c>
      <c r="I23" s="21">
        <f t="shared" si="1"/>
        <v>0.1042710570269625</v>
      </c>
    </row>
    <row r="24" spans="1:9" ht="16.5" x14ac:dyDescent="0.3">
      <c r="A24" s="37"/>
      <c r="B24" s="34" t="s">
        <v>12</v>
      </c>
      <c r="C24" s="15" t="s">
        <v>92</v>
      </c>
      <c r="D24" s="13" t="s">
        <v>81</v>
      </c>
      <c r="E24" s="156">
        <v>474.15</v>
      </c>
      <c r="F24" s="46">
        <v>1295.5999999999999</v>
      </c>
      <c r="G24" s="21">
        <f t="shared" si="0"/>
        <v>1.7324686280712853</v>
      </c>
      <c r="H24" s="210">
        <v>1125.8</v>
      </c>
      <c r="I24" s="21">
        <f t="shared" si="1"/>
        <v>0.15082607923254571</v>
      </c>
    </row>
    <row r="25" spans="1:9" ht="16.5" x14ac:dyDescent="0.3">
      <c r="A25" s="37"/>
      <c r="B25" s="34" t="s">
        <v>13</v>
      </c>
      <c r="C25" s="148" t="s">
        <v>93</v>
      </c>
      <c r="D25" s="13" t="s">
        <v>81</v>
      </c>
      <c r="E25" s="156">
        <v>466.24666666666667</v>
      </c>
      <c r="F25" s="46">
        <v>1337.5</v>
      </c>
      <c r="G25" s="21">
        <f t="shared" si="0"/>
        <v>1.8686532164662482</v>
      </c>
      <c r="H25" s="210">
        <v>1100</v>
      </c>
      <c r="I25" s="21">
        <f t="shared" si="1"/>
        <v>0.21590909090909091</v>
      </c>
    </row>
    <row r="26" spans="1:9" ht="16.5" x14ac:dyDescent="0.3">
      <c r="A26" s="37"/>
      <c r="B26" s="34" t="s">
        <v>14</v>
      </c>
      <c r="C26" s="15" t="s">
        <v>94</v>
      </c>
      <c r="D26" s="13" t="s">
        <v>81</v>
      </c>
      <c r="E26" s="156">
        <v>495.68340000000001</v>
      </c>
      <c r="F26" s="46">
        <v>1720.6999999999998</v>
      </c>
      <c r="G26" s="21">
        <f t="shared" si="0"/>
        <v>2.4713690230497933</v>
      </c>
      <c r="H26" s="210">
        <v>1675</v>
      </c>
      <c r="I26" s="21">
        <f t="shared" si="1"/>
        <v>2.728358208955213E-2</v>
      </c>
    </row>
    <row r="27" spans="1:9" ht="16.5" x14ac:dyDescent="0.3">
      <c r="A27" s="37"/>
      <c r="B27" s="34" t="s">
        <v>15</v>
      </c>
      <c r="C27" s="15" t="s">
        <v>95</v>
      </c>
      <c r="D27" s="13" t="s">
        <v>82</v>
      </c>
      <c r="E27" s="156">
        <v>1252.5</v>
      </c>
      <c r="F27" s="46">
        <v>2727.5</v>
      </c>
      <c r="G27" s="21">
        <f t="shared" si="0"/>
        <v>1.1776447105788423</v>
      </c>
      <c r="H27" s="210">
        <v>2628.5</v>
      </c>
      <c r="I27" s="21">
        <f t="shared" si="1"/>
        <v>3.7664066958341257E-2</v>
      </c>
    </row>
    <row r="28" spans="1:9" ht="16.5" x14ac:dyDescent="0.3">
      <c r="A28" s="37"/>
      <c r="B28" s="34" t="s">
        <v>16</v>
      </c>
      <c r="C28" s="15" t="s">
        <v>96</v>
      </c>
      <c r="D28" s="13" t="s">
        <v>81</v>
      </c>
      <c r="E28" s="156">
        <v>498.11673333333334</v>
      </c>
      <c r="F28" s="46">
        <v>1710.411111111111</v>
      </c>
      <c r="G28" s="21">
        <f t="shared" si="0"/>
        <v>2.4337555770617443</v>
      </c>
      <c r="H28" s="210">
        <v>1320.675</v>
      </c>
      <c r="I28" s="21">
        <f t="shared" si="1"/>
        <v>0.29510372431605891</v>
      </c>
    </row>
    <row r="29" spans="1:9" ht="16.5" x14ac:dyDescent="0.3">
      <c r="A29" s="37"/>
      <c r="B29" s="34" t="s">
        <v>17</v>
      </c>
      <c r="C29" s="15" t="s">
        <v>97</v>
      </c>
      <c r="D29" s="13" t="s">
        <v>161</v>
      </c>
      <c r="E29" s="156">
        <v>1355.6200000000001</v>
      </c>
      <c r="F29" s="46">
        <v>2951</v>
      </c>
      <c r="G29" s="21">
        <f t="shared" si="0"/>
        <v>1.1768637228721912</v>
      </c>
      <c r="H29" s="210">
        <v>3716</v>
      </c>
      <c r="I29" s="21">
        <f t="shared" si="1"/>
        <v>-0.2058665231431647</v>
      </c>
    </row>
    <row r="30" spans="1:9" ht="16.5" x14ac:dyDescent="0.3">
      <c r="A30" s="37"/>
      <c r="B30" s="34" t="s">
        <v>18</v>
      </c>
      <c r="C30" s="15" t="s">
        <v>98</v>
      </c>
      <c r="D30" s="13" t="s">
        <v>83</v>
      </c>
      <c r="E30" s="156">
        <v>2562.7283333333335</v>
      </c>
      <c r="F30" s="46">
        <v>5755.8857142857141</v>
      </c>
      <c r="G30" s="21">
        <f t="shared" si="0"/>
        <v>1.2459991718275694</v>
      </c>
      <c r="H30" s="210">
        <v>5488.4750000000004</v>
      </c>
      <c r="I30" s="21">
        <f t="shared" si="1"/>
        <v>4.872222507813441E-2</v>
      </c>
    </row>
    <row r="31" spans="1:9" ht="17.25" thickBot="1" x14ac:dyDescent="0.35">
      <c r="A31" s="38"/>
      <c r="B31" s="36" t="s">
        <v>19</v>
      </c>
      <c r="C31" s="16" t="s">
        <v>99</v>
      </c>
      <c r="D31" s="12" t="s">
        <v>161</v>
      </c>
      <c r="E31" s="158">
        <v>1659.8599999999997</v>
      </c>
      <c r="F31" s="49">
        <v>5041.3999999999996</v>
      </c>
      <c r="G31" s="23">
        <f t="shared" si="0"/>
        <v>2.037244104924512</v>
      </c>
      <c r="H31" s="213">
        <v>5109</v>
      </c>
      <c r="I31" s="23">
        <f t="shared" si="1"/>
        <v>-1.3231552162849944E-2</v>
      </c>
    </row>
    <row r="32" spans="1:9" ht="17.25" customHeight="1" thickBot="1" x14ac:dyDescent="0.3">
      <c r="A32" s="37" t="s">
        <v>20</v>
      </c>
      <c r="B32" s="27" t="s">
        <v>21</v>
      </c>
      <c r="C32" s="5"/>
      <c r="D32" s="6"/>
      <c r="E32" s="176"/>
      <c r="F32" s="41"/>
      <c r="G32" s="41"/>
      <c r="H32" s="180"/>
      <c r="I32" s="8"/>
    </row>
    <row r="33" spans="1:9" ht="16.5" x14ac:dyDescent="0.3">
      <c r="A33" s="33"/>
      <c r="B33" s="39" t="s">
        <v>26</v>
      </c>
      <c r="C33" s="18" t="s">
        <v>100</v>
      </c>
      <c r="D33" s="20" t="s">
        <v>161</v>
      </c>
      <c r="E33" s="161">
        <v>4174.8399206349204</v>
      </c>
      <c r="F33" s="54">
        <v>9994.9666666666672</v>
      </c>
      <c r="G33" s="21">
        <f>(F33-E33)/E33</f>
        <v>1.3940957873054465</v>
      </c>
      <c r="H33" s="216">
        <v>10265.85</v>
      </c>
      <c r="I33" s="21">
        <f>(F33-H33)/H33</f>
        <v>-2.6386839212859451E-2</v>
      </c>
    </row>
    <row r="34" spans="1:9" ht="16.5" x14ac:dyDescent="0.3">
      <c r="A34" s="37"/>
      <c r="B34" s="34" t="s">
        <v>27</v>
      </c>
      <c r="C34" s="15" t="s">
        <v>101</v>
      </c>
      <c r="D34" s="11" t="s">
        <v>161</v>
      </c>
      <c r="E34" s="156">
        <v>4670.1087301587304</v>
      </c>
      <c r="F34" s="46">
        <v>10120.766666666666</v>
      </c>
      <c r="G34" s="21">
        <f>(F34-E34)/E34</f>
        <v>1.1671372662714592</v>
      </c>
      <c r="H34" s="210">
        <v>9927.6666666666679</v>
      </c>
      <c r="I34" s="21">
        <f>(F34-H34)/H34</f>
        <v>1.9450693348554395E-2</v>
      </c>
    </row>
    <row r="35" spans="1:9" ht="16.5" x14ac:dyDescent="0.3">
      <c r="A35" s="37"/>
      <c r="B35" s="39" t="s">
        <v>28</v>
      </c>
      <c r="C35" s="15" t="s">
        <v>102</v>
      </c>
      <c r="D35" s="11" t="s">
        <v>161</v>
      </c>
      <c r="E35" s="156">
        <v>3229.4177777777777</v>
      </c>
      <c r="F35" s="46">
        <v>6260.4888888888891</v>
      </c>
      <c r="G35" s="21">
        <f>(F35-E35)/E35</f>
        <v>0.93858129225907949</v>
      </c>
      <c r="H35" s="210">
        <v>6410.4888888888891</v>
      </c>
      <c r="I35" s="21">
        <f>(F35-H35)/H35</f>
        <v>-2.3399151390776227E-2</v>
      </c>
    </row>
    <row r="36" spans="1:9" ht="16.5" x14ac:dyDescent="0.3">
      <c r="A36" s="37"/>
      <c r="B36" s="34" t="s">
        <v>29</v>
      </c>
      <c r="C36" s="15" t="s">
        <v>103</v>
      </c>
      <c r="D36" s="11" t="s">
        <v>161</v>
      </c>
      <c r="E36" s="156">
        <v>2217.6083333333336</v>
      </c>
      <c r="F36" s="46">
        <v>6004.1666666666661</v>
      </c>
      <c r="G36" s="21">
        <f>(F36-E36)/E36</f>
        <v>1.707496439482475</v>
      </c>
      <c r="H36" s="210">
        <v>6241.6666666666661</v>
      </c>
      <c r="I36" s="21">
        <f>(F36-H36)/H36</f>
        <v>-3.8050734312416561E-2</v>
      </c>
    </row>
    <row r="37" spans="1:9" ht="17.25" thickBot="1" x14ac:dyDescent="0.35">
      <c r="A37" s="38"/>
      <c r="B37" s="39" t="s">
        <v>30</v>
      </c>
      <c r="C37" s="15" t="s">
        <v>104</v>
      </c>
      <c r="D37" s="24" t="s">
        <v>161</v>
      </c>
      <c r="E37" s="158">
        <v>3167.4333999999999</v>
      </c>
      <c r="F37" s="49">
        <v>4241.5</v>
      </c>
      <c r="G37" s="23">
        <f>(F37-E37)/E37</f>
        <v>0.33909682205157027</v>
      </c>
      <c r="H37" s="213">
        <v>4209.5</v>
      </c>
      <c r="I37" s="23">
        <f>(F37-H37)/H37</f>
        <v>7.601852951656966E-3</v>
      </c>
    </row>
    <row r="38" spans="1:9" ht="17.25" customHeight="1" thickBot="1" x14ac:dyDescent="0.3">
      <c r="A38" s="37" t="s">
        <v>25</v>
      </c>
      <c r="B38" s="27" t="s">
        <v>51</v>
      </c>
      <c r="C38" s="5"/>
      <c r="D38" s="6"/>
      <c r="E38" s="176"/>
      <c r="F38" s="41"/>
      <c r="G38" s="41"/>
      <c r="H38" s="180"/>
      <c r="I38" s="125"/>
    </row>
    <row r="39" spans="1:9" ht="16.5" x14ac:dyDescent="0.3">
      <c r="A39" s="33"/>
      <c r="B39" s="40" t="s">
        <v>31</v>
      </c>
      <c r="C39" s="15" t="s">
        <v>105</v>
      </c>
      <c r="D39" s="20" t="s">
        <v>161</v>
      </c>
      <c r="E39" s="155">
        <v>52629.85555555555</v>
      </c>
      <c r="F39" s="46">
        <v>171873.5</v>
      </c>
      <c r="G39" s="21">
        <f t="shared" ref="G39:G44" si="2">(F39-E39)/E39</f>
        <v>2.2657034336446555</v>
      </c>
      <c r="H39" s="210">
        <v>144123.75</v>
      </c>
      <c r="I39" s="21">
        <f t="shared" ref="I39:I44" si="3">(F39-H39)/H39</f>
        <v>0.19254113218674923</v>
      </c>
    </row>
    <row r="40" spans="1:9" ht="16.5" x14ac:dyDescent="0.3">
      <c r="A40" s="37"/>
      <c r="B40" s="34" t="s">
        <v>32</v>
      </c>
      <c r="C40" s="15" t="s">
        <v>106</v>
      </c>
      <c r="D40" s="11" t="s">
        <v>161</v>
      </c>
      <c r="E40" s="157">
        <v>35532.514999999999</v>
      </c>
      <c r="F40" s="46">
        <v>108350</v>
      </c>
      <c r="G40" s="21">
        <f t="shared" si="2"/>
        <v>2.049319756848059</v>
      </c>
      <c r="H40" s="210">
        <v>103725</v>
      </c>
      <c r="I40" s="21">
        <f t="shared" si="3"/>
        <v>4.4589057604241984E-2</v>
      </c>
    </row>
    <row r="41" spans="1:9" ht="16.5" x14ac:dyDescent="0.3">
      <c r="A41" s="37"/>
      <c r="B41" s="39" t="s">
        <v>33</v>
      </c>
      <c r="C41" s="15" t="s">
        <v>107</v>
      </c>
      <c r="D41" s="11" t="s">
        <v>161</v>
      </c>
      <c r="E41" s="157">
        <v>31440.875</v>
      </c>
      <c r="F41" s="57">
        <v>68737</v>
      </c>
      <c r="G41" s="21">
        <f t="shared" si="2"/>
        <v>1.1862305040810728</v>
      </c>
      <c r="H41" s="218">
        <v>68737</v>
      </c>
      <c r="I41" s="21">
        <f t="shared" si="3"/>
        <v>0</v>
      </c>
    </row>
    <row r="42" spans="1:9" ht="16.5" x14ac:dyDescent="0.3">
      <c r="A42" s="37"/>
      <c r="B42" s="34" t="s">
        <v>34</v>
      </c>
      <c r="C42" s="15" t="s">
        <v>154</v>
      </c>
      <c r="D42" s="11" t="s">
        <v>161</v>
      </c>
      <c r="E42" s="157">
        <v>6640</v>
      </c>
      <c r="F42" s="47">
        <v>28833</v>
      </c>
      <c r="G42" s="21">
        <f t="shared" si="2"/>
        <v>3.3423192771084338</v>
      </c>
      <c r="H42" s="211">
        <v>28083</v>
      </c>
      <c r="I42" s="21">
        <f t="shared" si="3"/>
        <v>2.6706548445678879E-2</v>
      </c>
    </row>
    <row r="43" spans="1:9" ht="16.5" x14ac:dyDescent="0.3">
      <c r="A43" s="37"/>
      <c r="B43" s="34" t="s">
        <v>35</v>
      </c>
      <c r="C43" s="15" t="s">
        <v>152</v>
      </c>
      <c r="D43" s="11" t="s">
        <v>161</v>
      </c>
      <c r="E43" s="157">
        <v>19340</v>
      </c>
      <c r="F43" s="47">
        <v>25250</v>
      </c>
      <c r="G43" s="21">
        <f t="shared" si="2"/>
        <v>0.30558428128231646</v>
      </c>
      <c r="H43" s="211">
        <v>23850</v>
      </c>
      <c r="I43" s="21">
        <f t="shared" si="3"/>
        <v>5.8700209643605873E-2</v>
      </c>
    </row>
    <row r="44" spans="1:9" ht="16.5" customHeight="1" thickBot="1" x14ac:dyDescent="0.35">
      <c r="A44" s="38"/>
      <c r="B44" s="34" t="s">
        <v>36</v>
      </c>
      <c r="C44" s="15" t="s">
        <v>153</v>
      </c>
      <c r="D44" s="11" t="s">
        <v>161</v>
      </c>
      <c r="E44" s="159">
        <v>18871.166666666664</v>
      </c>
      <c r="F44" s="50">
        <v>48050</v>
      </c>
      <c r="G44" s="31">
        <f t="shared" si="2"/>
        <v>1.5462124758229048</v>
      </c>
      <c r="H44" s="214">
        <v>46050</v>
      </c>
      <c r="I44" s="31">
        <f t="shared" si="3"/>
        <v>4.3431053203040172E-2</v>
      </c>
    </row>
    <row r="45" spans="1:9" ht="17.25" customHeight="1" thickBot="1" x14ac:dyDescent="0.3">
      <c r="A45" s="37" t="s">
        <v>37</v>
      </c>
      <c r="B45" s="27" t="s">
        <v>52</v>
      </c>
      <c r="C45" s="5"/>
      <c r="D45" s="6"/>
      <c r="E45" s="176"/>
      <c r="F45" s="123"/>
      <c r="G45" s="41"/>
      <c r="H45" s="170"/>
      <c r="I45" s="8"/>
    </row>
    <row r="46" spans="1:9" ht="16.5" x14ac:dyDescent="0.3">
      <c r="A46" s="33"/>
      <c r="B46" s="34" t="s">
        <v>45</v>
      </c>
      <c r="C46" s="15" t="s">
        <v>109</v>
      </c>
      <c r="D46" s="20" t="s">
        <v>108</v>
      </c>
      <c r="E46" s="155">
        <v>10683.024444444445</v>
      </c>
      <c r="F46" s="43">
        <v>29744.714285714286</v>
      </c>
      <c r="G46" s="21">
        <f t="shared" ref="G46:G51" si="4">(F46-E46)/E46</f>
        <v>1.7842971286265852</v>
      </c>
      <c r="H46" s="208">
        <v>28868.285714285714</v>
      </c>
      <c r="I46" s="21">
        <f t="shared" ref="I46:I51" si="5">(F46-H46)/H46</f>
        <v>3.0359564128702814E-2</v>
      </c>
    </row>
    <row r="47" spans="1:9" ht="16.5" x14ac:dyDescent="0.3">
      <c r="A47" s="37"/>
      <c r="B47" s="34" t="s">
        <v>46</v>
      </c>
      <c r="C47" s="15" t="s">
        <v>111</v>
      </c>
      <c r="D47" s="13" t="s">
        <v>110</v>
      </c>
      <c r="E47" s="157">
        <v>7396.844444444444</v>
      </c>
      <c r="F47" s="47">
        <v>18087.777777777777</v>
      </c>
      <c r="G47" s="21">
        <f t="shared" si="4"/>
        <v>1.4453370506342047</v>
      </c>
      <c r="H47" s="211">
        <v>16385.333333333332</v>
      </c>
      <c r="I47" s="21">
        <f t="shared" si="5"/>
        <v>0.10390050722868696</v>
      </c>
    </row>
    <row r="48" spans="1:9" ht="16.5" x14ac:dyDescent="0.3">
      <c r="A48" s="37"/>
      <c r="B48" s="34" t="s">
        <v>47</v>
      </c>
      <c r="C48" s="15" t="s">
        <v>113</v>
      </c>
      <c r="D48" s="11" t="s">
        <v>114</v>
      </c>
      <c r="E48" s="157">
        <v>26364.76666666667</v>
      </c>
      <c r="F48" s="47">
        <v>62251.444444444445</v>
      </c>
      <c r="G48" s="21">
        <f t="shared" si="4"/>
        <v>1.3611604544617413</v>
      </c>
      <c r="H48" s="211">
        <v>57648.111111111109</v>
      </c>
      <c r="I48" s="21">
        <f t="shared" si="5"/>
        <v>7.9852283875543814E-2</v>
      </c>
    </row>
    <row r="49" spans="1:9" ht="16.5" x14ac:dyDescent="0.3">
      <c r="A49" s="37"/>
      <c r="B49" s="34" t="s">
        <v>48</v>
      </c>
      <c r="C49" s="15" t="s">
        <v>157</v>
      </c>
      <c r="D49" s="11" t="s">
        <v>114</v>
      </c>
      <c r="E49" s="157">
        <v>39328.762999999999</v>
      </c>
      <c r="F49" s="47">
        <v>125328.5</v>
      </c>
      <c r="G49" s="21">
        <f t="shared" si="4"/>
        <v>2.1866880735608185</v>
      </c>
      <c r="H49" s="211">
        <v>122328.5</v>
      </c>
      <c r="I49" s="21">
        <f t="shared" si="5"/>
        <v>2.4524129699947272E-2</v>
      </c>
    </row>
    <row r="50" spans="1:9" ht="16.5" x14ac:dyDescent="0.3">
      <c r="A50" s="37"/>
      <c r="B50" s="34" t="s">
        <v>49</v>
      </c>
      <c r="C50" s="15" t="s">
        <v>158</v>
      </c>
      <c r="D50" s="13" t="s">
        <v>199</v>
      </c>
      <c r="E50" s="157">
        <v>4024.3600000000006</v>
      </c>
      <c r="F50" s="47">
        <v>4748.75</v>
      </c>
      <c r="G50" s="21">
        <f t="shared" si="4"/>
        <v>0.1800012921309225</v>
      </c>
      <c r="H50" s="211">
        <v>4748.75</v>
      </c>
      <c r="I50" s="21">
        <f t="shared" si="5"/>
        <v>0</v>
      </c>
    </row>
    <row r="51" spans="1:9" ht="16.5" customHeight="1" thickBot="1" x14ac:dyDescent="0.35">
      <c r="A51" s="38"/>
      <c r="B51" s="34" t="s">
        <v>50</v>
      </c>
      <c r="C51" s="148" t="s">
        <v>159</v>
      </c>
      <c r="D51" s="12" t="s">
        <v>112</v>
      </c>
      <c r="E51" s="159">
        <v>55495.302777777775</v>
      </c>
      <c r="F51" s="50">
        <v>54748.25</v>
      </c>
      <c r="G51" s="31">
        <f t="shared" si="4"/>
        <v>-1.3461549723752851E-2</v>
      </c>
      <c r="H51" s="214">
        <v>54748.25</v>
      </c>
      <c r="I51" s="31">
        <f t="shared" si="5"/>
        <v>0</v>
      </c>
    </row>
    <row r="52" spans="1:9" ht="17.25" customHeight="1" thickBot="1" x14ac:dyDescent="0.3">
      <c r="A52" s="37" t="s">
        <v>44</v>
      </c>
      <c r="B52" s="27" t="s">
        <v>57</v>
      </c>
      <c r="C52" s="5"/>
      <c r="D52" s="6"/>
      <c r="E52" s="176"/>
      <c r="F52" s="41"/>
      <c r="G52" s="41"/>
      <c r="H52" s="180"/>
      <c r="I52" s="8"/>
    </row>
    <row r="53" spans="1:9" ht="16.5" x14ac:dyDescent="0.3">
      <c r="A53" s="33"/>
      <c r="B53" s="92" t="s">
        <v>38</v>
      </c>
      <c r="C53" s="19" t="s">
        <v>115</v>
      </c>
      <c r="D53" s="20" t="s">
        <v>114</v>
      </c>
      <c r="E53" s="155">
        <v>5683.3333333333339</v>
      </c>
      <c r="F53" s="66">
        <v>22975</v>
      </c>
      <c r="G53" s="22">
        <f t="shared" ref="G53:G61" si="6">(F53-E53)/E53</f>
        <v>3.0425219941348964</v>
      </c>
      <c r="H53" s="164">
        <v>22975</v>
      </c>
      <c r="I53" s="22">
        <f t="shared" ref="I53:I61" si="7">(F53-H53)/H53</f>
        <v>0</v>
      </c>
    </row>
    <row r="54" spans="1:9" ht="16.5" x14ac:dyDescent="0.3">
      <c r="A54" s="37"/>
      <c r="B54" s="93" t="s">
        <v>39</v>
      </c>
      <c r="C54" s="15" t="s">
        <v>116</v>
      </c>
      <c r="D54" s="11" t="s">
        <v>114</v>
      </c>
      <c r="E54" s="157">
        <v>11429.809523809523</v>
      </c>
      <c r="F54" s="70">
        <v>24081.666666666668</v>
      </c>
      <c r="G54" s="21">
        <f t="shared" si="6"/>
        <v>1.106917583928408</v>
      </c>
      <c r="H54" s="222">
        <v>24081.666666666668</v>
      </c>
      <c r="I54" s="21">
        <f t="shared" si="7"/>
        <v>0</v>
      </c>
    </row>
    <row r="55" spans="1:9" ht="16.5" x14ac:dyDescent="0.3">
      <c r="A55" s="37"/>
      <c r="B55" s="93" t="s">
        <v>40</v>
      </c>
      <c r="C55" s="15" t="s">
        <v>117</v>
      </c>
      <c r="D55" s="11" t="s">
        <v>114</v>
      </c>
      <c r="E55" s="157">
        <v>6513.1333333333332</v>
      </c>
      <c r="F55" s="70">
        <v>23571</v>
      </c>
      <c r="G55" s="21">
        <f t="shared" si="6"/>
        <v>2.6189954655721266</v>
      </c>
      <c r="H55" s="222">
        <v>23370.6</v>
      </c>
      <c r="I55" s="21">
        <f t="shared" si="7"/>
        <v>8.5748761264153022E-3</v>
      </c>
    </row>
    <row r="56" spans="1:9" ht="16.5" x14ac:dyDescent="0.3">
      <c r="A56" s="37"/>
      <c r="B56" s="93" t="s">
        <v>41</v>
      </c>
      <c r="C56" s="15" t="s">
        <v>118</v>
      </c>
      <c r="D56" s="11" t="s">
        <v>114</v>
      </c>
      <c r="E56" s="157">
        <v>7153.4866666666667</v>
      </c>
      <c r="F56" s="70">
        <v>27944.5</v>
      </c>
      <c r="G56" s="21">
        <f t="shared" si="6"/>
        <v>2.9064167310486355</v>
      </c>
      <c r="H56" s="222">
        <v>26944.5</v>
      </c>
      <c r="I56" s="21">
        <f t="shared" si="7"/>
        <v>3.7113325539534968E-2</v>
      </c>
    </row>
    <row r="57" spans="1:9" ht="16.5" x14ac:dyDescent="0.3">
      <c r="A57" s="37"/>
      <c r="B57" s="93" t="s">
        <v>42</v>
      </c>
      <c r="C57" s="15" t="s">
        <v>198</v>
      </c>
      <c r="D57" s="11" t="s">
        <v>114</v>
      </c>
      <c r="E57" s="157">
        <v>4899.2857142857138</v>
      </c>
      <c r="F57" s="99">
        <v>14057.5</v>
      </c>
      <c r="G57" s="21">
        <f t="shared" si="6"/>
        <v>1.8692958157165771</v>
      </c>
      <c r="H57" s="227">
        <v>14057.5</v>
      </c>
      <c r="I57" s="21">
        <f t="shared" si="7"/>
        <v>0</v>
      </c>
    </row>
    <row r="58" spans="1:9" ht="16.5" customHeight="1" thickBot="1" x14ac:dyDescent="0.35">
      <c r="A58" s="38"/>
      <c r="B58" s="94" t="s">
        <v>43</v>
      </c>
      <c r="C58" s="16" t="s">
        <v>119</v>
      </c>
      <c r="D58" s="12" t="s">
        <v>114</v>
      </c>
      <c r="E58" s="159">
        <v>10514</v>
      </c>
      <c r="F58" s="50">
        <v>3685.75</v>
      </c>
      <c r="G58" s="29">
        <f t="shared" si="6"/>
        <v>-0.6494435990108427</v>
      </c>
      <c r="H58" s="214">
        <v>3685.75</v>
      </c>
      <c r="I58" s="29">
        <f t="shared" si="7"/>
        <v>0</v>
      </c>
    </row>
    <row r="59" spans="1:9" ht="16.5" x14ac:dyDescent="0.3">
      <c r="A59" s="37"/>
      <c r="B59" s="95" t="s">
        <v>54</v>
      </c>
      <c r="C59" s="14" t="s">
        <v>121</v>
      </c>
      <c r="D59" s="11" t="s">
        <v>120</v>
      </c>
      <c r="E59" s="157">
        <v>9538.0933333333342</v>
      </c>
      <c r="F59" s="68">
        <v>27657.222222222223</v>
      </c>
      <c r="G59" s="21">
        <f t="shared" si="6"/>
        <v>1.8996594241290243</v>
      </c>
      <c r="H59" s="221">
        <v>26790.555555555555</v>
      </c>
      <c r="I59" s="21">
        <f t="shared" si="7"/>
        <v>3.2349708645252315E-2</v>
      </c>
    </row>
    <row r="60" spans="1:9" ht="16.5" x14ac:dyDescent="0.3">
      <c r="A60" s="37"/>
      <c r="B60" s="93" t="s">
        <v>55</v>
      </c>
      <c r="C60" s="15" t="s">
        <v>122</v>
      </c>
      <c r="D60" s="13" t="s">
        <v>120</v>
      </c>
      <c r="E60" s="162">
        <v>11739.444444444445</v>
      </c>
      <c r="F60" s="70">
        <v>31766</v>
      </c>
      <c r="G60" s="21">
        <f t="shared" si="6"/>
        <v>1.7059202120107897</v>
      </c>
      <c r="H60" s="222">
        <v>30889</v>
      </c>
      <c r="I60" s="21">
        <f t="shared" si="7"/>
        <v>2.8391984201495676E-2</v>
      </c>
    </row>
    <row r="61" spans="1:9" ht="16.5" customHeight="1" thickBot="1" x14ac:dyDescent="0.35">
      <c r="A61" s="38"/>
      <c r="B61" s="94" t="s">
        <v>56</v>
      </c>
      <c r="C61" s="16" t="s">
        <v>123</v>
      </c>
      <c r="D61" s="12" t="s">
        <v>120</v>
      </c>
      <c r="E61" s="159">
        <v>49432.000000000007</v>
      </c>
      <c r="F61" s="73">
        <v>218000</v>
      </c>
      <c r="G61" s="29">
        <f t="shared" si="6"/>
        <v>3.4100987214759666</v>
      </c>
      <c r="H61" s="223">
        <v>218000</v>
      </c>
      <c r="I61" s="29">
        <f t="shared" si="7"/>
        <v>0</v>
      </c>
    </row>
    <row r="62" spans="1:9" ht="17.25" customHeight="1" thickBot="1" x14ac:dyDescent="0.3">
      <c r="A62" s="37" t="s">
        <v>53</v>
      </c>
      <c r="B62" s="27" t="s">
        <v>58</v>
      </c>
      <c r="C62" s="5"/>
      <c r="D62" s="6"/>
      <c r="E62" s="176"/>
      <c r="F62" s="52"/>
      <c r="G62" s="41"/>
      <c r="H62" s="160"/>
      <c r="I62" s="8"/>
    </row>
    <row r="63" spans="1:9" ht="16.5" x14ac:dyDescent="0.3">
      <c r="A63" s="33"/>
      <c r="B63" s="34" t="s">
        <v>59</v>
      </c>
      <c r="C63" s="15" t="s">
        <v>128</v>
      </c>
      <c r="D63" s="20" t="s">
        <v>124</v>
      </c>
      <c r="E63" s="155">
        <v>16838.560000000001</v>
      </c>
      <c r="F63" s="54">
        <v>35767</v>
      </c>
      <c r="G63" s="21">
        <f t="shared" ref="G63:G68" si="8">(F63-E63)/E63</f>
        <v>1.1241127507340294</v>
      </c>
      <c r="H63" s="216">
        <v>33259.222222222219</v>
      </c>
      <c r="I63" s="21">
        <f t="shared" ref="I63:I74" si="9">(F63-H63)/H63</f>
        <v>7.5400974834047799E-2</v>
      </c>
    </row>
    <row r="64" spans="1:9" ht="16.5" x14ac:dyDescent="0.3">
      <c r="A64" s="37"/>
      <c r="B64" s="34" t="s">
        <v>60</v>
      </c>
      <c r="C64" s="15" t="s">
        <v>129</v>
      </c>
      <c r="D64" s="13" t="s">
        <v>215</v>
      </c>
      <c r="E64" s="157">
        <v>55331.233333333337</v>
      </c>
      <c r="F64" s="46">
        <v>184028</v>
      </c>
      <c r="G64" s="21">
        <f t="shared" si="8"/>
        <v>2.3259334541009689</v>
      </c>
      <c r="H64" s="210">
        <v>184028</v>
      </c>
      <c r="I64" s="21">
        <f t="shared" si="9"/>
        <v>0</v>
      </c>
    </row>
    <row r="65" spans="1:9" ht="16.5" x14ac:dyDescent="0.3">
      <c r="A65" s="37"/>
      <c r="B65" s="34" t="s">
        <v>61</v>
      </c>
      <c r="C65" s="15" t="s">
        <v>130</v>
      </c>
      <c r="D65" s="13" t="s">
        <v>216</v>
      </c>
      <c r="E65" s="157">
        <v>28416.525000000001</v>
      </c>
      <c r="F65" s="46">
        <v>116376.85714285714</v>
      </c>
      <c r="G65" s="21">
        <f t="shared" si="8"/>
        <v>3.0953936888080835</v>
      </c>
      <c r="H65" s="210">
        <v>114662.57142857143</v>
      </c>
      <c r="I65" s="21">
        <f t="shared" si="9"/>
        <v>1.4950700066530579E-2</v>
      </c>
    </row>
    <row r="66" spans="1:9" ht="16.5" x14ac:dyDescent="0.3">
      <c r="A66" s="37"/>
      <c r="B66" s="34" t="s">
        <v>62</v>
      </c>
      <c r="C66" s="15" t="s">
        <v>131</v>
      </c>
      <c r="D66" s="13" t="s">
        <v>125</v>
      </c>
      <c r="E66" s="157">
        <v>15709.005555555555</v>
      </c>
      <c r="F66" s="46">
        <v>63999</v>
      </c>
      <c r="G66" s="21">
        <f t="shared" si="8"/>
        <v>3.0740325524531045</v>
      </c>
      <c r="H66" s="210">
        <v>63999</v>
      </c>
      <c r="I66" s="21">
        <f t="shared" si="9"/>
        <v>0</v>
      </c>
    </row>
    <row r="67" spans="1:9" ht="16.5" x14ac:dyDescent="0.3">
      <c r="A67" s="37"/>
      <c r="B67" s="34" t="s">
        <v>63</v>
      </c>
      <c r="C67" s="15" t="s">
        <v>132</v>
      </c>
      <c r="D67" s="13" t="s">
        <v>126</v>
      </c>
      <c r="E67" s="157">
        <v>9358.5499999999993</v>
      </c>
      <c r="F67" s="46">
        <v>28189</v>
      </c>
      <c r="G67" s="21">
        <f t="shared" si="8"/>
        <v>2.0121119190472885</v>
      </c>
      <c r="H67" s="210">
        <v>28189</v>
      </c>
      <c r="I67" s="21">
        <f t="shared" si="9"/>
        <v>0</v>
      </c>
    </row>
    <row r="68" spans="1:9" ht="16.5" customHeight="1" thickBot="1" x14ac:dyDescent="0.35">
      <c r="A68" s="38"/>
      <c r="B68" s="34" t="s">
        <v>64</v>
      </c>
      <c r="C68" s="15" t="s">
        <v>133</v>
      </c>
      <c r="D68" s="12" t="s">
        <v>127</v>
      </c>
      <c r="E68" s="159">
        <v>8269.15</v>
      </c>
      <c r="F68" s="58">
        <v>21880.5</v>
      </c>
      <c r="G68" s="31">
        <f t="shared" si="8"/>
        <v>1.6460397985282649</v>
      </c>
      <c r="H68" s="219">
        <v>21865.5</v>
      </c>
      <c r="I68" s="31">
        <f t="shared" si="9"/>
        <v>6.860122110173561E-4</v>
      </c>
    </row>
    <row r="69" spans="1:9" ht="17.25" customHeight="1" thickBot="1" x14ac:dyDescent="0.3">
      <c r="A69" s="37" t="s">
        <v>65</v>
      </c>
      <c r="B69" s="27" t="s">
        <v>66</v>
      </c>
      <c r="C69" s="5"/>
      <c r="D69" s="6"/>
      <c r="E69" s="176"/>
      <c r="F69" s="52"/>
      <c r="G69" s="52"/>
      <c r="H69" s="160"/>
      <c r="I69" s="8"/>
    </row>
    <row r="70" spans="1:9" ht="16.5" x14ac:dyDescent="0.3">
      <c r="A70" s="33"/>
      <c r="B70" s="34" t="s">
        <v>68</v>
      </c>
      <c r="C70" s="18" t="s">
        <v>138</v>
      </c>
      <c r="D70" s="20" t="s">
        <v>134</v>
      </c>
      <c r="E70" s="155">
        <v>7852.9</v>
      </c>
      <c r="F70" s="43">
        <v>25763.75</v>
      </c>
      <c r="G70" s="21">
        <f>(F70-E70)/E70</f>
        <v>2.2807943562250887</v>
      </c>
      <c r="H70" s="208">
        <v>25763.75</v>
      </c>
      <c r="I70" s="21">
        <f t="shared" si="9"/>
        <v>0</v>
      </c>
    </row>
    <row r="71" spans="1:9" ht="16.5" x14ac:dyDescent="0.3">
      <c r="A71" s="37"/>
      <c r="B71" s="34" t="s">
        <v>67</v>
      </c>
      <c r="C71" s="15" t="s">
        <v>139</v>
      </c>
      <c r="D71" s="13" t="s">
        <v>135</v>
      </c>
      <c r="E71" s="157">
        <v>5495.971428571429</v>
      </c>
      <c r="F71" s="47">
        <v>10134.333333333334</v>
      </c>
      <c r="G71" s="21">
        <f>(F71-E71)/E71</f>
        <v>0.84395669901936832</v>
      </c>
      <c r="H71" s="211">
        <v>6497.666666666667</v>
      </c>
      <c r="I71" s="21">
        <f t="shared" si="9"/>
        <v>0.5596880931616478</v>
      </c>
    </row>
    <row r="72" spans="1:9" ht="16.5" x14ac:dyDescent="0.3">
      <c r="A72" s="37"/>
      <c r="B72" s="34" t="s">
        <v>69</v>
      </c>
      <c r="C72" s="15" t="s">
        <v>140</v>
      </c>
      <c r="D72" s="13" t="s">
        <v>136</v>
      </c>
      <c r="E72" s="157">
        <v>2033.3333333333333</v>
      </c>
      <c r="F72" s="47">
        <v>10078.333333333334</v>
      </c>
      <c r="G72" s="21">
        <f>(F72-E72)/E72</f>
        <v>3.9565573770491809</v>
      </c>
      <c r="H72" s="211">
        <v>9260</v>
      </c>
      <c r="I72" s="21">
        <f t="shared" si="9"/>
        <v>8.8372930165586824E-2</v>
      </c>
    </row>
    <row r="73" spans="1:9" ht="16.5" x14ac:dyDescent="0.3">
      <c r="A73" s="37"/>
      <c r="B73" s="34" t="s">
        <v>70</v>
      </c>
      <c r="C73" s="15" t="s">
        <v>141</v>
      </c>
      <c r="D73" s="13" t="s">
        <v>137</v>
      </c>
      <c r="E73" s="157">
        <v>4392.833333333333</v>
      </c>
      <c r="F73" s="47">
        <v>11883.75</v>
      </c>
      <c r="G73" s="21">
        <f>(F73-E73)/E73</f>
        <v>1.7052585650870737</v>
      </c>
      <c r="H73" s="211">
        <v>11883.75</v>
      </c>
      <c r="I73" s="21">
        <f t="shared" si="9"/>
        <v>0</v>
      </c>
    </row>
    <row r="74" spans="1:9" ht="16.5" customHeight="1" thickBot="1" x14ac:dyDescent="0.35">
      <c r="A74" s="38"/>
      <c r="B74" s="34" t="s">
        <v>71</v>
      </c>
      <c r="C74" s="15" t="s">
        <v>200</v>
      </c>
      <c r="D74" s="12" t="s">
        <v>134</v>
      </c>
      <c r="E74" s="159">
        <v>4012.4138888888892</v>
      </c>
      <c r="F74" s="50">
        <v>11836</v>
      </c>
      <c r="G74" s="21">
        <f>(F74-E74)/E74</f>
        <v>1.9498452372463513</v>
      </c>
      <c r="H74" s="214">
        <v>11704.75</v>
      </c>
      <c r="I74" s="21">
        <f t="shared" si="9"/>
        <v>1.1213396270744783E-2</v>
      </c>
    </row>
    <row r="75" spans="1:9" ht="17.25" customHeight="1" thickBot="1" x14ac:dyDescent="0.3">
      <c r="A75" s="37" t="s">
        <v>72</v>
      </c>
      <c r="B75" s="27" t="s">
        <v>73</v>
      </c>
      <c r="C75" s="5"/>
      <c r="D75" s="6"/>
      <c r="E75" s="176"/>
      <c r="F75" s="52"/>
      <c r="G75" s="52"/>
      <c r="H75" s="160"/>
      <c r="I75" s="8"/>
    </row>
    <row r="76" spans="1:9" ht="16.5" x14ac:dyDescent="0.3">
      <c r="A76" s="33"/>
      <c r="B76" s="34" t="s">
        <v>74</v>
      </c>
      <c r="C76" s="15" t="s">
        <v>144</v>
      </c>
      <c r="D76" s="20" t="s">
        <v>142</v>
      </c>
      <c r="E76" s="157">
        <v>3321.6666666666665</v>
      </c>
      <c r="F76" s="43">
        <v>8164.166666666667</v>
      </c>
      <c r="G76" s="22">
        <f t="shared" ref="G76:G82" si="10">(F76-E76)/E76</f>
        <v>1.4578524836929252</v>
      </c>
      <c r="H76" s="208">
        <v>8164.166666666667</v>
      </c>
      <c r="I76" s="22">
        <f t="shared" ref="I76:I82" si="11">(F76-H76)/H76</f>
        <v>0</v>
      </c>
    </row>
    <row r="77" spans="1:9" ht="16.5" x14ac:dyDescent="0.3">
      <c r="A77" s="37"/>
      <c r="B77" s="34" t="s">
        <v>76</v>
      </c>
      <c r="C77" s="15" t="s">
        <v>143</v>
      </c>
      <c r="D77" s="11" t="s">
        <v>161</v>
      </c>
      <c r="E77" s="157">
        <v>2884</v>
      </c>
      <c r="F77" s="32">
        <v>10451.625</v>
      </c>
      <c r="G77" s="21">
        <f t="shared" si="10"/>
        <v>2.6240031206657419</v>
      </c>
      <c r="H77" s="202">
        <v>10451.625</v>
      </c>
      <c r="I77" s="21">
        <f t="shared" si="11"/>
        <v>0</v>
      </c>
    </row>
    <row r="78" spans="1:9" ht="16.5" x14ac:dyDescent="0.3">
      <c r="A78" s="37"/>
      <c r="B78" s="34" t="s">
        <v>75</v>
      </c>
      <c r="C78" s="15" t="s">
        <v>148</v>
      </c>
      <c r="D78" s="13" t="s">
        <v>145</v>
      </c>
      <c r="E78" s="157">
        <v>1539.7866666666664</v>
      </c>
      <c r="F78" s="47">
        <v>4295</v>
      </c>
      <c r="G78" s="21">
        <f t="shared" si="10"/>
        <v>1.7893474420698976</v>
      </c>
      <c r="H78" s="211">
        <v>4228.333333333333</v>
      </c>
      <c r="I78" s="21">
        <f t="shared" si="11"/>
        <v>1.5766653527788801E-2</v>
      </c>
    </row>
    <row r="79" spans="1:9" ht="15.75" customHeight="1" x14ac:dyDescent="0.3">
      <c r="A79" s="37"/>
      <c r="B79" s="34" t="s">
        <v>77</v>
      </c>
      <c r="C79" s="15" t="s">
        <v>146</v>
      </c>
      <c r="D79" s="13" t="s">
        <v>162</v>
      </c>
      <c r="E79" s="157">
        <v>2858.9111111111115</v>
      </c>
      <c r="F79" s="47">
        <v>7637.2222222222226</v>
      </c>
      <c r="G79" s="21">
        <f t="shared" si="10"/>
        <v>1.6713744937855126</v>
      </c>
      <c r="H79" s="211">
        <v>7470.5555555555557</v>
      </c>
      <c r="I79" s="21">
        <f t="shared" si="11"/>
        <v>2.2309808879303974E-2</v>
      </c>
    </row>
    <row r="80" spans="1:9" ht="16.5" x14ac:dyDescent="0.3">
      <c r="A80" s="37"/>
      <c r="B80" s="34" t="s">
        <v>78</v>
      </c>
      <c r="C80" s="15" t="s">
        <v>149</v>
      </c>
      <c r="D80" s="25" t="s">
        <v>147</v>
      </c>
      <c r="E80" s="163">
        <v>3523.4199999999996</v>
      </c>
      <c r="F80" s="61">
        <v>6533.5714285714284</v>
      </c>
      <c r="G80" s="21">
        <f t="shared" si="10"/>
        <v>0.85432659988631188</v>
      </c>
      <c r="H80" s="220">
        <v>6696.875</v>
      </c>
      <c r="I80" s="21">
        <f t="shared" si="11"/>
        <v>-2.438504099726687E-2</v>
      </c>
    </row>
    <row r="81" spans="1:9" ht="16.5" x14ac:dyDescent="0.3">
      <c r="A81" s="37"/>
      <c r="B81" s="34" t="s">
        <v>79</v>
      </c>
      <c r="C81" s="15" t="s">
        <v>155</v>
      </c>
      <c r="D81" s="25" t="s">
        <v>156</v>
      </c>
      <c r="E81" s="163">
        <v>9999</v>
      </c>
      <c r="F81" s="61">
        <v>56000</v>
      </c>
      <c r="G81" s="21">
        <f t="shared" si="10"/>
        <v>4.6005600560056008</v>
      </c>
      <c r="H81" s="220">
        <v>56000</v>
      </c>
      <c r="I81" s="21">
        <f t="shared" si="11"/>
        <v>0</v>
      </c>
    </row>
    <row r="82" spans="1:9" ht="16.5" customHeight="1" thickBot="1" x14ac:dyDescent="0.35">
      <c r="A82" s="35"/>
      <c r="B82" s="36" t="s">
        <v>80</v>
      </c>
      <c r="C82" s="16" t="s">
        <v>151</v>
      </c>
      <c r="D82" s="12" t="s">
        <v>150</v>
      </c>
      <c r="E82" s="159">
        <v>6476.0444444444447</v>
      </c>
      <c r="F82" s="50">
        <v>9038.8888888888887</v>
      </c>
      <c r="G82" s="23">
        <f t="shared" si="10"/>
        <v>0.3957422569332445</v>
      </c>
      <c r="H82" s="214">
        <v>8804.4444444444453</v>
      </c>
      <c r="I82" s="23">
        <f t="shared" si="11"/>
        <v>2.6627965673901952E-2</v>
      </c>
    </row>
    <row r="83" spans="1:9" x14ac:dyDescent="0.25">
      <c r="E83"/>
      <c r="F83"/>
      <c r="H83"/>
    </row>
  </sheetData>
  <sortState ref="B70:I74">
    <sortCondition ref="I70:I74"/>
  </sortState>
  <mergeCells count="10">
    <mergeCell ref="A9:I9"/>
    <mergeCell ref="C13:C14"/>
    <mergeCell ref="A13:A14"/>
    <mergeCell ref="B13:B14"/>
    <mergeCell ref="H13:H14"/>
    <mergeCell ref="I13:I14"/>
    <mergeCell ref="E13:E14"/>
    <mergeCell ref="F13:F14"/>
    <mergeCell ref="D13:D14"/>
    <mergeCell ref="G13:G14"/>
  </mergeCells>
  <printOptions horizontalCentered="1"/>
  <pageMargins left="0.15748031496062992" right="0.15748031496062992" top="0.47244094488188981" bottom="0.74803149606299213" header="0.31496062992125984" footer="0.31496062992125984"/>
  <pageSetup paperSize="9" scale="98" orientation="landscape" r:id="rId1"/>
  <headerFooter>
    <oddFooter>&amp;C&amp;P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7:K95"/>
  <sheetViews>
    <sheetView rightToLeft="1" topLeftCell="A6" zoomScaleNormal="100" workbookViewId="0">
      <selection activeCell="I91" sqref="I91"/>
    </sheetView>
  </sheetViews>
  <sheetFormatPr defaultRowHeight="15" x14ac:dyDescent="0.25"/>
  <cols>
    <col min="1" max="1" width="27.625" style="9" customWidth="1"/>
    <col min="2" max="2" width="5.125" style="9" bestFit="1" customWidth="1"/>
    <col min="3" max="3" width="19.375" customWidth="1"/>
    <col min="4" max="4" width="16.125" bestFit="1" customWidth="1"/>
    <col min="5" max="5" width="12.25" style="28" customWidth="1"/>
    <col min="6" max="6" width="14.625" style="28" customWidth="1"/>
    <col min="7" max="7" width="12.125" style="28" customWidth="1"/>
    <col min="8" max="8" width="14.625" style="28" customWidth="1"/>
    <col min="9" max="9" width="11.25" customWidth="1"/>
    <col min="10" max="10" width="10.25" customWidth="1"/>
    <col min="11" max="11" width="9.25" bestFit="1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239" t="s">
        <v>201</v>
      </c>
      <c r="B9" s="239"/>
      <c r="C9" s="239"/>
      <c r="D9" s="239"/>
      <c r="E9" s="239"/>
      <c r="F9" s="239"/>
      <c r="G9" s="239"/>
      <c r="H9" s="239"/>
      <c r="I9" s="239"/>
    </row>
    <row r="10" spans="1:9" ht="18" x14ac:dyDescent="0.2">
      <c r="A10" s="2" t="s">
        <v>222</v>
      </c>
      <c r="B10" s="2"/>
      <c r="C10" s="2"/>
    </row>
    <row r="11" spans="1:9" ht="18" x14ac:dyDescent="0.2">
      <c r="A11" s="2"/>
      <c r="B11" s="2"/>
      <c r="C11" s="2"/>
    </row>
    <row r="12" spans="1:9" ht="4.5" customHeight="1" thickBot="1" x14ac:dyDescent="0.25">
      <c r="A12" s="2"/>
      <c r="B12" s="2"/>
      <c r="C12" s="2"/>
    </row>
    <row r="13" spans="1:9" ht="24.75" customHeight="1" x14ac:dyDescent="0.2">
      <c r="A13" s="240" t="s">
        <v>3</v>
      </c>
      <c r="B13" s="246"/>
      <c r="C13" s="265" t="s">
        <v>0</v>
      </c>
      <c r="D13" s="267" t="s">
        <v>23</v>
      </c>
      <c r="E13" s="242" t="s">
        <v>218</v>
      </c>
      <c r="F13" s="259" t="s">
        <v>224</v>
      </c>
      <c r="G13" s="242" t="s">
        <v>197</v>
      </c>
      <c r="H13" s="259" t="s">
        <v>217</v>
      </c>
      <c r="I13" s="242" t="s">
        <v>187</v>
      </c>
    </row>
    <row r="14" spans="1:9" ht="38.25" customHeight="1" thickBot="1" x14ac:dyDescent="0.25">
      <c r="A14" s="241"/>
      <c r="B14" s="247"/>
      <c r="C14" s="266"/>
      <c r="D14" s="268"/>
      <c r="E14" s="243"/>
      <c r="F14" s="260"/>
      <c r="G14" s="261"/>
      <c r="H14" s="260"/>
      <c r="I14" s="261"/>
    </row>
    <row r="15" spans="1:9" ht="17.25" customHeight="1" thickBot="1" x14ac:dyDescent="0.3">
      <c r="A15" s="33" t="s">
        <v>24</v>
      </c>
      <c r="B15" s="27" t="s">
        <v>22</v>
      </c>
      <c r="C15" s="126"/>
      <c r="D15" s="6"/>
      <c r="E15" s="30"/>
      <c r="F15" s="7"/>
      <c r="G15" s="7"/>
      <c r="H15" s="7"/>
      <c r="I15" s="8"/>
    </row>
    <row r="16" spans="1:9" ht="15.75" customHeight="1" x14ac:dyDescent="0.3">
      <c r="A16" s="150"/>
      <c r="B16" s="206" t="s">
        <v>17</v>
      </c>
      <c r="C16" s="189" t="s">
        <v>97</v>
      </c>
      <c r="D16" s="186" t="s">
        <v>161</v>
      </c>
      <c r="E16" s="207">
        <v>1355.6200000000001</v>
      </c>
      <c r="F16" s="207">
        <v>2951</v>
      </c>
      <c r="G16" s="195">
        <f t="shared" ref="G16:G31" si="0">(F16-E16)/E16</f>
        <v>1.1768637228721912</v>
      </c>
      <c r="H16" s="207">
        <v>3716</v>
      </c>
      <c r="I16" s="195">
        <f t="shared" ref="I16:I31" si="1">(F16-H16)/H16</f>
        <v>-0.2058665231431647</v>
      </c>
    </row>
    <row r="17" spans="1:9" ht="16.5" x14ac:dyDescent="0.3">
      <c r="A17" s="151"/>
      <c r="B17" s="203" t="s">
        <v>7</v>
      </c>
      <c r="C17" s="190" t="s">
        <v>87</v>
      </c>
      <c r="D17" s="186" t="s">
        <v>161</v>
      </c>
      <c r="E17" s="210">
        <v>828.42</v>
      </c>
      <c r="F17" s="210">
        <v>1438.3333333333335</v>
      </c>
      <c r="G17" s="195">
        <f t="shared" si="0"/>
        <v>0.73623685248223558</v>
      </c>
      <c r="H17" s="210">
        <v>1763.5</v>
      </c>
      <c r="I17" s="195">
        <f t="shared" si="1"/>
        <v>-0.18438710896890645</v>
      </c>
    </row>
    <row r="18" spans="1:9" ht="16.5" x14ac:dyDescent="0.3">
      <c r="A18" s="151"/>
      <c r="B18" s="203" t="s">
        <v>8</v>
      </c>
      <c r="C18" s="190" t="s">
        <v>89</v>
      </c>
      <c r="D18" s="186" t="s">
        <v>161</v>
      </c>
      <c r="E18" s="210">
        <v>3749.4510444444445</v>
      </c>
      <c r="F18" s="210">
        <v>13014.8</v>
      </c>
      <c r="G18" s="195">
        <f t="shared" si="0"/>
        <v>2.4711214643765005</v>
      </c>
      <c r="H18" s="210">
        <v>13466.6</v>
      </c>
      <c r="I18" s="195">
        <f t="shared" si="1"/>
        <v>-3.3549671037975515E-2</v>
      </c>
    </row>
    <row r="19" spans="1:9" ht="16.5" x14ac:dyDescent="0.3">
      <c r="A19" s="151"/>
      <c r="B19" s="203" t="s">
        <v>10</v>
      </c>
      <c r="C19" s="190" t="s">
        <v>90</v>
      </c>
      <c r="D19" s="186" t="s">
        <v>161</v>
      </c>
      <c r="E19" s="210">
        <v>1517.2288222222223</v>
      </c>
      <c r="F19" s="210">
        <v>4123.8999999999996</v>
      </c>
      <c r="G19" s="195">
        <f t="shared" si="0"/>
        <v>1.7180474952749012</v>
      </c>
      <c r="H19" s="210">
        <v>4266</v>
      </c>
      <c r="I19" s="195">
        <f t="shared" si="1"/>
        <v>-3.330989217065175E-2</v>
      </c>
    </row>
    <row r="20" spans="1:9" ht="16.5" x14ac:dyDescent="0.3">
      <c r="A20" s="151"/>
      <c r="B20" s="203" t="s">
        <v>19</v>
      </c>
      <c r="C20" s="190" t="s">
        <v>99</v>
      </c>
      <c r="D20" s="186" t="s">
        <v>161</v>
      </c>
      <c r="E20" s="210">
        <v>1659.8599999999997</v>
      </c>
      <c r="F20" s="210">
        <v>5041.3999999999996</v>
      </c>
      <c r="G20" s="195">
        <f t="shared" si="0"/>
        <v>2.037244104924512</v>
      </c>
      <c r="H20" s="210">
        <v>5109</v>
      </c>
      <c r="I20" s="195">
        <f t="shared" si="1"/>
        <v>-1.3231552162849944E-2</v>
      </c>
    </row>
    <row r="21" spans="1:9" ht="16.5" x14ac:dyDescent="0.3">
      <c r="A21" s="151"/>
      <c r="B21" s="203" t="s">
        <v>5</v>
      </c>
      <c r="C21" s="190" t="s">
        <v>85</v>
      </c>
      <c r="D21" s="186" t="s">
        <v>161</v>
      </c>
      <c r="E21" s="210">
        <v>1833.8422222222223</v>
      </c>
      <c r="F21" s="210">
        <v>5146</v>
      </c>
      <c r="G21" s="195">
        <f t="shared" si="0"/>
        <v>1.8061301771992984</v>
      </c>
      <c r="H21" s="210">
        <v>5024.8555555555558</v>
      </c>
      <c r="I21" s="195">
        <f t="shared" si="1"/>
        <v>2.4109040171414488E-2</v>
      </c>
    </row>
    <row r="22" spans="1:9" ht="16.5" x14ac:dyDescent="0.3">
      <c r="A22" s="151"/>
      <c r="B22" s="203" t="s">
        <v>14</v>
      </c>
      <c r="C22" s="190" t="s">
        <v>94</v>
      </c>
      <c r="D22" s="186" t="s">
        <v>81</v>
      </c>
      <c r="E22" s="210">
        <v>495.68340000000001</v>
      </c>
      <c r="F22" s="210">
        <v>1720.6999999999998</v>
      </c>
      <c r="G22" s="195">
        <f t="shared" si="0"/>
        <v>2.4713690230497933</v>
      </c>
      <c r="H22" s="210">
        <v>1675</v>
      </c>
      <c r="I22" s="195">
        <f t="shared" si="1"/>
        <v>2.728358208955213E-2</v>
      </c>
    </row>
    <row r="23" spans="1:9" ht="16.5" x14ac:dyDescent="0.3">
      <c r="A23" s="151"/>
      <c r="B23" s="203" t="s">
        <v>15</v>
      </c>
      <c r="C23" s="190" t="s">
        <v>95</v>
      </c>
      <c r="D23" s="188" t="s">
        <v>82</v>
      </c>
      <c r="E23" s="210">
        <v>1252.5</v>
      </c>
      <c r="F23" s="210">
        <v>2727.5</v>
      </c>
      <c r="G23" s="195">
        <f t="shared" si="0"/>
        <v>1.1776447105788423</v>
      </c>
      <c r="H23" s="210">
        <v>2628.5</v>
      </c>
      <c r="I23" s="195">
        <f t="shared" si="1"/>
        <v>3.7664066958341257E-2</v>
      </c>
    </row>
    <row r="24" spans="1:9" ht="16.5" x14ac:dyDescent="0.3">
      <c r="A24" s="151"/>
      <c r="B24" s="203" t="s">
        <v>18</v>
      </c>
      <c r="C24" s="190" t="s">
        <v>98</v>
      </c>
      <c r="D24" s="188" t="s">
        <v>83</v>
      </c>
      <c r="E24" s="210">
        <v>2562.7283333333335</v>
      </c>
      <c r="F24" s="210">
        <v>5755.8857142857141</v>
      </c>
      <c r="G24" s="195">
        <f t="shared" si="0"/>
        <v>1.2459991718275694</v>
      </c>
      <c r="H24" s="210">
        <v>5488.4750000000004</v>
      </c>
      <c r="I24" s="195">
        <f t="shared" si="1"/>
        <v>4.872222507813441E-2</v>
      </c>
    </row>
    <row r="25" spans="1:9" ht="16.5" x14ac:dyDescent="0.3">
      <c r="A25" s="151"/>
      <c r="B25" s="203" t="s">
        <v>6</v>
      </c>
      <c r="C25" s="190" t="s">
        <v>86</v>
      </c>
      <c r="D25" s="188" t="s">
        <v>161</v>
      </c>
      <c r="E25" s="210">
        <v>1670.911111111111</v>
      </c>
      <c r="F25" s="210">
        <v>5166</v>
      </c>
      <c r="G25" s="195">
        <f t="shared" si="0"/>
        <v>2.091726403425942</v>
      </c>
      <c r="H25" s="210">
        <v>4907.7000000000007</v>
      </c>
      <c r="I25" s="195">
        <f t="shared" si="1"/>
        <v>5.2631578947368265E-2</v>
      </c>
    </row>
    <row r="26" spans="1:9" ht="16.5" x14ac:dyDescent="0.3">
      <c r="A26" s="151"/>
      <c r="B26" s="203" t="s">
        <v>9</v>
      </c>
      <c r="C26" s="190" t="s">
        <v>88</v>
      </c>
      <c r="D26" s="188" t="s">
        <v>161</v>
      </c>
      <c r="E26" s="210">
        <v>1517.29</v>
      </c>
      <c r="F26" s="210">
        <v>5031</v>
      </c>
      <c r="G26" s="195">
        <f t="shared" si="0"/>
        <v>2.3157801079556317</v>
      </c>
      <c r="H26" s="210">
        <v>4637.3999999999996</v>
      </c>
      <c r="I26" s="195">
        <f t="shared" si="1"/>
        <v>8.4875145555699402E-2</v>
      </c>
    </row>
    <row r="27" spans="1:9" ht="16.5" x14ac:dyDescent="0.3">
      <c r="A27" s="151"/>
      <c r="B27" s="203" t="s">
        <v>11</v>
      </c>
      <c r="C27" s="190" t="s">
        <v>91</v>
      </c>
      <c r="D27" s="188" t="s">
        <v>81</v>
      </c>
      <c r="E27" s="210">
        <v>413.3433</v>
      </c>
      <c r="F27" s="210">
        <v>925.6</v>
      </c>
      <c r="G27" s="195">
        <f t="shared" si="0"/>
        <v>1.2393008426651648</v>
      </c>
      <c r="H27" s="210">
        <v>838.2</v>
      </c>
      <c r="I27" s="195">
        <f t="shared" si="1"/>
        <v>0.1042710570269625</v>
      </c>
    </row>
    <row r="28" spans="1:9" ht="16.5" x14ac:dyDescent="0.3">
      <c r="A28" s="151"/>
      <c r="B28" s="203" t="s">
        <v>12</v>
      </c>
      <c r="C28" s="190" t="s">
        <v>92</v>
      </c>
      <c r="D28" s="188" t="s">
        <v>81</v>
      </c>
      <c r="E28" s="210">
        <v>474.15</v>
      </c>
      <c r="F28" s="210">
        <v>1295.5999999999999</v>
      </c>
      <c r="G28" s="195">
        <f t="shared" si="0"/>
        <v>1.7324686280712853</v>
      </c>
      <c r="H28" s="210">
        <v>1125.8</v>
      </c>
      <c r="I28" s="195">
        <f t="shared" si="1"/>
        <v>0.15082607923254571</v>
      </c>
    </row>
    <row r="29" spans="1:9" ht="17.25" thickBot="1" x14ac:dyDescent="0.35">
      <c r="A29" s="152"/>
      <c r="B29" s="203" t="s">
        <v>13</v>
      </c>
      <c r="C29" s="190" t="s">
        <v>93</v>
      </c>
      <c r="D29" s="188" t="s">
        <v>81</v>
      </c>
      <c r="E29" s="210">
        <v>466.24666666666667</v>
      </c>
      <c r="F29" s="210">
        <v>1337.5</v>
      </c>
      <c r="G29" s="195">
        <f t="shared" si="0"/>
        <v>1.8686532164662482</v>
      </c>
      <c r="H29" s="210">
        <v>1100</v>
      </c>
      <c r="I29" s="195">
        <f t="shared" si="1"/>
        <v>0.21590909090909091</v>
      </c>
    </row>
    <row r="30" spans="1:9" ht="16.5" x14ac:dyDescent="0.3">
      <c r="A30" s="37"/>
      <c r="B30" s="203" t="s">
        <v>4</v>
      </c>
      <c r="C30" s="190" t="s">
        <v>84</v>
      </c>
      <c r="D30" s="188" t="s">
        <v>161</v>
      </c>
      <c r="E30" s="210">
        <v>2184.1800000000003</v>
      </c>
      <c r="F30" s="210">
        <v>5931.9</v>
      </c>
      <c r="G30" s="195">
        <f t="shared" si="0"/>
        <v>1.7158475949784353</v>
      </c>
      <c r="H30" s="210">
        <v>4707.7000000000007</v>
      </c>
      <c r="I30" s="195">
        <f t="shared" si="1"/>
        <v>0.26004205875480568</v>
      </c>
    </row>
    <row r="31" spans="1:9" ht="17.25" thickBot="1" x14ac:dyDescent="0.35">
      <c r="A31" s="38"/>
      <c r="B31" s="204" t="s">
        <v>16</v>
      </c>
      <c r="C31" s="191" t="s">
        <v>96</v>
      </c>
      <c r="D31" s="187" t="s">
        <v>81</v>
      </c>
      <c r="E31" s="213">
        <v>498.11673333333334</v>
      </c>
      <c r="F31" s="213">
        <v>1710.411111111111</v>
      </c>
      <c r="G31" s="197">
        <f t="shared" si="0"/>
        <v>2.4337555770617443</v>
      </c>
      <c r="H31" s="213">
        <v>1320.675</v>
      </c>
      <c r="I31" s="197">
        <f t="shared" si="1"/>
        <v>0.29510372431605891</v>
      </c>
    </row>
    <row r="32" spans="1:9" ht="15.75" customHeight="1" thickBot="1" x14ac:dyDescent="0.25">
      <c r="A32" s="252" t="s">
        <v>188</v>
      </c>
      <c r="B32" s="253"/>
      <c r="C32" s="253"/>
      <c r="D32" s="254"/>
      <c r="E32" s="100">
        <f>SUM(E16:E31)</f>
        <v>22479.571633333337</v>
      </c>
      <c r="F32" s="101">
        <f>SUM(F16:F31)</f>
        <v>63317.530158730158</v>
      </c>
      <c r="G32" s="102">
        <f t="shared" ref="G32" si="2">(F32-E32)/E32</f>
        <v>1.8166697831928951</v>
      </c>
      <c r="H32" s="101">
        <f>SUM(H16:H31)</f>
        <v>61775.405555555568</v>
      </c>
      <c r="I32" s="105">
        <f t="shared" ref="I32" si="3">(F32-H32)/H32</f>
        <v>2.4963407189415119E-2</v>
      </c>
    </row>
    <row r="33" spans="1:9" ht="17.25" customHeight="1" thickBot="1" x14ac:dyDescent="0.3">
      <c r="A33" s="37" t="s">
        <v>20</v>
      </c>
      <c r="B33" s="27" t="s">
        <v>21</v>
      </c>
      <c r="C33" s="5"/>
      <c r="D33" s="6"/>
      <c r="E33" s="52"/>
      <c r="F33" s="52"/>
      <c r="G33" s="7"/>
      <c r="H33" s="52"/>
      <c r="I33" s="8"/>
    </row>
    <row r="34" spans="1:9" ht="16.5" x14ac:dyDescent="0.3">
      <c r="A34" s="33"/>
      <c r="B34" s="205" t="s">
        <v>29</v>
      </c>
      <c r="C34" s="192" t="s">
        <v>103</v>
      </c>
      <c r="D34" s="194" t="s">
        <v>161</v>
      </c>
      <c r="E34" s="216">
        <v>2217.6083333333336</v>
      </c>
      <c r="F34" s="216">
        <v>6004.1666666666661</v>
      </c>
      <c r="G34" s="195">
        <f>(F34-E34)/E34</f>
        <v>1.707496439482475</v>
      </c>
      <c r="H34" s="216">
        <v>6241.6666666666661</v>
      </c>
      <c r="I34" s="195">
        <f>(F34-H34)/H34</f>
        <v>-3.8050734312416561E-2</v>
      </c>
    </row>
    <row r="35" spans="1:9" ht="16.5" x14ac:dyDescent="0.3">
      <c r="A35" s="37"/>
      <c r="B35" s="203" t="s">
        <v>26</v>
      </c>
      <c r="C35" s="190" t="s">
        <v>100</v>
      </c>
      <c r="D35" s="186" t="s">
        <v>161</v>
      </c>
      <c r="E35" s="210">
        <v>4174.8399206349204</v>
      </c>
      <c r="F35" s="210">
        <v>9994.9666666666672</v>
      </c>
      <c r="G35" s="195">
        <f>(F35-E35)/E35</f>
        <v>1.3940957873054465</v>
      </c>
      <c r="H35" s="210">
        <v>10265.85</v>
      </c>
      <c r="I35" s="195">
        <f>(F35-H35)/H35</f>
        <v>-2.6386839212859451E-2</v>
      </c>
    </row>
    <row r="36" spans="1:9" ht="16.5" x14ac:dyDescent="0.3">
      <c r="A36" s="37"/>
      <c r="B36" s="205" t="s">
        <v>28</v>
      </c>
      <c r="C36" s="190" t="s">
        <v>102</v>
      </c>
      <c r="D36" s="186" t="s">
        <v>161</v>
      </c>
      <c r="E36" s="210">
        <v>3229.4177777777777</v>
      </c>
      <c r="F36" s="210">
        <v>6260.4888888888891</v>
      </c>
      <c r="G36" s="195">
        <f>(F36-E36)/E36</f>
        <v>0.93858129225907949</v>
      </c>
      <c r="H36" s="210">
        <v>6410.4888888888891</v>
      </c>
      <c r="I36" s="195">
        <f>(F36-H36)/H36</f>
        <v>-2.3399151390776227E-2</v>
      </c>
    </row>
    <row r="37" spans="1:9" ht="16.5" x14ac:dyDescent="0.3">
      <c r="A37" s="37"/>
      <c r="B37" s="203" t="s">
        <v>30</v>
      </c>
      <c r="C37" s="190" t="s">
        <v>104</v>
      </c>
      <c r="D37" s="186" t="s">
        <v>161</v>
      </c>
      <c r="E37" s="210">
        <v>3167.4333999999999</v>
      </c>
      <c r="F37" s="210">
        <v>4241.5</v>
      </c>
      <c r="G37" s="195">
        <f>(F37-E37)/E37</f>
        <v>0.33909682205157027</v>
      </c>
      <c r="H37" s="210">
        <v>4209.5</v>
      </c>
      <c r="I37" s="195">
        <f>(F37-H37)/H37</f>
        <v>7.601852951656966E-3</v>
      </c>
    </row>
    <row r="38" spans="1:9" ht="17.25" thickBot="1" x14ac:dyDescent="0.35">
      <c r="A38" s="38"/>
      <c r="B38" s="205" t="s">
        <v>27</v>
      </c>
      <c r="C38" s="190" t="s">
        <v>101</v>
      </c>
      <c r="D38" s="198" t="s">
        <v>161</v>
      </c>
      <c r="E38" s="213">
        <v>4670.1087301587304</v>
      </c>
      <c r="F38" s="213">
        <v>10120.766666666666</v>
      </c>
      <c r="G38" s="197">
        <f>(F38-E38)/E38</f>
        <v>1.1671372662714592</v>
      </c>
      <c r="H38" s="213">
        <v>9927.6666666666679</v>
      </c>
      <c r="I38" s="197">
        <f>(F38-H38)/H38</f>
        <v>1.9450693348554395E-2</v>
      </c>
    </row>
    <row r="39" spans="1:9" ht="15.75" customHeight="1" thickBot="1" x14ac:dyDescent="0.25">
      <c r="A39" s="252" t="s">
        <v>189</v>
      </c>
      <c r="B39" s="253"/>
      <c r="C39" s="253"/>
      <c r="D39" s="254"/>
      <c r="E39" s="84">
        <f>SUM(E34:E38)</f>
        <v>17459.408161904761</v>
      </c>
      <c r="F39" s="103">
        <f>SUM(F34:F38)</f>
        <v>36621.888888888891</v>
      </c>
      <c r="G39" s="104">
        <f t="shared" ref="G39" si="4">(F39-E39)/E39</f>
        <v>1.0975446904778454</v>
      </c>
      <c r="H39" s="103">
        <f>SUM(H34:H38)</f>
        <v>37055.172222222223</v>
      </c>
      <c r="I39" s="105">
        <f t="shared" ref="I39" si="5">(F39-H39)/H39</f>
        <v>-1.1692924559489433E-2</v>
      </c>
    </row>
    <row r="40" spans="1:9" ht="17.25" customHeight="1" thickBot="1" x14ac:dyDescent="0.3">
      <c r="A40" s="37" t="s">
        <v>25</v>
      </c>
      <c r="B40" s="27" t="s">
        <v>51</v>
      </c>
      <c r="C40" s="5"/>
      <c r="D40" s="6"/>
      <c r="E40" s="52"/>
      <c r="F40" s="52"/>
      <c r="G40" s="7"/>
      <c r="H40" s="52"/>
      <c r="I40" s="8"/>
    </row>
    <row r="41" spans="1:9" ht="16.5" x14ac:dyDescent="0.3">
      <c r="A41" s="33"/>
      <c r="B41" s="206" t="s">
        <v>33</v>
      </c>
      <c r="C41" s="190" t="s">
        <v>107</v>
      </c>
      <c r="D41" s="194" t="s">
        <v>161</v>
      </c>
      <c r="E41" s="208">
        <v>31440.875</v>
      </c>
      <c r="F41" s="210">
        <v>68737</v>
      </c>
      <c r="G41" s="195">
        <f t="shared" ref="G41:G46" si="6">(F41-E41)/E41</f>
        <v>1.1862305040810728</v>
      </c>
      <c r="H41" s="210">
        <v>68737</v>
      </c>
      <c r="I41" s="195">
        <f t="shared" ref="I41:I46" si="7">(F41-H41)/H41</f>
        <v>0</v>
      </c>
    </row>
    <row r="42" spans="1:9" ht="16.5" x14ac:dyDescent="0.3">
      <c r="A42" s="37"/>
      <c r="B42" s="203" t="s">
        <v>34</v>
      </c>
      <c r="C42" s="190" t="s">
        <v>154</v>
      </c>
      <c r="D42" s="186" t="s">
        <v>161</v>
      </c>
      <c r="E42" s="211">
        <v>6640</v>
      </c>
      <c r="F42" s="210">
        <v>28833</v>
      </c>
      <c r="G42" s="195">
        <f t="shared" si="6"/>
        <v>3.3423192771084338</v>
      </c>
      <c r="H42" s="210">
        <v>28083</v>
      </c>
      <c r="I42" s="195">
        <f t="shared" si="7"/>
        <v>2.6706548445678879E-2</v>
      </c>
    </row>
    <row r="43" spans="1:9" ht="16.5" x14ac:dyDescent="0.3">
      <c r="A43" s="37"/>
      <c r="B43" s="205" t="s">
        <v>36</v>
      </c>
      <c r="C43" s="190" t="s">
        <v>153</v>
      </c>
      <c r="D43" s="186" t="s">
        <v>161</v>
      </c>
      <c r="E43" s="211">
        <v>18871.166666666664</v>
      </c>
      <c r="F43" s="218">
        <v>48050</v>
      </c>
      <c r="G43" s="195">
        <f t="shared" si="6"/>
        <v>1.5462124758229048</v>
      </c>
      <c r="H43" s="218">
        <v>46050</v>
      </c>
      <c r="I43" s="195">
        <f t="shared" si="7"/>
        <v>4.3431053203040172E-2</v>
      </c>
    </row>
    <row r="44" spans="1:9" ht="16.5" x14ac:dyDescent="0.3">
      <c r="A44" s="37"/>
      <c r="B44" s="203" t="s">
        <v>32</v>
      </c>
      <c r="C44" s="190" t="s">
        <v>106</v>
      </c>
      <c r="D44" s="186" t="s">
        <v>161</v>
      </c>
      <c r="E44" s="211">
        <v>35532.514999999999</v>
      </c>
      <c r="F44" s="211">
        <v>108350</v>
      </c>
      <c r="G44" s="195">
        <f t="shared" si="6"/>
        <v>2.049319756848059</v>
      </c>
      <c r="H44" s="211">
        <v>103725</v>
      </c>
      <c r="I44" s="195">
        <f t="shared" si="7"/>
        <v>4.4589057604241984E-2</v>
      </c>
    </row>
    <row r="45" spans="1:9" ht="16.5" x14ac:dyDescent="0.3">
      <c r="A45" s="37"/>
      <c r="B45" s="203" t="s">
        <v>35</v>
      </c>
      <c r="C45" s="190" t="s">
        <v>152</v>
      </c>
      <c r="D45" s="186" t="s">
        <v>161</v>
      </c>
      <c r="E45" s="211">
        <v>19340</v>
      </c>
      <c r="F45" s="211">
        <v>25250</v>
      </c>
      <c r="G45" s="195">
        <f t="shared" si="6"/>
        <v>0.30558428128231646</v>
      </c>
      <c r="H45" s="211">
        <v>23850</v>
      </c>
      <c r="I45" s="195">
        <f t="shared" si="7"/>
        <v>5.8700209643605873E-2</v>
      </c>
    </row>
    <row r="46" spans="1:9" ht="16.5" customHeight="1" thickBot="1" x14ac:dyDescent="0.35">
      <c r="A46" s="38"/>
      <c r="B46" s="203" t="s">
        <v>31</v>
      </c>
      <c r="C46" s="190" t="s">
        <v>105</v>
      </c>
      <c r="D46" s="186" t="s">
        <v>161</v>
      </c>
      <c r="E46" s="214">
        <v>52629.85555555555</v>
      </c>
      <c r="F46" s="214">
        <v>171873.5</v>
      </c>
      <c r="G46" s="201">
        <f t="shared" si="6"/>
        <v>2.2657034336446555</v>
      </c>
      <c r="H46" s="214">
        <v>144123.75</v>
      </c>
      <c r="I46" s="201">
        <f t="shared" si="7"/>
        <v>0.19254113218674923</v>
      </c>
    </row>
    <row r="47" spans="1:9" ht="15.75" customHeight="1" thickBot="1" x14ac:dyDescent="0.25">
      <c r="A47" s="252" t="s">
        <v>190</v>
      </c>
      <c r="B47" s="253"/>
      <c r="C47" s="253"/>
      <c r="D47" s="254"/>
      <c r="E47" s="84">
        <f>SUM(E41:E46)</f>
        <v>164454.41222222222</v>
      </c>
      <c r="F47" s="84">
        <f>SUM(F41:F46)</f>
        <v>451093.5</v>
      </c>
      <c r="G47" s="104">
        <f t="shared" ref="G47" si="8">(F47-E47)/E47</f>
        <v>1.7429698838998078</v>
      </c>
      <c r="H47" s="103">
        <f>SUM(H41:H46)</f>
        <v>414568.75</v>
      </c>
      <c r="I47" s="105">
        <f t="shared" ref="I47" si="9">(F47-H47)/H47</f>
        <v>8.8102998597940629E-2</v>
      </c>
    </row>
    <row r="48" spans="1:9" ht="17.25" customHeight="1" thickBot="1" x14ac:dyDescent="0.3">
      <c r="A48" s="37" t="s">
        <v>37</v>
      </c>
      <c r="B48" s="27" t="s">
        <v>52</v>
      </c>
      <c r="C48" s="5"/>
      <c r="D48" s="6"/>
      <c r="E48" s="52"/>
      <c r="F48" s="52"/>
      <c r="G48" s="7"/>
      <c r="H48" s="7"/>
      <c r="I48" s="8"/>
    </row>
    <row r="49" spans="1:9" ht="16.5" x14ac:dyDescent="0.3">
      <c r="A49" s="33"/>
      <c r="B49" s="203" t="s">
        <v>49</v>
      </c>
      <c r="C49" s="190" t="s">
        <v>158</v>
      </c>
      <c r="D49" s="194" t="s">
        <v>199</v>
      </c>
      <c r="E49" s="208">
        <v>4024.3600000000006</v>
      </c>
      <c r="F49" s="208">
        <v>4748.75</v>
      </c>
      <c r="G49" s="195">
        <f t="shared" ref="G49:G54" si="10">(F49-E49)/E49</f>
        <v>0.1800012921309225</v>
      </c>
      <c r="H49" s="208">
        <v>4748.75</v>
      </c>
      <c r="I49" s="195">
        <f t="shared" ref="I49:I54" si="11">(F49-H49)/H49</f>
        <v>0</v>
      </c>
    </row>
    <row r="50" spans="1:9" ht="16.5" x14ac:dyDescent="0.3">
      <c r="A50" s="37"/>
      <c r="B50" s="203" t="s">
        <v>50</v>
      </c>
      <c r="C50" s="190" t="s">
        <v>159</v>
      </c>
      <c r="D50" s="188" t="s">
        <v>112</v>
      </c>
      <c r="E50" s="211">
        <v>55495.302777777775</v>
      </c>
      <c r="F50" s="211">
        <v>54748.25</v>
      </c>
      <c r="G50" s="195">
        <f t="shared" si="10"/>
        <v>-1.3461549723752851E-2</v>
      </c>
      <c r="H50" s="211">
        <v>54748.25</v>
      </c>
      <c r="I50" s="195">
        <f t="shared" si="11"/>
        <v>0</v>
      </c>
    </row>
    <row r="51" spans="1:9" ht="16.5" x14ac:dyDescent="0.3">
      <c r="A51" s="37"/>
      <c r="B51" s="203" t="s">
        <v>48</v>
      </c>
      <c r="C51" s="190" t="s">
        <v>157</v>
      </c>
      <c r="D51" s="186" t="s">
        <v>114</v>
      </c>
      <c r="E51" s="211">
        <v>39328.762999999999</v>
      </c>
      <c r="F51" s="211">
        <v>125328.5</v>
      </c>
      <c r="G51" s="195">
        <f t="shared" si="10"/>
        <v>2.1866880735608185</v>
      </c>
      <c r="H51" s="211">
        <v>122328.5</v>
      </c>
      <c r="I51" s="195">
        <f t="shared" si="11"/>
        <v>2.4524129699947272E-2</v>
      </c>
    </row>
    <row r="52" spans="1:9" ht="16.5" x14ac:dyDescent="0.3">
      <c r="A52" s="37"/>
      <c r="B52" s="203" t="s">
        <v>45</v>
      </c>
      <c r="C52" s="190" t="s">
        <v>109</v>
      </c>
      <c r="D52" s="186" t="s">
        <v>108</v>
      </c>
      <c r="E52" s="211">
        <v>10683.024444444445</v>
      </c>
      <c r="F52" s="211">
        <v>29744.714285714286</v>
      </c>
      <c r="G52" s="195">
        <f t="shared" si="10"/>
        <v>1.7842971286265852</v>
      </c>
      <c r="H52" s="211">
        <v>28868.285714285714</v>
      </c>
      <c r="I52" s="195">
        <f t="shared" si="11"/>
        <v>3.0359564128702814E-2</v>
      </c>
    </row>
    <row r="53" spans="1:9" ht="16.5" x14ac:dyDescent="0.3">
      <c r="A53" s="37"/>
      <c r="B53" s="203" t="s">
        <v>47</v>
      </c>
      <c r="C53" s="190" t="s">
        <v>113</v>
      </c>
      <c r="D53" s="188" t="s">
        <v>114</v>
      </c>
      <c r="E53" s="211">
        <v>26364.76666666667</v>
      </c>
      <c r="F53" s="211">
        <v>62251.444444444445</v>
      </c>
      <c r="G53" s="195">
        <f t="shared" si="10"/>
        <v>1.3611604544617413</v>
      </c>
      <c r="H53" s="211">
        <v>57648.111111111109</v>
      </c>
      <c r="I53" s="195">
        <f t="shared" si="11"/>
        <v>7.9852283875543814E-2</v>
      </c>
    </row>
    <row r="54" spans="1:9" ht="16.5" customHeight="1" thickBot="1" x14ac:dyDescent="0.35">
      <c r="A54" s="38"/>
      <c r="B54" s="203" t="s">
        <v>46</v>
      </c>
      <c r="C54" s="190" t="s">
        <v>111</v>
      </c>
      <c r="D54" s="187" t="s">
        <v>110</v>
      </c>
      <c r="E54" s="214">
        <v>7396.844444444444</v>
      </c>
      <c r="F54" s="214">
        <v>18087.777777777777</v>
      </c>
      <c r="G54" s="201">
        <f t="shared" si="10"/>
        <v>1.4453370506342047</v>
      </c>
      <c r="H54" s="214">
        <v>16385.333333333332</v>
      </c>
      <c r="I54" s="201">
        <f t="shared" si="11"/>
        <v>0.10390050722868696</v>
      </c>
    </row>
    <row r="55" spans="1:9" ht="15.75" customHeight="1" thickBot="1" x14ac:dyDescent="0.25">
      <c r="A55" s="252" t="s">
        <v>191</v>
      </c>
      <c r="B55" s="253"/>
      <c r="C55" s="253"/>
      <c r="D55" s="254"/>
      <c r="E55" s="84">
        <f>SUM(E49:E54)</f>
        <v>143293.06133333332</v>
      </c>
      <c r="F55" s="84">
        <f>SUM(F49:F54)</f>
        <v>294909.43650793651</v>
      </c>
      <c r="G55" s="104">
        <f t="shared" ref="G55" si="12">(F55-E55)/E55</f>
        <v>1.0580859517119807</v>
      </c>
      <c r="H55" s="84">
        <f>SUM(H49:H54)</f>
        <v>284727.23015873012</v>
      </c>
      <c r="I55" s="105">
        <f t="shared" ref="I55" si="13">(F55-H55)/H55</f>
        <v>3.5761266470825427E-2</v>
      </c>
    </row>
    <row r="56" spans="1:9" ht="17.25" customHeight="1" thickBot="1" x14ac:dyDescent="0.3">
      <c r="A56" s="110" t="s">
        <v>44</v>
      </c>
      <c r="B56" s="10" t="s">
        <v>57</v>
      </c>
      <c r="C56" s="177"/>
      <c r="D56" s="124"/>
      <c r="E56" s="107"/>
      <c r="F56" s="107"/>
      <c r="G56" s="108"/>
      <c r="H56" s="107"/>
      <c r="I56" s="109"/>
    </row>
    <row r="57" spans="1:9" ht="16.5" x14ac:dyDescent="0.3">
      <c r="A57" s="110"/>
      <c r="B57" s="224" t="s">
        <v>38</v>
      </c>
      <c r="C57" s="193" t="s">
        <v>115</v>
      </c>
      <c r="D57" s="194" t="s">
        <v>114</v>
      </c>
      <c r="E57" s="208">
        <v>5683.3333333333339</v>
      </c>
      <c r="F57" s="164">
        <v>22975</v>
      </c>
      <c r="G57" s="196">
        <f t="shared" ref="G57:G65" si="14">(F57-E57)/E57</f>
        <v>3.0425219941348964</v>
      </c>
      <c r="H57" s="164">
        <v>22975</v>
      </c>
      <c r="I57" s="196">
        <f t="shared" ref="I57:I65" si="15">(F57-H57)/H57</f>
        <v>0</v>
      </c>
    </row>
    <row r="58" spans="1:9" ht="16.5" x14ac:dyDescent="0.3">
      <c r="A58" s="111"/>
      <c r="B58" s="225" t="s">
        <v>39</v>
      </c>
      <c r="C58" s="190" t="s">
        <v>116</v>
      </c>
      <c r="D58" s="186" t="s">
        <v>114</v>
      </c>
      <c r="E58" s="211">
        <v>11429.809523809523</v>
      </c>
      <c r="F58" s="222">
        <v>24081.666666666668</v>
      </c>
      <c r="G58" s="195">
        <f t="shared" si="14"/>
        <v>1.106917583928408</v>
      </c>
      <c r="H58" s="222">
        <v>24081.666666666668</v>
      </c>
      <c r="I58" s="195">
        <f t="shared" si="15"/>
        <v>0</v>
      </c>
    </row>
    <row r="59" spans="1:9" ht="16.5" x14ac:dyDescent="0.3">
      <c r="A59" s="111"/>
      <c r="B59" s="225" t="s">
        <v>42</v>
      </c>
      <c r="C59" s="190" t="s">
        <v>198</v>
      </c>
      <c r="D59" s="186" t="s">
        <v>114</v>
      </c>
      <c r="E59" s="211">
        <v>4899.2857142857138</v>
      </c>
      <c r="F59" s="222">
        <v>14057.5</v>
      </c>
      <c r="G59" s="195">
        <f t="shared" si="14"/>
        <v>1.8692958157165771</v>
      </c>
      <c r="H59" s="222">
        <v>14057.5</v>
      </c>
      <c r="I59" s="195">
        <f t="shared" si="15"/>
        <v>0</v>
      </c>
    </row>
    <row r="60" spans="1:9" ht="16.5" x14ac:dyDescent="0.3">
      <c r="A60" s="111"/>
      <c r="B60" s="225" t="s">
        <v>43</v>
      </c>
      <c r="C60" s="190" t="s">
        <v>119</v>
      </c>
      <c r="D60" s="186" t="s">
        <v>114</v>
      </c>
      <c r="E60" s="211">
        <v>10514</v>
      </c>
      <c r="F60" s="211">
        <v>3685.75</v>
      </c>
      <c r="G60" s="195">
        <f t="shared" si="14"/>
        <v>-0.6494435990108427</v>
      </c>
      <c r="H60" s="211">
        <v>3685.75</v>
      </c>
      <c r="I60" s="195">
        <f t="shared" si="15"/>
        <v>0</v>
      </c>
    </row>
    <row r="61" spans="1:9" ht="16.5" x14ac:dyDescent="0.3">
      <c r="A61" s="111"/>
      <c r="B61" s="225" t="s">
        <v>56</v>
      </c>
      <c r="C61" s="190" t="s">
        <v>123</v>
      </c>
      <c r="D61" s="186" t="s">
        <v>120</v>
      </c>
      <c r="E61" s="211">
        <v>49432.000000000007</v>
      </c>
      <c r="F61" s="227">
        <v>218000</v>
      </c>
      <c r="G61" s="195">
        <f t="shared" si="14"/>
        <v>3.4100987214759666</v>
      </c>
      <c r="H61" s="227">
        <v>218000</v>
      </c>
      <c r="I61" s="195">
        <f t="shared" si="15"/>
        <v>0</v>
      </c>
    </row>
    <row r="62" spans="1:9" s="146" customFormat="1" ht="17.25" thickBot="1" x14ac:dyDescent="0.35">
      <c r="A62" s="169"/>
      <c r="B62" s="226" t="s">
        <v>40</v>
      </c>
      <c r="C62" s="191" t="s">
        <v>117</v>
      </c>
      <c r="D62" s="187" t="s">
        <v>114</v>
      </c>
      <c r="E62" s="214">
        <v>6513.1333333333332</v>
      </c>
      <c r="F62" s="223">
        <v>23571</v>
      </c>
      <c r="G62" s="200">
        <f t="shared" si="14"/>
        <v>2.6189954655721266</v>
      </c>
      <c r="H62" s="223">
        <v>23370.6</v>
      </c>
      <c r="I62" s="200">
        <f t="shared" si="15"/>
        <v>8.5748761264153022E-3</v>
      </c>
    </row>
    <row r="63" spans="1:9" s="146" customFormat="1" ht="16.5" x14ac:dyDescent="0.3">
      <c r="A63" s="169"/>
      <c r="B63" s="95" t="s">
        <v>55</v>
      </c>
      <c r="C63" s="189" t="s">
        <v>122</v>
      </c>
      <c r="D63" s="186" t="s">
        <v>120</v>
      </c>
      <c r="E63" s="211">
        <v>11739.444444444445</v>
      </c>
      <c r="F63" s="221">
        <v>31766</v>
      </c>
      <c r="G63" s="195">
        <f t="shared" si="14"/>
        <v>1.7059202120107897</v>
      </c>
      <c r="H63" s="221">
        <v>30889</v>
      </c>
      <c r="I63" s="195">
        <f t="shared" si="15"/>
        <v>2.8391984201495676E-2</v>
      </c>
    </row>
    <row r="64" spans="1:9" s="146" customFormat="1" ht="16.5" x14ac:dyDescent="0.3">
      <c r="A64" s="169"/>
      <c r="B64" s="225" t="s">
        <v>54</v>
      </c>
      <c r="C64" s="190" t="s">
        <v>121</v>
      </c>
      <c r="D64" s="188" t="s">
        <v>120</v>
      </c>
      <c r="E64" s="218">
        <v>9538.0933333333342</v>
      </c>
      <c r="F64" s="222">
        <v>27657.222222222223</v>
      </c>
      <c r="G64" s="195">
        <f t="shared" si="14"/>
        <v>1.8996594241290243</v>
      </c>
      <c r="H64" s="222">
        <v>26790.555555555555</v>
      </c>
      <c r="I64" s="195">
        <f t="shared" si="15"/>
        <v>3.2349708645252315E-2</v>
      </c>
    </row>
    <row r="65" spans="1:9" ht="16.5" customHeight="1" thickBot="1" x14ac:dyDescent="0.35">
      <c r="A65" s="112"/>
      <c r="B65" s="226" t="s">
        <v>41</v>
      </c>
      <c r="C65" s="191" t="s">
        <v>118</v>
      </c>
      <c r="D65" s="187" t="s">
        <v>114</v>
      </c>
      <c r="E65" s="214">
        <v>7153.4866666666667</v>
      </c>
      <c r="F65" s="223">
        <v>27944.5</v>
      </c>
      <c r="G65" s="200">
        <f t="shared" si="14"/>
        <v>2.9064167310486355</v>
      </c>
      <c r="H65" s="223">
        <v>26944.5</v>
      </c>
      <c r="I65" s="200">
        <f t="shared" si="15"/>
        <v>3.7113325539534968E-2</v>
      </c>
    </row>
    <row r="66" spans="1:9" ht="15.75" customHeight="1" thickBot="1" x14ac:dyDescent="0.25">
      <c r="A66" s="252" t="s">
        <v>192</v>
      </c>
      <c r="B66" s="263"/>
      <c r="C66" s="263"/>
      <c r="D66" s="264"/>
      <c r="E66" s="100">
        <f>SUM(E57:E65)</f>
        <v>116902.58634920635</v>
      </c>
      <c r="F66" s="100">
        <f>SUM(F57:F65)</f>
        <v>393738.63888888893</v>
      </c>
      <c r="G66" s="102">
        <f t="shared" ref="G66" si="16">(F66-E66)/E66</f>
        <v>2.3680917692678749</v>
      </c>
      <c r="H66" s="100">
        <f>SUM(H57:H65)</f>
        <v>390794.57222222222</v>
      </c>
      <c r="I66" s="178">
        <f t="shared" ref="I66" si="17">(F66-H66)/H66</f>
        <v>7.5335403199832292E-3</v>
      </c>
    </row>
    <row r="67" spans="1:9" ht="17.25" customHeight="1" thickBot="1" x14ac:dyDescent="0.3">
      <c r="A67" s="37" t="s">
        <v>53</v>
      </c>
      <c r="B67" s="27" t="s">
        <v>58</v>
      </c>
      <c r="C67" s="5"/>
      <c r="D67" s="6"/>
      <c r="E67" s="52"/>
      <c r="F67" s="52"/>
      <c r="G67" s="7"/>
      <c r="H67" s="52"/>
      <c r="I67" s="8"/>
    </row>
    <row r="68" spans="1:9" ht="16.5" x14ac:dyDescent="0.3">
      <c r="A68" s="33"/>
      <c r="B68" s="203" t="s">
        <v>60</v>
      </c>
      <c r="C68" s="190" t="s">
        <v>129</v>
      </c>
      <c r="D68" s="194" t="s">
        <v>215</v>
      </c>
      <c r="E68" s="208">
        <v>55331.233333333337</v>
      </c>
      <c r="F68" s="216">
        <v>184028</v>
      </c>
      <c r="G68" s="195">
        <f t="shared" ref="G68:G73" si="18">(F68-E68)/E68</f>
        <v>2.3259334541009689</v>
      </c>
      <c r="H68" s="216">
        <v>184028</v>
      </c>
      <c r="I68" s="195">
        <f t="shared" ref="I68:I73" si="19">(F68-H68)/H68</f>
        <v>0</v>
      </c>
    </row>
    <row r="69" spans="1:9" ht="16.5" x14ac:dyDescent="0.3">
      <c r="A69" s="37"/>
      <c r="B69" s="203" t="s">
        <v>62</v>
      </c>
      <c r="C69" s="190" t="s">
        <v>131</v>
      </c>
      <c r="D69" s="188" t="s">
        <v>125</v>
      </c>
      <c r="E69" s="211">
        <v>15709.005555555555</v>
      </c>
      <c r="F69" s="210">
        <v>63999</v>
      </c>
      <c r="G69" s="195">
        <f t="shared" si="18"/>
        <v>3.0740325524531045</v>
      </c>
      <c r="H69" s="210">
        <v>63999</v>
      </c>
      <c r="I69" s="195">
        <f t="shared" si="19"/>
        <v>0</v>
      </c>
    </row>
    <row r="70" spans="1:9" ht="16.5" x14ac:dyDescent="0.3">
      <c r="A70" s="37"/>
      <c r="B70" s="203" t="s">
        <v>63</v>
      </c>
      <c r="C70" s="190" t="s">
        <v>132</v>
      </c>
      <c r="D70" s="188" t="s">
        <v>126</v>
      </c>
      <c r="E70" s="211">
        <v>9358.5499999999993</v>
      </c>
      <c r="F70" s="210">
        <v>28189</v>
      </c>
      <c r="G70" s="195">
        <f t="shared" si="18"/>
        <v>2.0121119190472885</v>
      </c>
      <c r="H70" s="210">
        <v>28189</v>
      </c>
      <c r="I70" s="195">
        <f t="shared" si="19"/>
        <v>0</v>
      </c>
    </row>
    <row r="71" spans="1:9" ht="16.5" x14ac:dyDescent="0.3">
      <c r="A71" s="37"/>
      <c r="B71" s="203" t="s">
        <v>64</v>
      </c>
      <c r="C71" s="190" t="s">
        <v>133</v>
      </c>
      <c r="D71" s="188" t="s">
        <v>127</v>
      </c>
      <c r="E71" s="211">
        <v>8269.15</v>
      </c>
      <c r="F71" s="210">
        <v>21880.5</v>
      </c>
      <c r="G71" s="195">
        <f t="shared" si="18"/>
        <v>1.6460397985282649</v>
      </c>
      <c r="H71" s="210">
        <v>21865.5</v>
      </c>
      <c r="I71" s="195">
        <f t="shared" si="19"/>
        <v>6.860122110173561E-4</v>
      </c>
    </row>
    <row r="72" spans="1:9" ht="16.5" x14ac:dyDescent="0.3">
      <c r="A72" s="37"/>
      <c r="B72" s="203" t="s">
        <v>61</v>
      </c>
      <c r="C72" s="190" t="s">
        <v>130</v>
      </c>
      <c r="D72" s="188" t="s">
        <v>216</v>
      </c>
      <c r="E72" s="211">
        <v>28416.525000000001</v>
      </c>
      <c r="F72" s="210">
        <v>116376.85714285714</v>
      </c>
      <c r="G72" s="195">
        <f t="shared" si="18"/>
        <v>3.0953936888080835</v>
      </c>
      <c r="H72" s="210">
        <v>114662.57142857143</v>
      </c>
      <c r="I72" s="195">
        <f t="shared" si="19"/>
        <v>1.4950700066530579E-2</v>
      </c>
    </row>
    <row r="73" spans="1:9" ht="16.5" customHeight="1" thickBot="1" x14ac:dyDescent="0.35">
      <c r="A73" s="37"/>
      <c r="B73" s="203" t="s">
        <v>59</v>
      </c>
      <c r="C73" s="190" t="s">
        <v>128</v>
      </c>
      <c r="D73" s="187" t="s">
        <v>124</v>
      </c>
      <c r="E73" s="214">
        <v>16838.560000000001</v>
      </c>
      <c r="F73" s="219">
        <v>35767</v>
      </c>
      <c r="G73" s="201">
        <f t="shared" si="18"/>
        <v>1.1241127507340294</v>
      </c>
      <c r="H73" s="219">
        <v>33259.222222222219</v>
      </c>
      <c r="I73" s="201">
        <f t="shared" si="19"/>
        <v>7.5400974834047799E-2</v>
      </c>
    </row>
    <row r="74" spans="1:9" ht="15.75" customHeight="1" thickBot="1" x14ac:dyDescent="0.25">
      <c r="A74" s="252" t="s">
        <v>214</v>
      </c>
      <c r="B74" s="253"/>
      <c r="C74" s="253"/>
      <c r="D74" s="254"/>
      <c r="E74" s="84">
        <f>SUM(E68:E73)</f>
        <v>133923.02388888889</v>
      </c>
      <c r="F74" s="84">
        <f>SUM(F68:F73)</f>
        <v>450240.35714285716</v>
      </c>
      <c r="G74" s="104">
        <f t="shared" ref="G74" si="20">(F74-E74)/E74</f>
        <v>2.3619339234484831</v>
      </c>
      <c r="H74" s="84">
        <f>SUM(H68:H73)</f>
        <v>446003.29365079361</v>
      </c>
      <c r="I74" s="105">
        <f t="shared" ref="I74" si="21">(F74-H74)/H74</f>
        <v>9.5000722021148024E-3</v>
      </c>
    </row>
    <row r="75" spans="1:9" ht="17.25" customHeight="1" thickBot="1" x14ac:dyDescent="0.3">
      <c r="A75" s="37" t="s">
        <v>65</v>
      </c>
      <c r="B75" s="27" t="s">
        <v>66</v>
      </c>
      <c r="C75" s="5"/>
      <c r="D75" s="6"/>
      <c r="E75" s="52"/>
      <c r="F75" s="52"/>
      <c r="G75" s="7"/>
      <c r="H75" s="52"/>
      <c r="I75" s="8"/>
    </row>
    <row r="76" spans="1:9" ht="13.5" customHeight="1" x14ac:dyDescent="0.3">
      <c r="A76" s="33"/>
      <c r="B76" s="203" t="s">
        <v>68</v>
      </c>
      <c r="C76" s="192" t="s">
        <v>138</v>
      </c>
      <c r="D76" s="194" t="s">
        <v>134</v>
      </c>
      <c r="E76" s="208">
        <v>7852.9</v>
      </c>
      <c r="F76" s="208">
        <v>25763.75</v>
      </c>
      <c r="G76" s="195">
        <f>(F76-E76)/E76</f>
        <v>2.2807943562250887</v>
      </c>
      <c r="H76" s="208">
        <v>25763.75</v>
      </c>
      <c r="I76" s="195">
        <f>(F76-H76)/H76</f>
        <v>0</v>
      </c>
    </row>
    <row r="77" spans="1:9" ht="16.5" x14ac:dyDescent="0.3">
      <c r="A77" s="37"/>
      <c r="B77" s="203" t="s">
        <v>70</v>
      </c>
      <c r="C77" s="190" t="s">
        <v>141</v>
      </c>
      <c r="D77" s="188" t="s">
        <v>137</v>
      </c>
      <c r="E77" s="211">
        <v>4392.833333333333</v>
      </c>
      <c r="F77" s="211">
        <v>11883.75</v>
      </c>
      <c r="G77" s="195">
        <f>(F77-E77)/E77</f>
        <v>1.7052585650870737</v>
      </c>
      <c r="H77" s="211">
        <v>11883.75</v>
      </c>
      <c r="I77" s="195">
        <f>(F77-H77)/H77</f>
        <v>0</v>
      </c>
    </row>
    <row r="78" spans="1:9" ht="16.5" x14ac:dyDescent="0.3">
      <c r="A78" s="37"/>
      <c r="B78" s="203" t="s">
        <v>71</v>
      </c>
      <c r="C78" s="190" t="s">
        <v>200</v>
      </c>
      <c r="D78" s="188" t="s">
        <v>134</v>
      </c>
      <c r="E78" s="211">
        <v>4012.4138888888892</v>
      </c>
      <c r="F78" s="211">
        <v>11836</v>
      </c>
      <c r="G78" s="195">
        <f>(F78-E78)/E78</f>
        <v>1.9498452372463513</v>
      </c>
      <c r="H78" s="211">
        <v>11704.75</v>
      </c>
      <c r="I78" s="195">
        <f>(F78-H78)/H78</f>
        <v>1.1213396270744783E-2</v>
      </c>
    </row>
    <row r="79" spans="1:9" ht="16.5" x14ac:dyDescent="0.3">
      <c r="A79" s="37"/>
      <c r="B79" s="203" t="s">
        <v>69</v>
      </c>
      <c r="C79" s="190" t="s">
        <v>140</v>
      </c>
      <c r="D79" s="188" t="s">
        <v>136</v>
      </c>
      <c r="E79" s="211">
        <v>2033.3333333333333</v>
      </c>
      <c r="F79" s="211">
        <v>10078.333333333334</v>
      </c>
      <c r="G79" s="195">
        <f>(F79-E79)/E79</f>
        <v>3.9565573770491809</v>
      </c>
      <c r="H79" s="211">
        <v>9260</v>
      </c>
      <c r="I79" s="195">
        <f>(F79-H79)/H79</f>
        <v>8.8372930165586824E-2</v>
      </c>
    </row>
    <row r="80" spans="1:9" ht="16.5" customHeight="1" thickBot="1" x14ac:dyDescent="0.35">
      <c r="A80" s="38"/>
      <c r="B80" s="203" t="s">
        <v>67</v>
      </c>
      <c r="C80" s="190" t="s">
        <v>139</v>
      </c>
      <c r="D80" s="187" t="s">
        <v>135</v>
      </c>
      <c r="E80" s="214">
        <v>5495.971428571429</v>
      </c>
      <c r="F80" s="214">
        <v>10134.333333333334</v>
      </c>
      <c r="G80" s="195">
        <f>(F80-E80)/E80</f>
        <v>0.84395669901936832</v>
      </c>
      <c r="H80" s="214">
        <v>6497.666666666667</v>
      </c>
      <c r="I80" s="195">
        <f>(F80-H80)/H80</f>
        <v>0.5596880931616478</v>
      </c>
    </row>
    <row r="81" spans="1:11" ht="15.75" customHeight="1" thickBot="1" x14ac:dyDescent="0.25">
      <c r="A81" s="252" t="s">
        <v>193</v>
      </c>
      <c r="B81" s="253"/>
      <c r="C81" s="253"/>
      <c r="D81" s="254"/>
      <c r="E81" s="84">
        <f>SUM(E76:E80)</f>
        <v>23787.451984126983</v>
      </c>
      <c r="F81" s="84">
        <f>SUM(F76:F80)</f>
        <v>69696.166666666672</v>
      </c>
      <c r="G81" s="104">
        <f t="shared" ref="G81" si="22">(F81-E81)/E81</f>
        <v>1.9299551172262546</v>
      </c>
      <c r="H81" s="84">
        <f>SUM(H76:H80)</f>
        <v>65109.916666666664</v>
      </c>
      <c r="I81" s="105">
        <f t="shared" ref="I81" si="23">(F81-H81)/H81</f>
        <v>7.0438578864714788E-2</v>
      </c>
    </row>
    <row r="82" spans="1:11" ht="17.25" customHeight="1" thickBot="1" x14ac:dyDescent="0.3">
      <c r="A82" s="33" t="s">
        <v>72</v>
      </c>
      <c r="B82" s="27" t="s">
        <v>73</v>
      </c>
      <c r="C82" s="5"/>
      <c r="D82" s="6"/>
      <c r="E82" s="52"/>
      <c r="F82" s="52"/>
      <c r="G82" s="7"/>
      <c r="H82" s="52"/>
      <c r="I82" s="8"/>
    </row>
    <row r="83" spans="1:11" ht="16.5" x14ac:dyDescent="0.3">
      <c r="A83" s="33"/>
      <c r="B83" s="203" t="s">
        <v>78</v>
      </c>
      <c r="C83" s="190" t="s">
        <v>149</v>
      </c>
      <c r="D83" s="194" t="s">
        <v>147</v>
      </c>
      <c r="E83" s="211">
        <v>3523.4199999999996</v>
      </c>
      <c r="F83" s="208">
        <v>6533.5714285714284</v>
      </c>
      <c r="G83" s="196">
        <f t="shared" ref="G83:G89" si="24">(F83-E83)/E83</f>
        <v>0.85432659988631188</v>
      </c>
      <c r="H83" s="208">
        <v>6696.875</v>
      </c>
      <c r="I83" s="196">
        <f t="shared" ref="I83:I89" si="25">(F83-H83)/H83</f>
        <v>-2.438504099726687E-2</v>
      </c>
    </row>
    <row r="84" spans="1:11" ht="16.5" x14ac:dyDescent="0.3">
      <c r="A84" s="37"/>
      <c r="B84" s="203" t="s">
        <v>74</v>
      </c>
      <c r="C84" s="190" t="s">
        <v>144</v>
      </c>
      <c r="D84" s="186" t="s">
        <v>142</v>
      </c>
      <c r="E84" s="211">
        <v>3321.6666666666665</v>
      </c>
      <c r="F84" s="211">
        <v>8164.166666666667</v>
      </c>
      <c r="G84" s="195">
        <f t="shared" si="24"/>
        <v>1.4578524836929252</v>
      </c>
      <c r="H84" s="211">
        <v>8164.166666666667</v>
      </c>
      <c r="I84" s="195">
        <f t="shared" si="25"/>
        <v>0</v>
      </c>
    </row>
    <row r="85" spans="1:11" ht="16.5" x14ac:dyDescent="0.3">
      <c r="A85" s="37"/>
      <c r="B85" s="203" t="s">
        <v>76</v>
      </c>
      <c r="C85" s="190" t="s">
        <v>143</v>
      </c>
      <c r="D85" s="188" t="s">
        <v>161</v>
      </c>
      <c r="E85" s="211">
        <v>2884</v>
      </c>
      <c r="F85" s="202">
        <v>10451.625</v>
      </c>
      <c r="G85" s="195">
        <f t="shared" si="24"/>
        <v>2.6240031206657419</v>
      </c>
      <c r="H85" s="202">
        <v>10451.625</v>
      </c>
      <c r="I85" s="195">
        <f t="shared" si="25"/>
        <v>0</v>
      </c>
    </row>
    <row r="86" spans="1:11" ht="16.5" x14ac:dyDescent="0.3">
      <c r="A86" s="37"/>
      <c r="B86" s="203" t="s">
        <v>79</v>
      </c>
      <c r="C86" s="190" t="s">
        <v>155</v>
      </c>
      <c r="D86" s="188" t="s">
        <v>156</v>
      </c>
      <c r="E86" s="211">
        <v>9999</v>
      </c>
      <c r="F86" s="211">
        <v>56000</v>
      </c>
      <c r="G86" s="195">
        <f t="shared" si="24"/>
        <v>4.6005600560056008</v>
      </c>
      <c r="H86" s="211">
        <v>56000</v>
      </c>
      <c r="I86" s="195">
        <f t="shared" si="25"/>
        <v>0</v>
      </c>
    </row>
    <row r="87" spans="1:11" ht="16.5" x14ac:dyDescent="0.3">
      <c r="A87" s="37"/>
      <c r="B87" s="203" t="s">
        <v>75</v>
      </c>
      <c r="C87" s="190" t="s">
        <v>148</v>
      </c>
      <c r="D87" s="199" t="s">
        <v>145</v>
      </c>
      <c r="E87" s="220">
        <v>1539.7866666666664</v>
      </c>
      <c r="F87" s="220">
        <v>4295</v>
      </c>
      <c r="G87" s="195">
        <f t="shared" si="24"/>
        <v>1.7893474420698976</v>
      </c>
      <c r="H87" s="220">
        <v>4228.333333333333</v>
      </c>
      <c r="I87" s="195">
        <f t="shared" si="25"/>
        <v>1.5766653527788801E-2</v>
      </c>
    </row>
    <row r="88" spans="1:11" ht="16.5" x14ac:dyDescent="0.3">
      <c r="A88" s="37"/>
      <c r="B88" s="203" t="s">
        <v>77</v>
      </c>
      <c r="C88" s="190" t="s">
        <v>146</v>
      </c>
      <c r="D88" s="199" t="s">
        <v>162</v>
      </c>
      <c r="E88" s="220">
        <v>2858.9111111111115</v>
      </c>
      <c r="F88" s="220">
        <v>7637.2222222222226</v>
      </c>
      <c r="G88" s="195">
        <f t="shared" si="24"/>
        <v>1.6713744937855126</v>
      </c>
      <c r="H88" s="220">
        <v>7470.5555555555557</v>
      </c>
      <c r="I88" s="195">
        <f t="shared" si="25"/>
        <v>2.2309808879303974E-2</v>
      </c>
    </row>
    <row r="89" spans="1:11" ht="16.5" customHeight="1" thickBot="1" x14ac:dyDescent="0.35">
      <c r="A89" s="35"/>
      <c r="B89" s="204" t="s">
        <v>80</v>
      </c>
      <c r="C89" s="191" t="s">
        <v>151</v>
      </c>
      <c r="D89" s="187" t="s">
        <v>150</v>
      </c>
      <c r="E89" s="214">
        <v>6476.0444444444447</v>
      </c>
      <c r="F89" s="214">
        <v>9038.8888888888887</v>
      </c>
      <c r="G89" s="197">
        <f t="shared" si="24"/>
        <v>0.3957422569332445</v>
      </c>
      <c r="H89" s="214">
        <v>8804.4444444444453</v>
      </c>
      <c r="I89" s="197">
        <f t="shared" si="25"/>
        <v>2.6627965673901952E-2</v>
      </c>
    </row>
    <row r="90" spans="1:11" ht="15.75" customHeight="1" thickBot="1" x14ac:dyDescent="0.25">
      <c r="A90" s="252" t="s">
        <v>194</v>
      </c>
      <c r="B90" s="253"/>
      <c r="C90" s="253"/>
      <c r="D90" s="254"/>
      <c r="E90" s="84">
        <f>SUM(E83:E89)</f>
        <v>30602.828888888889</v>
      </c>
      <c r="F90" s="84">
        <f>SUM(F83:F89)</f>
        <v>102120.4742063492</v>
      </c>
      <c r="G90" s="113">
        <f t="shared" ref="G90:G91" si="26">(F90-E90)/E90</f>
        <v>2.3369619056173776</v>
      </c>
      <c r="H90" s="84">
        <f>SUM(H83:H89)</f>
        <v>101816</v>
      </c>
      <c r="I90" s="105">
        <f t="shared" ref="I90:I91" si="27">(F90-H90)/H90</f>
        <v>2.990435750267161E-3</v>
      </c>
    </row>
    <row r="91" spans="1:11" ht="15.75" customHeight="1" thickBot="1" x14ac:dyDescent="0.25">
      <c r="A91" s="252" t="s">
        <v>195</v>
      </c>
      <c r="B91" s="253"/>
      <c r="C91" s="253"/>
      <c r="D91" s="254"/>
      <c r="E91" s="100">
        <f>SUM(E90+E81+E74+E66+E55+E47+E39+E32)</f>
        <v>652902.34446190472</v>
      </c>
      <c r="F91" s="100">
        <f>SUM(F32,F39,F47,F55,F66,F74,F81,F90)</f>
        <v>1861737.9924603174</v>
      </c>
      <c r="G91" s="102">
        <f t="shared" si="26"/>
        <v>1.8514800233941344</v>
      </c>
      <c r="H91" s="100">
        <f>SUM(H32,H39,H47,H55,H66,H74,H81,H90)</f>
        <v>1801850.3404761907</v>
      </c>
      <c r="I91" s="114">
        <f t="shared" si="27"/>
        <v>3.3236751487529061E-2</v>
      </c>
      <c r="J91" s="115"/>
    </row>
    <row r="92" spans="1:11" x14ac:dyDescent="0.25">
      <c r="E92" s="116"/>
      <c r="F92" s="116"/>
      <c r="K92" s="117"/>
    </row>
    <row r="93" spans="1:11" x14ac:dyDescent="0.25">
      <c r="I93" s="28"/>
    </row>
    <row r="94" spans="1:11" x14ac:dyDescent="0.25">
      <c r="I94" s="28"/>
    </row>
    <row r="95" spans="1:11" x14ac:dyDescent="0.25">
      <c r="I95" s="28"/>
    </row>
  </sheetData>
  <sortState ref="B83:I89">
    <sortCondition ref="I83:I89"/>
  </sortState>
  <mergeCells count="19">
    <mergeCell ref="C13:C14"/>
    <mergeCell ref="D13:D14"/>
    <mergeCell ref="E13:E14"/>
    <mergeCell ref="A9:I9"/>
    <mergeCell ref="H13:H14"/>
    <mergeCell ref="I13:I14"/>
    <mergeCell ref="A91:D91"/>
    <mergeCell ref="A47:D47"/>
    <mergeCell ref="A39:D39"/>
    <mergeCell ref="F13:F14"/>
    <mergeCell ref="G13:G14"/>
    <mergeCell ref="A55:D55"/>
    <mergeCell ref="A66:D66"/>
    <mergeCell ref="A74:D74"/>
    <mergeCell ref="A81:D81"/>
    <mergeCell ref="A90:D90"/>
    <mergeCell ref="A32:D32"/>
    <mergeCell ref="A13:A14"/>
    <mergeCell ref="B13:B14"/>
  </mergeCells>
  <printOptions horizontalCentered="1"/>
  <pageMargins left="0.15748031496062992" right="0.15748031496062992" top="0.47244094488188981" bottom="0.74803149606299213" header="0.31496062992125984" footer="0.31496062992125984"/>
  <pageSetup paperSize="9" orientation="landscape" r:id="rId1"/>
  <headerFooter>
    <oddFooter>&amp;C&amp;P</oddFooter>
  </headerFooter>
  <rowBreaks count="3" manualBreakCount="3">
    <brk id="29" max="16383" man="1"/>
    <brk id="55" max="16383" man="1"/>
    <brk id="81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7:I91"/>
  <sheetViews>
    <sheetView rightToLeft="1" tabSelected="1" topLeftCell="C21" zoomScaleNormal="100" workbookViewId="0">
      <selection activeCell="D34" sqref="D34"/>
    </sheetView>
  </sheetViews>
  <sheetFormatPr defaultRowHeight="15" x14ac:dyDescent="0.25"/>
  <cols>
    <col min="1" max="1" width="25.75" style="9" bestFit="1" customWidth="1"/>
    <col min="2" max="2" width="6.375" style="9" bestFit="1" customWidth="1"/>
    <col min="3" max="3" width="35.125" bestFit="1" customWidth="1"/>
    <col min="4" max="4" width="11.375" customWidth="1"/>
    <col min="5" max="6" width="13.125" customWidth="1"/>
    <col min="7" max="7" width="11.25" style="82" customWidth="1"/>
    <col min="8" max="8" width="11.375" customWidth="1"/>
    <col min="9" max="9" width="12.875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128" t="s">
        <v>205</v>
      </c>
      <c r="B9" s="26"/>
      <c r="C9" s="26"/>
      <c r="D9" s="26"/>
      <c r="E9" s="127"/>
      <c r="F9" s="127"/>
    </row>
    <row r="10" spans="1:9" ht="18" x14ac:dyDescent="0.2">
      <c r="A10" s="2" t="s">
        <v>206</v>
      </c>
      <c r="B10" s="2"/>
      <c r="C10" s="2"/>
    </row>
    <row r="11" spans="1:9" ht="18" x14ac:dyDescent="0.25">
      <c r="A11" s="2" t="s">
        <v>222</v>
      </c>
    </row>
    <row r="12" spans="1:9" ht="15.75" thickBot="1" x14ac:dyDescent="0.3"/>
    <row r="13" spans="1:9" ht="24.75" customHeight="1" x14ac:dyDescent="0.2">
      <c r="A13" s="246" t="s">
        <v>3</v>
      </c>
      <c r="B13" s="246"/>
      <c r="C13" s="248" t="s">
        <v>0</v>
      </c>
      <c r="D13" s="242" t="s">
        <v>207</v>
      </c>
      <c r="E13" s="242" t="s">
        <v>208</v>
      </c>
      <c r="F13" s="242" t="s">
        <v>209</v>
      </c>
      <c r="G13" s="242" t="s">
        <v>210</v>
      </c>
      <c r="H13" s="242" t="s">
        <v>211</v>
      </c>
      <c r="I13" s="242" t="s">
        <v>212</v>
      </c>
    </row>
    <row r="14" spans="1:9" ht="24.75" customHeight="1" thickBot="1" x14ac:dyDescent="0.25">
      <c r="A14" s="247"/>
      <c r="B14" s="247"/>
      <c r="C14" s="249"/>
      <c r="D14" s="262"/>
      <c r="E14" s="262"/>
      <c r="F14" s="262"/>
      <c r="G14" s="243"/>
      <c r="H14" s="262"/>
      <c r="I14" s="262"/>
    </row>
    <row r="15" spans="1:9" ht="17.25" customHeight="1" thickBot="1" x14ac:dyDescent="0.3">
      <c r="A15" s="87" t="s">
        <v>24</v>
      </c>
      <c r="B15" s="122"/>
      <c r="C15" s="106"/>
      <c r="D15" s="108"/>
      <c r="E15" s="108"/>
      <c r="F15" s="108"/>
      <c r="G15" s="108"/>
      <c r="H15" s="108"/>
      <c r="I15" s="136"/>
    </row>
    <row r="16" spans="1:9" ht="16.5" x14ac:dyDescent="0.3">
      <c r="A16" s="88"/>
      <c r="B16" s="137" t="s">
        <v>4</v>
      </c>
      <c r="C16" s="142" t="s">
        <v>163</v>
      </c>
      <c r="D16" s="229">
        <v>5500</v>
      </c>
      <c r="E16" s="207">
        <v>5500</v>
      </c>
      <c r="F16" s="229">
        <v>6500</v>
      </c>
      <c r="G16" s="207">
        <v>5500</v>
      </c>
      <c r="H16" s="229">
        <v>6000</v>
      </c>
      <c r="I16" s="172">
        <v>5800</v>
      </c>
    </row>
    <row r="17" spans="1:9" ht="16.5" x14ac:dyDescent="0.3">
      <c r="A17" s="89"/>
      <c r="B17" s="138" t="s">
        <v>5</v>
      </c>
      <c r="C17" s="143" t="s">
        <v>164</v>
      </c>
      <c r="D17" s="228">
        <v>5500</v>
      </c>
      <c r="E17" s="210">
        <v>5000</v>
      </c>
      <c r="F17" s="228">
        <v>6000</v>
      </c>
      <c r="G17" s="210">
        <v>4750</v>
      </c>
      <c r="H17" s="228">
        <v>5000</v>
      </c>
      <c r="I17" s="131">
        <v>5250</v>
      </c>
    </row>
    <row r="18" spans="1:9" ht="16.5" x14ac:dyDescent="0.3">
      <c r="A18" s="89"/>
      <c r="B18" s="138" t="s">
        <v>6</v>
      </c>
      <c r="C18" s="143" t="s">
        <v>165</v>
      </c>
      <c r="D18" s="228">
        <v>4500</v>
      </c>
      <c r="E18" s="210">
        <v>6000</v>
      </c>
      <c r="F18" s="228">
        <v>6000</v>
      </c>
      <c r="G18" s="210">
        <v>5000</v>
      </c>
      <c r="H18" s="228">
        <v>5666</v>
      </c>
      <c r="I18" s="131">
        <v>5433.2</v>
      </c>
    </row>
    <row r="19" spans="1:9" ht="16.5" x14ac:dyDescent="0.3">
      <c r="A19" s="89"/>
      <c r="B19" s="138" t="s">
        <v>7</v>
      </c>
      <c r="C19" s="143" t="s">
        <v>166</v>
      </c>
      <c r="D19" s="228">
        <v>890</v>
      </c>
      <c r="E19" s="210">
        <v>2500</v>
      </c>
      <c r="F19" s="228">
        <v>3000</v>
      </c>
      <c r="G19" s="210">
        <v>1500</v>
      </c>
      <c r="H19" s="228">
        <v>1000</v>
      </c>
      <c r="I19" s="131">
        <v>1778</v>
      </c>
    </row>
    <row r="20" spans="1:9" ht="16.5" x14ac:dyDescent="0.3">
      <c r="A20" s="89"/>
      <c r="B20" s="138" t="s">
        <v>8</v>
      </c>
      <c r="C20" s="143" t="s">
        <v>167</v>
      </c>
      <c r="D20" s="228">
        <v>9900</v>
      </c>
      <c r="E20" s="210">
        <v>12000</v>
      </c>
      <c r="F20" s="228">
        <v>11000</v>
      </c>
      <c r="G20" s="210">
        <v>13500</v>
      </c>
      <c r="H20" s="228">
        <v>10000</v>
      </c>
      <c r="I20" s="131">
        <v>11280</v>
      </c>
    </row>
    <row r="21" spans="1:9" ht="16.5" x14ac:dyDescent="0.3">
      <c r="A21" s="89"/>
      <c r="B21" s="138" t="s">
        <v>9</v>
      </c>
      <c r="C21" s="143" t="s">
        <v>168</v>
      </c>
      <c r="D21" s="228">
        <v>4500</v>
      </c>
      <c r="E21" s="210">
        <v>6000</v>
      </c>
      <c r="F21" s="228">
        <v>5000</v>
      </c>
      <c r="G21" s="210">
        <v>4750</v>
      </c>
      <c r="H21" s="228">
        <v>4666</v>
      </c>
      <c r="I21" s="131">
        <v>4983.2</v>
      </c>
    </row>
    <row r="22" spans="1:9" ht="16.5" x14ac:dyDescent="0.3">
      <c r="A22" s="89"/>
      <c r="B22" s="138" t="s">
        <v>10</v>
      </c>
      <c r="C22" s="143" t="s">
        <v>169</v>
      </c>
      <c r="D22" s="228">
        <v>3500</v>
      </c>
      <c r="E22" s="210">
        <v>3000</v>
      </c>
      <c r="F22" s="228">
        <v>4000</v>
      </c>
      <c r="G22" s="210">
        <v>4000</v>
      </c>
      <c r="H22" s="228">
        <v>3500</v>
      </c>
      <c r="I22" s="131">
        <v>3600</v>
      </c>
    </row>
    <row r="23" spans="1:9" ht="16.5" x14ac:dyDescent="0.3">
      <c r="A23" s="89"/>
      <c r="B23" s="138" t="s">
        <v>11</v>
      </c>
      <c r="C23" s="143" t="s">
        <v>170</v>
      </c>
      <c r="D23" s="228">
        <v>790</v>
      </c>
      <c r="E23" s="210">
        <v>1000</v>
      </c>
      <c r="F23" s="228">
        <v>500</v>
      </c>
      <c r="G23" s="210">
        <v>1000</v>
      </c>
      <c r="H23" s="228">
        <v>666</v>
      </c>
      <c r="I23" s="131">
        <v>791.2</v>
      </c>
    </row>
    <row r="24" spans="1:9" ht="16.5" x14ac:dyDescent="0.3">
      <c r="A24" s="89"/>
      <c r="B24" s="138" t="s">
        <v>12</v>
      </c>
      <c r="C24" s="143" t="s">
        <v>171</v>
      </c>
      <c r="D24" s="228">
        <v>790</v>
      </c>
      <c r="E24" s="210">
        <v>1000</v>
      </c>
      <c r="F24" s="228">
        <v>1500</v>
      </c>
      <c r="G24" s="210">
        <v>1375</v>
      </c>
      <c r="H24" s="228">
        <v>1166</v>
      </c>
      <c r="I24" s="131">
        <v>1166.2</v>
      </c>
    </row>
    <row r="25" spans="1:9" ht="16.5" x14ac:dyDescent="0.3">
      <c r="A25" s="89"/>
      <c r="B25" s="138" t="s">
        <v>13</v>
      </c>
      <c r="C25" s="143" t="s">
        <v>172</v>
      </c>
      <c r="D25" s="228">
        <v>1000</v>
      </c>
      <c r="E25" s="210">
        <v>1000</v>
      </c>
      <c r="F25" s="228">
        <v>1500</v>
      </c>
      <c r="G25" s="210">
        <v>1375</v>
      </c>
      <c r="H25" s="228">
        <v>1500</v>
      </c>
      <c r="I25" s="131">
        <v>1275</v>
      </c>
    </row>
    <row r="26" spans="1:9" ht="16.5" x14ac:dyDescent="0.3">
      <c r="A26" s="89"/>
      <c r="B26" s="138" t="s">
        <v>14</v>
      </c>
      <c r="C26" s="143" t="s">
        <v>173</v>
      </c>
      <c r="D26" s="228">
        <v>1000</v>
      </c>
      <c r="E26" s="210">
        <v>1000</v>
      </c>
      <c r="F26" s="228">
        <v>1500</v>
      </c>
      <c r="G26" s="210">
        <v>1750</v>
      </c>
      <c r="H26" s="228">
        <v>1833</v>
      </c>
      <c r="I26" s="131">
        <v>1416.6</v>
      </c>
    </row>
    <row r="27" spans="1:9" ht="16.5" x14ac:dyDescent="0.3">
      <c r="A27" s="89"/>
      <c r="B27" s="138" t="s">
        <v>15</v>
      </c>
      <c r="C27" s="143" t="s">
        <v>174</v>
      </c>
      <c r="D27" s="228">
        <v>2990</v>
      </c>
      <c r="E27" s="210">
        <v>2500</v>
      </c>
      <c r="F27" s="228">
        <v>1500</v>
      </c>
      <c r="G27" s="210">
        <v>2750</v>
      </c>
      <c r="H27" s="228">
        <v>2166</v>
      </c>
      <c r="I27" s="131">
        <v>2381.1999999999998</v>
      </c>
    </row>
    <row r="28" spans="1:9" ht="16.5" x14ac:dyDescent="0.3">
      <c r="A28" s="89"/>
      <c r="B28" s="138" t="s">
        <v>16</v>
      </c>
      <c r="C28" s="143" t="s">
        <v>175</v>
      </c>
      <c r="D28" s="228">
        <v>1500</v>
      </c>
      <c r="E28" s="210">
        <v>750</v>
      </c>
      <c r="F28" s="228">
        <v>3000</v>
      </c>
      <c r="G28" s="210">
        <v>1500</v>
      </c>
      <c r="H28" s="228">
        <v>1333</v>
      </c>
      <c r="I28" s="131">
        <v>1616.6</v>
      </c>
    </row>
    <row r="29" spans="1:9" ht="16.5" x14ac:dyDescent="0.3">
      <c r="A29" s="89"/>
      <c r="B29" s="140" t="s">
        <v>17</v>
      </c>
      <c r="C29" s="143" t="s">
        <v>176</v>
      </c>
      <c r="D29" s="228">
        <v>2390</v>
      </c>
      <c r="E29" s="210">
        <v>5500</v>
      </c>
      <c r="F29" s="228">
        <v>1500</v>
      </c>
      <c r="G29" s="210">
        <v>3750</v>
      </c>
      <c r="H29" s="228">
        <v>2500</v>
      </c>
      <c r="I29" s="131">
        <v>3128</v>
      </c>
    </row>
    <row r="30" spans="1:9" ht="16.5" x14ac:dyDescent="0.3">
      <c r="A30" s="89"/>
      <c r="B30" s="138" t="s">
        <v>18</v>
      </c>
      <c r="C30" s="143" t="s">
        <v>177</v>
      </c>
      <c r="D30" s="228">
        <v>4500</v>
      </c>
      <c r="E30" s="210">
        <v>13000</v>
      </c>
      <c r="F30" s="228">
        <v>3500</v>
      </c>
      <c r="G30" s="210">
        <v>4500</v>
      </c>
      <c r="H30" s="228">
        <v>4666</v>
      </c>
      <c r="I30" s="131">
        <v>6033.2</v>
      </c>
    </row>
    <row r="31" spans="1:9" ht="17.25" thickBot="1" x14ac:dyDescent="0.35">
      <c r="A31" s="90"/>
      <c r="B31" s="139" t="s">
        <v>19</v>
      </c>
      <c r="C31" s="144" t="s">
        <v>178</v>
      </c>
      <c r="D31" s="230">
        <v>4990</v>
      </c>
      <c r="E31" s="213">
        <v>5250</v>
      </c>
      <c r="F31" s="230">
        <v>5000</v>
      </c>
      <c r="G31" s="213">
        <v>5000</v>
      </c>
      <c r="H31" s="230">
        <v>5000</v>
      </c>
      <c r="I31" s="168">
        <v>5048</v>
      </c>
    </row>
    <row r="32" spans="1:9" ht="17.25" customHeight="1" thickBot="1" x14ac:dyDescent="0.3">
      <c r="A32" s="87" t="s">
        <v>20</v>
      </c>
      <c r="B32" s="133" t="s">
        <v>21</v>
      </c>
      <c r="C32" s="141"/>
      <c r="D32" s="234"/>
      <c r="E32" s="232"/>
      <c r="F32" s="234"/>
      <c r="G32" s="232"/>
      <c r="H32" s="234"/>
      <c r="I32" s="175"/>
    </row>
    <row r="33" spans="1:9" ht="16.5" x14ac:dyDescent="0.3">
      <c r="A33" s="88"/>
      <c r="B33" s="129" t="s">
        <v>26</v>
      </c>
      <c r="C33" s="135" t="s">
        <v>179</v>
      </c>
      <c r="D33" s="229">
        <v>10000</v>
      </c>
      <c r="E33" s="207">
        <v>10000</v>
      </c>
      <c r="F33" s="229">
        <v>10000</v>
      </c>
      <c r="G33" s="207">
        <v>10000</v>
      </c>
      <c r="H33" s="229">
        <v>9333</v>
      </c>
      <c r="I33" s="172">
        <v>9866.6</v>
      </c>
    </row>
    <row r="34" spans="1:9" ht="16.5" x14ac:dyDescent="0.3">
      <c r="A34" s="89"/>
      <c r="B34" s="130" t="s">
        <v>27</v>
      </c>
      <c r="C34" s="15" t="s">
        <v>180</v>
      </c>
      <c r="D34" s="228">
        <v>10000</v>
      </c>
      <c r="E34" s="210">
        <v>10000</v>
      </c>
      <c r="F34" s="228">
        <v>8000</v>
      </c>
      <c r="G34" s="210">
        <v>10000</v>
      </c>
      <c r="H34" s="228">
        <v>9666</v>
      </c>
      <c r="I34" s="131">
        <v>9533.2000000000007</v>
      </c>
    </row>
    <row r="35" spans="1:9" ht="16.5" x14ac:dyDescent="0.3">
      <c r="A35" s="89"/>
      <c r="B35" s="132" t="s">
        <v>28</v>
      </c>
      <c r="C35" s="15" t="s">
        <v>181</v>
      </c>
      <c r="D35" s="228">
        <v>6500</v>
      </c>
      <c r="E35" s="210">
        <v>5000</v>
      </c>
      <c r="F35" s="228">
        <v>7000</v>
      </c>
      <c r="G35" s="210">
        <v>6500</v>
      </c>
      <c r="H35" s="228">
        <v>6666</v>
      </c>
      <c r="I35" s="131">
        <v>6333.2</v>
      </c>
    </row>
    <row r="36" spans="1:9" ht="16.5" x14ac:dyDescent="0.3">
      <c r="A36" s="89"/>
      <c r="B36" s="130" t="s">
        <v>29</v>
      </c>
      <c r="C36" s="190" t="s">
        <v>182</v>
      </c>
      <c r="D36" s="228">
        <v>6000</v>
      </c>
      <c r="E36" s="210">
        <v>6000</v>
      </c>
      <c r="F36" s="228">
        <v>10000</v>
      </c>
      <c r="G36" s="210">
        <v>6000</v>
      </c>
      <c r="H36" s="228">
        <v>6000</v>
      </c>
      <c r="I36" s="131">
        <v>6800</v>
      </c>
    </row>
    <row r="37" spans="1:9" ht="16.5" customHeight="1" thickBot="1" x14ac:dyDescent="0.35">
      <c r="A37" s="90"/>
      <c r="B37" s="145" t="s">
        <v>30</v>
      </c>
      <c r="C37" s="16" t="s">
        <v>183</v>
      </c>
      <c r="D37" s="230">
        <v>4500</v>
      </c>
      <c r="E37" s="213">
        <v>4000</v>
      </c>
      <c r="F37" s="230">
        <v>5000</v>
      </c>
      <c r="G37" s="213">
        <v>2350</v>
      </c>
      <c r="H37" s="230">
        <v>2500</v>
      </c>
      <c r="I37" s="168">
        <v>3670</v>
      </c>
    </row>
    <row r="38" spans="1:9" ht="17.25" customHeight="1" thickBot="1" x14ac:dyDescent="0.3">
      <c r="A38" s="87" t="s">
        <v>25</v>
      </c>
      <c r="B38" s="133" t="s">
        <v>51</v>
      </c>
      <c r="C38" s="134"/>
      <c r="D38" s="231"/>
      <c r="E38" s="233"/>
      <c r="F38" s="231"/>
      <c r="G38" s="233"/>
      <c r="H38" s="231"/>
      <c r="I38" s="168"/>
    </row>
    <row r="39" spans="1:9" ht="16.5" x14ac:dyDescent="0.3">
      <c r="A39" s="88"/>
      <c r="B39" s="171" t="s">
        <v>31</v>
      </c>
      <c r="C39" s="174" t="s">
        <v>213</v>
      </c>
      <c r="D39" s="207">
        <v>150000</v>
      </c>
      <c r="E39" s="207">
        <v>175000</v>
      </c>
      <c r="F39" s="207">
        <v>180000</v>
      </c>
      <c r="G39" s="207">
        <v>140000</v>
      </c>
      <c r="H39" s="207">
        <v>150000</v>
      </c>
      <c r="I39" s="172">
        <v>159000</v>
      </c>
    </row>
    <row r="40" spans="1:9" ht="17.25" thickBot="1" x14ac:dyDescent="0.35">
      <c r="A40" s="90"/>
      <c r="B40" s="173" t="s">
        <v>32</v>
      </c>
      <c r="C40" s="149" t="s">
        <v>185</v>
      </c>
      <c r="D40" s="213">
        <v>110000</v>
      </c>
      <c r="E40" s="213">
        <v>120000</v>
      </c>
      <c r="F40" s="213">
        <v>120000</v>
      </c>
      <c r="G40" s="213">
        <v>100000</v>
      </c>
      <c r="H40" s="213">
        <v>110000</v>
      </c>
      <c r="I40" s="168">
        <v>112000</v>
      </c>
    </row>
    <row r="41" spans="1:9" ht="15.75" thickBot="1" x14ac:dyDescent="0.3">
      <c r="D41" s="236">
        <v>351240</v>
      </c>
      <c r="E41" s="237">
        <v>401000</v>
      </c>
      <c r="F41" s="237">
        <v>401000</v>
      </c>
      <c r="G41" s="237">
        <v>336850</v>
      </c>
      <c r="H41" s="237">
        <v>350827</v>
      </c>
      <c r="I41" s="238">
        <v>368183.39999999997</v>
      </c>
    </row>
    <row r="43" spans="1:9" x14ac:dyDescent="0.25">
      <c r="G43"/>
    </row>
    <row r="44" spans="1:9" ht="14.25" customHeight="1" x14ac:dyDescent="0.25"/>
    <row r="45" spans="1:9" x14ac:dyDescent="0.25">
      <c r="G45"/>
    </row>
    <row r="47" spans="1:9" x14ac:dyDescent="0.25">
      <c r="G47"/>
    </row>
    <row r="48" spans="1:9" ht="15" customHeight="1" x14ac:dyDescent="0.25"/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1" ht="15" customHeight="1" x14ac:dyDescent="0.25"/>
    <row r="62" ht="15" customHeight="1" x14ac:dyDescent="0.25"/>
    <row r="63" ht="15" customHeight="1" x14ac:dyDescent="0.25"/>
    <row r="64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  <row r="71" ht="15" customHeight="1" x14ac:dyDescent="0.25"/>
    <row r="72" ht="15" customHeight="1" x14ac:dyDescent="0.25"/>
    <row r="73" ht="15" customHeight="1" x14ac:dyDescent="0.25"/>
    <row r="74" ht="15" customHeight="1" x14ac:dyDescent="0.25"/>
    <row r="75" ht="15" customHeight="1" x14ac:dyDescent="0.25"/>
    <row r="76" ht="15" customHeight="1" x14ac:dyDescent="0.25"/>
    <row r="77" ht="15" customHeight="1" x14ac:dyDescent="0.25"/>
    <row r="78" ht="15" customHeight="1" x14ac:dyDescent="0.25"/>
    <row r="79" ht="15" customHeight="1" x14ac:dyDescent="0.25"/>
    <row r="80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</sheetData>
  <mergeCells count="9">
    <mergeCell ref="G13:G14"/>
    <mergeCell ref="H13:H14"/>
    <mergeCell ref="I13:I14"/>
    <mergeCell ref="A13:A14"/>
    <mergeCell ref="B13:B14"/>
    <mergeCell ref="C13:C14"/>
    <mergeCell ref="D13:D14"/>
    <mergeCell ref="E13:E14"/>
    <mergeCell ref="F13:F14"/>
  </mergeCells>
  <pageMargins left="0.74803149606299213" right="0.74803149606299213" top="0.78740157480314965" bottom="0.78740157480314965" header="0.51181102362204722" footer="0.51181102362204722"/>
  <pageSetup paperSize="9" scale="90" orientation="landscape" r:id="rId1"/>
  <rowBreaks count="1" manualBreakCount="1">
    <brk id="3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Supermarkets</vt:lpstr>
      <vt:lpstr>stores</vt:lpstr>
      <vt:lpstr>Comp</vt:lpstr>
      <vt:lpstr>14-06-2021</vt:lpstr>
      <vt:lpstr>By Order</vt:lpstr>
      <vt:lpstr>All Stores</vt:lpstr>
      <vt:lpstr>'14-06-2021'!Print_Titles</vt:lpstr>
      <vt:lpstr>'All Stores'!Print_Titles</vt:lpstr>
      <vt:lpstr>'By Order'!Print_Titles</vt:lpstr>
      <vt:lpstr>Comp!Print_Titles</vt:lpstr>
      <vt:lpstr>stores!Print_Titles</vt:lpstr>
      <vt:lpstr>Supermarkets!Print_Titles</vt:lpstr>
    </vt:vector>
  </TitlesOfParts>
  <Company>moet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rawad</dc:creator>
  <cp:lastModifiedBy>rkassem</cp:lastModifiedBy>
  <cp:lastPrinted>2021-06-16T11:08:39Z</cp:lastPrinted>
  <dcterms:created xsi:type="dcterms:W3CDTF">2010-10-20T06:23:14Z</dcterms:created>
  <dcterms:modified xsi:type="dcterms:W3CDTF">2021-06-16T12:05:44Z</dcterms:modified>
</cp:coreProperties>
</file>