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1-06-2021" sheetId="9" r:id="rId4"/>
    <sheet name="By Order" sheetId="11" r:id="rId5"/>
    <sheet name="All Stores" sheetId="12" r:id="rId6"/>
  </sheets>
  <definedNames>
    <definedName name="_xlnm.Print_Titles" localSheetId="3">'21-06-2021'!$12:$14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3" i="11"/>
  <c r="G83" i="11"/>
  <c r="I84" i="11"/>
  <c r="G84" i="11"/>
  <c r="I78" i="11"/>
  <c r="G78" i="11"/>
  <c r="I76" i="11"/>
  <c r="G76" i="11"/>
  <c r="I79" i="11"/>
  <c r="G79" i="11"/>
  <c r="I80" i="11"/>
  <c r="G80" i="11"/>
  <c r="I77" i="11"/>
  <c r="G77" i="11"/>
  <c r="I72" i="11"/>
  <c r="G72" i="11"/>
  <c r="I70" i="11"/>
  <c r="G70" i="11"/>
  <c r="I68" i="11"/>
  <c r="G68" i="11"/>
  <c r="I73" i="11"/>
  <c r="G73" i="11"/>
  <c r="I69" i="11"/>
  <c r="G69" i="11"/>
  <c r="I71" i="11"/>
  <c r="G71" i="11"/>
  <c r="I59" i="11"/>
  <c r="G59" i="11"/>
  <c r="I60" i="11"/>
  <c r="G60" i="11"/>
  <c r="I61" i="11"/>
  <c r="G61" i="11"/>
  <c r="I65" i="11"/>
  <c r="G65" i="11"/>
  <c r="I57" i="11"/>
  <c r="G57" i="11"/>
  <c r="I62" i="11"/>
  <c r="G62" i="11"/>
  <c r="I64" i="11"/>
  <c r="G64" i="11"/>
  <c r="I63" i="11"/>
  <c r="G63" i="11"/>
  <c r="I58" i="11"/>
  <c r="G58" i="11"/>
  <c r="I49" i="11"/>
  <c r="G49" i="11"/>
  <c r="I53" i="11"/>
  <c r="G53" i="11"/>
  <c r="I50" i="11"/>
  <c r="G50" i="11"/>
  <c r="I52" i="11"/>
  <c r="G52" i="11"/>
  <c r="I54" i="11"/>
  <c r="G54" i="11"/>
  <c r="I51" i="11"/>
  <c r="G51" i="11"/>
  <c r="I46" i="11"/>
  <c r="G46" i="11"/>
  <c r="I41" i="11"/>
  <c r="G41" i="11"/>
  <c r="I45" i="11"/>
  <c r="G45" i="11"/>
  <c r="I44" i="11"/>
  <c r="G44" i="11"/>
  <c r="I43" i="11"/>
  <c r="G43" i="11"/>
  <c r="I42" i="11"/>
  <c r="G42" i="11"/>
  <c r="I34" i="11"/>
  <c r="G34" i="11"/>
  <c r="I35" i="11"/>
  <c r="G35" i="11"/>
  <c r="I38" i="11"/>
  <c r="G38" i="11"/>
  <c r="I36" i="11"/>
  <c r="G36" i="11"/>
  <c r="I37" i="11"/>
  <c r="G37" i="11"/>
  <c r="I21" i="11"/>
  <c r="G21" i="11"/>
  <c r="I20" i="11"/>
  <c r="G20" i="11"/>
  <c r="I23" i="11"/>
  <c r="G23" i="11"/>
  <c r="I17" i="11"/>
  <c r="G17" i="11"/>
  <c r="I27" i="11"/>
  <c r="G27" i="11"/>
  <c r="I19" i="11"/>
  <c r="G19" i="11"/>
  <c r="I29" i="11"/>
  <c r="G29" i="11"/>
  <c r="I24" i="11"/>
  <c r="G24" i="11"/>
  <c r="I22" i="11"/>
  <c r="G22" i="11"/>
  <c r="I18" i="11"/>
  <c r="G18" i="11"/>
  <c r="I25" i="11"/>
  <c r="G25" i="11"/>
  <c r="I16" i="11"/>
  <c r="G16" i="11"/>
  <c r="I30" i="11"/>
  <c r="G30" i="11"/>
  <c r="I28" i="11"/>
  <c r="G28" i="11"/>
  <c r="I26" i="11"/>
  <c r="G26" i="11"/>
  <c r="I31" i="11"/>
  <c r="G31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<sst xmlns="http://schemas.openxmlformats.org/spreadsheetml/2006/main" count="848" uniqueCount="225">
  <si>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</si>
  <si>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</si>
  <si>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</si>
  <si>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</si>
  <si>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</si>
  <si>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</si>
  <si>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</si>
  <si>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</si>
  <si>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</si>
  <si>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</si>
  <si>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</si>
  <si>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</si>
  <si>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</si>
  <si>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</si>
  <si>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</si>
  <si>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</si>
  <si>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</si>
  <si>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</si>
  <si>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</si>
  <si>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</si>
  <si>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</si>
  <si>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</si>
  <si>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</si>
  <si>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</si>
  <si>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</si>
  <si>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</si>
  <si>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</si>
  <si>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</si>
  <si>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</si>
  <si>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</si>
  <si>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</si>
  <si>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</si>
  <si>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</si>
  <si>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</si>
  <si>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</si>
  <si>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</si>
  <si>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</si>
  <si>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</si>
  <si>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</si>
  <si>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</si>
  <si>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</si>
  <si>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</si>
  <si>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</si>
  <si>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</si>
  <si>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</si>
  <si>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</si>
  <si>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</si>
  <si>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</si>
  <si>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</si>
  <si>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</si>
  <si>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</si>
  <si>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</si>
  <si>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</si>
  <si>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</si>
  <si>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</si>
  <si>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</si>
  <si>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</si>
  <si>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</si>
  <si>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</si>
  <si>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</si>
  <si>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</si>
  <si>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</si>
  <si>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</si>
  <si>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</si>
  <si>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</si>
  <si>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</si>
  <si>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</si>
  <si>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</si>
  <si>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</si>
  <si>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</si>
  <si>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</si>
  <si>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</si>
  <si>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</si>
  <si>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</si>
  <si>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</si>
  <si>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</si>
  <si>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</si>
  <si>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</si>
  <si>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</si>
  <si>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</si>
  <si>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</si>
  <si>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</si>
  <si>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</si>
  <si>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</si>
  <si>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</si>
  <si>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</si>
  <si>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</si>
  <si>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</si>
  <si>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</si>
  <si>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</si>
  <si>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</si>
  <si>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</si>
  <si>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</si>
  <si>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</si>
  <si>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</si>
  <si>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</si>
  <si>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</si>
  <si>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</si>
  <si>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</si>
  <si>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</si>
  <si>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</si>
  <si>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</si>
  <si>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</si>
  <si>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</si>
  <si>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</si>
  <si>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</si>
  <si>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</si>
  <si>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</si>
  <si>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</si>
  <si>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</si>
  <si>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</si>
  <si>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</si>
  <si>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</si>
  <si>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</si>
  <si>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</si>
  <si>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</si>
  <si>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</si>
  <si>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</si>
  <si>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</si>
  <si>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</si>
  <si>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</si>
  <si>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</si>
  <si>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</si>
  <si>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</si>
  <si>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</si>
  <si>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</si>
  <si>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</si>
  <si>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</si>
  <si>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</si>
  <si>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</si>
  <si>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</si>
  <si>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</si>
  <si>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</si>
  <si>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</si>
  <si>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</si>
  <si>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</si>
  <si>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</si>
  <si>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</si>
  <si>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</si>
  <si>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</si>
  <si>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</si>
  <si>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</si>
  <si>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</si>
  <si>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</si>
  <si>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</si>
  <si>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</si>
  <si>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</si>
  <si>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</si>
  <si>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</si>
  <si>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</si>
  <si>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</si>
  <si>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</si>
  <si>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</si>
  <si>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</si>
  <si>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</si>
  <si>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</si>
  <si>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</si>
  <si>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</si>
  <si>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</si>
  <si>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</si>
  <si>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</si>
  <si>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</si>
  <si>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</si>
  <si>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</si>
  <si>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</si>
  <si>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</si>
  <si>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</si>
  <si>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</si>
  <si>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</si>
  <si>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</si>
  <si>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</si>
  <si>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</si>
  <si>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</si>
  <si>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</si>
  <si>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</si>
  <si>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</si>
  <si>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</si>
  <si>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</si>
  <si>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</si>
  <si>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</si>
  <si>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</si>
  <si>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</si>
  <si>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</si>
  <si>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</si>
  <si>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</si>
  <si>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</si>
  <si>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</si>
  <si>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</si>
  <si>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</si>
  <si>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</si>
  <si>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</si>
  <si>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</si>
  <si>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</si>
  <si>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</si>
  <si>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</si>
  <si>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</si>
  <si>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</si>
  <si>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</si>
  <si>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</si>
  <si>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</si>
  <si>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</si>
  <si>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</si>
  <si>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</si>
  <si>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</si>
  <si>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</si>
  <si>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</si>
  <si>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</si>
  <si>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</si>
  <si>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</si>
  <si>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</si>
  <si>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</si>
  <si>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</si>
  <si>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</si>
  <si>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</si>
  <si>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</si>
  <si>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</si>
  <si>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</si>
  <si>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2020 (ل.ل.)</t>
  </si>
  <si>
    <t>معدل أسعار  السوبرماركات في 14-06-2021 (ل.ل.)</t>
  </si>
  <si>
    <t>معدل أسعار المحلات والملاحم في 14-06-2021 (ل.ل.)</t>
  </si>
  <si>
    <t>المعدل العام للأسعار في 14-06-2021  (ل.ل.)</t>
  </si>
  <si>
    <t>معدل أسعار  السوبرماركات في 21-06-2021 (ل.ل.)</t>
  </si>
  <si>
    <t xml:space="preserve"> التاريخ 21 حزيران 2021</t>
  </si>
  <si>
    <t>معدل أسعار المحلات والملاحم في 21-06-2021 (ل.ل.)</t>
  </si>
  <si>
    <t>المعدل العام للأسعار في 21-06-2021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</si>
</sst>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217</v>
      </c>
      <c r="F12" s="242" t="s">
        <v>221</v>
      </c>
      <c r="G12" s="242" t="s">
        <v>197</v>
      </c>
      <c r="H12" s="242" t="s">
        <v>218</v>
      </c>
      <c r="I12" s="242" t="s">
        <v>187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2184.1800000000003</v>
      </c>
      <c r="F15" s="216">
        <v>6734.8</v>
      </c>
      <c r="G15" s="45">
        <f t="shared" ref="G15:G30" si="0">(F15-E15)/E15</f>
        <v>2.0834455035757125</v>
      </c>
      <c r="H15" s="216">
        <v>6063.8</v>
      </c>
      <c r="I15" s="45">
        <f t="shared" ref="I15:I30" si="1">(F15-H15)/H15</f>
        <v>0.11065668392757017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1833.8422222222223</v>
      </c>
      <c r="F16" s="210">
        <v>5054.2222222222226</v>
      </c>
      <c r="G16" s="48">
        <f t="shared" si="0"/>
        <v>1.7560834628933302</v>
      </c>
      <c r="H16" s="210">
        <v>5042</v>
      </c>
      <c r="I16" s="44">
        <f t="shared" si="1"/>
        <v>2.424082154348002E-3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1670.911111111111</v>
      </c>
      <c r="F17" s="210">
        <v>5449.8</v>
      </c>
      <c r="G17" s="48">
        <f t="shared" si="0"/>
        <v>2.2615738585734997</v>
      </c>
      <c r="H17" s="210">
        <v>4898.8</v>
      </c>
      <c r="I17" s="44">
        <f t="shared" si="1"/>
        <v>0.11247652486323181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828.42</v>
      </c>
      <c r="F18" s="210">
        <v>1248.8888888888889</v>
      </c>
      <c r="G18" s="48">
        <f t="shared" si="0"/>
        <v>0.50755521219778488</v>
      </c>
      <c r="H18" s="210">
        <v>1098.6666666666667</v>
      </c>
      <c r="I18" s="44">
        <f t="shared" si="1"/>
        <v>0.13673139158576048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3749.4510444444445</v>
      </c>
      <c r="F19" s="210">
        <v>11998</v>
      </c>
      <c r="G19" s="48">
        <f t="shared" si="0"/>
        <v>2.1999350992400388</v>
      </c>
      <c r="H19" s="210">
        <v>14749.6</v>
      </c>
      <c r="I19" s="44">
        <f t="shared" si="1"/>
        <v>-0.1865542116396377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1517.29</v>
      </c>
      <c r="F20" s="210">
        <v>5178.8</v>
      </c>
      <c r="G20" s="48">
        <f t="shared" si="0"/>
        <v>2.4131906227550437</v>
      </c>
      <c r="H20" s="210">
        <v>5078.8</v>
      </c>
      <c r="I20" s="44">
        <f t="shared" si="1"/>
        <v>1.9689690478065684E-2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1517.2288222222223</v>
      </c>
      <c r="F21" s="210">
        <v>4624.8</v>
      </c>
      <c r="G21" s="48">
        <f t="shared" si="0"/>
        <v>2.0481888639752088</v>
      </c>
      <c r="H21" s="210">
        <v>4647.8</v>
      </c>
      <c r="I21" s="44">
        <f t="shared" si="1"/>
        <v>-4.948577821765136E-3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413.3433</v>
      </c>
      <c r="F22" s="210">
        <v>989.8</v>
      </c>
      <c r="G22" s="48">
        <f t="shared" si="0"/>
        <v>1.3946196781222775</v>
      </c>
      <c r="H22" s="210">
        <v>1060</v>
      </c>
      <c r="I22" s="44">
        <f t="shared" si="1"/>
        <v>-6.6226415094339672E-2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474.15</v>
      </c>
      <c r="F23" s="210">
        <v>1460</v>
      </c>
      <c r="G23" s="48">
        <f t="shared" si="0"/>
        <v>2.0791943477802386</v>
      </c>
      <c r="H23" s="210">
        <v>1425</v>
      </c>
      <c r="I23" s="44">
        <f t="shared" si="1"/>
        <v>2.456140350877193E-2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466.24666666666667</v>
      </c>
      <c r="F24" s="210">
        <v>1472.2222222222222</v>
      </c>
      <c r="G24" s="48">
        <f t="shared" si="0"/>
        <v>2.1576037481352262</v>
      </c>
      <c r="H24" s="210">
        <v>1400</v>
      </c>
      <c r="I24" s="44">
        <f t="shared" si="1"/>
        <v>5.158730158730155E-2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495.68340000000001</v>
      </c>
      <c r="F25" s="210">
        <v>1874.8</v>
      </c>
      <c r="G25" s="48">
        <f t="shared" si="0"/>
        <v>2.7822529461345686</v>
      </c>
      <c r="H25" s="210">
        <v>2024.8</v>
      </c>
      <c r="I25" s="44">
        <f t="shared" si="1"/>
        <v>-7.4081390754642429E-2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1252.5</v>
      </c>
      <c r="F26" s="210">
        <v>2974</v>
      </c>
      <c r="G26" s="48">
        <f t="shared" si="0"/>
        <v>1.3744510978043911</v>
      </c>
      <c r="H26" s="210">
        <v>3073.8</v>
      </c>
      <c r="I26" s="44">
        <f t="shared" si="1"/>
        <v>-3.2467954974298968E-2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498.11673333333334</v>
      </c>
      <c r="F27" s="210">
        <v>1860.8888888888889</v>
      </c>
      <c r="G27" s="48">
        <f t="shared" si="0"/>
        <v>2.7358489774797548</v>
      </c>
      <c r="H27" s="210">
        <v>1804.2222222222222</v>
      </c>
      <c r="I27" s="44">
        <f t="shared" si="1"/>
        <v>3.140780884345367E-2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1355.6200000000001</v>
      </c>
      <c r="F28" s="210">
        <v>2899</v>
      </c>
      <c r="G28" s="48">
        <f t="shared" si="0"/>
        <v>1.1385048907510953</v>
      </c>
      <c r="H28" s="210">
        <v>2774</v>
      </c>
      <c r="I28" s="44">
        <f t="shared" si="1"/>
        <v>4.5061283345349673E-2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2562.7283333333335</v>
      </c>
      <c r="F29" s="210">
        <v>5307.1428571428569</v>
      </c>
      <c r="G29" s="48">
        <f t="shared" si="0"/>
        <v>1.0708956107883161</v>
      </c>
      <c r="H29" s="210">
        <v>5478.5714285714284</v>
      </c>
      <c r="I29" s="44">
        <f t="shared" si="1"/>
        <v>-3.1290743155149958E-2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1659.8599999999997</v>
      </c>
      <c r="F30" s="213">
        <v>5034.8</v>
      </c>
      <c r="G30" s="51">
        <f t="shared" si="0"/>
        <v>2.0332678659646</v>
      </c>
      <c r="H30" s="213">
        <v>5034.8</v>
      </c>
      <c r="I30" s="56">
        <f t="shared" si="1"/>
        <v>0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4174.8399206349204</v>
      </c>
      <c r="F32" s="216">
        <v>11548</v>
      </c>
      <c r="G32" s="45">
        <f>(F32-E32)/E32</f>
        <v>1.7660940825352054</v>
      </c>
      <c r="H32" s="216">
        <v>10123.333333333334</v>
      </c>
      <c r="I32" s="44">
        <f>(F32-H32)/H32</f>
        <v>0.14073098452420144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4670.1087301587304</v>
      </c>
      <c r="F33" s="210">
        <v>11531</v>
      </c>
      <c r="G33" s="48">
        <f>(F33-E33)/E33</f>
        <v>1.469107394766819</v>
      </c>
      <c r="H33" s="210">
        <v>10708.333333333334</v>
      </c>
      <c r="I33" s="44">
        <f>(F33-H33)/H33</f>
        <v>7.682490272373535E-2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3229.4177777777777</v>
      </c>
      <c r="F34" s="210">
        <v>7764.2857142857147</v>
      </c>
      <c r="G34" s="48">
        <f>(F34-E34)/E34</f>
        <v>1.4042370013917691</v>
      </c>
      <c r="H34" s="210">
        <v>6187.7777777777774</v>
      </c>
      <c r="I34" s="44">
        <f>(F34-H34)/H34</f>
        <v>0.2547777236231179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2217.6083333333336</v>
      </c>
      <c r="F35" s="210">
        <v>5208.333333333333</v>
      </c>
      <c r="G35" s="48">
        <f>(F35-E35)/E35</f>
        <v>1.3486263354289338</v>
      </c>
      <c r="H35" s="210">
        <v>5208.333333333333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3167.4333999999999</v>
      </c>
      <c r="F36" s="210">
        <v>4859</v>
      </c>
      <c r="G36" s="51">
        <f>(F36-E36)/E36</f>
        <v>0.53404961884912883</v>
      </c>
      <c r="H36" s="210">
        <v>4813</v>
      </c>
      <c r="I36" s="56">
        <f>(F36-H36)/H36</f>
        <v>9.557448576771245E-3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52629.85555555555</v>
      </c>
      <c r="F38" s="210">
        <v>193497</v>
      </c>
      <c r="G38" s="45">
        <f t="shared" ref="G38:G43" si="2">(F38-E38)/E38</f>
        <v>2.6765633870255732</v>
      </c>
      <c r="H38" s="210">
        <v>184747</v>
      </c>
      <c r="I38" s="44">
        <f t="shared" ref="I38:I43" si="3">(F38-H38)/H38</f>
        <v>4.7362068125598789E-2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35532.514999999999</v>
      </c>
      <c r="F39" s="210">
        <v>105950</v>
      </c>
      <c r="G39" s="48">
        <f t="shared" si="2"/>
        <v>1.9817759874301046</v>
      </c>
      <c r="H39" s="210">
        <v>104700</v>
      </c>
      <c r="I39" s="44">
        <f t="shared" si="3"/>
        <v>1.1938872970391595E-2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31440.875</v>
      </c>
      <c r="F40" s="210">
        <v>71237</v>
      </c>
      <c r="G40" s="48">
        <f t="shared" si="2"/>
        <v>1.2657448305748489</v>
      </c>
      <c r="H40" s="210">
        <v>68737</v>
      </c>
      <c r="I40" s="44">
        <f t="shared" si="3"/>
        <v>3.6370513697135461E-2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6640</v>
      </c>
      <c r="F41" s="210">
        <v>30372</v>
      </c>
      <c r="G41" s="48">
        <f t="shared" si="2"/>
        <v>3.5740963855421688</v>
      </c>
      <c r="H41" s="210">
        <v>28833</v>
      </c>
      <c r="I41" s="44">
        <f t="shared" si="3"/>
        <v>5.337633961086255E-2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19340</v>
      </c>
      <c r="F42" s="210">
        <v>25250</v>
      </c>
      <c r="G42" s="48">
        <f t="shared" si="2"/>
        <v>0.30558428128231646</v>
      </c>
      <c r="H42" s="210">
        <v>25250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18871.166666666664</v>
      </c>
      <c r="F43" s="210">
        <v>53290</v>
      </c>
      <c r="G43" s="51">
        <f t="shared" si="2"/>
        <v>1.8238847624683163</v>
      </c>
      <c r="H43" s="210">
        <v>48050</v>
      </c>
      <c r="I43" s="59">
        <f t="shared" si="3"/>
        <v>0.10905306971904266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10683.024444444445</v>
      </c>
      <c r="F45" s="210">
        <v>31044.714285714286</v>
      </c>
      <c r="G45" s="45">
        <f t="shared" ref="G45:G50" si="4">(F45-E45)/E45</f>
        <v>1.9059855144166267</v>
      </c>
      <c r="H45" s="210">
        <v>29744.714285714286</v>
      </c>
      <c r="I45" s="44">
        <f t="shared" ref="I45:I50" si="5">(F45-H45)/H45</f>
        <v>4.3705244149020474E-2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7396.844444444444</v>
      </c>
      <c r="F46" s="210">
        <v>22821.8</v>
      </c>
      <c r="G46" s="48">
        <f t="shared" si="4"/>
        <v>2.0853426986883297</v>
      </c>
      <c r="H46" s="210">
        <v>18087.777777777777</v>
      </c>
      <c r="I46" s="85">
        <f t="shared" si="5"/>
        <v>0.26172492167823574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26364.76666666667</v>
      </c>
      <c r="F47" s="210">
        <v>71279.75</v>
      </c>
      <c r="G47" s="48">
        <f t="shared" si="4"/>
        <v>1.7035987422608199</v>
      </c>
      <c r="H47" s="210">
        <v>62251.444444444445</v>
      </c>
      <c r="I47" s="85">
        <f t="shared" si="5"/>
        <v>0.14502965571526227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39328.762999999999</v>
      </c>
      <c r="F48" s="210">
        <v>129495.16666666667</v>
      </c>
      <c r="G48" s="48">
        <f t="shared" si="4"/>
        <v>2.2926325871644293</v>
      </c>
      <c r="H48" s="210">
        <v>125328.5</v>
      </c>
      <c r="I48" s="85">
        <f t="shared" si="5"/>
        <v>3.3245962942719906E-2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4024.3600000000006</v>
      </c>
      <c r="F49" s="210">
        <v>5796.25</v>
      </c>
      <c r="G49" s="48">
        <f t="shared" si="4"/>
        <v>0.44029112703634843</v>
      </c>
      <c r="H49" s="210">
        <v>4748.75</v>
      </c>
      <c r="I49" s="44">
        <f t="shared" si="5"/>
        <v>0.22058436430639641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55495.302777777775</v>
      </c>
      <c r="F50" s="210">
        <v>54748.25</v>
      </c>
      <c r="G50" s="56">
        <f t="shared" si="4"/>
        <v>-1.3461549723752851E-2</v>
      </c>
      <c r="H50" s="210">
        <v>54748.25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5683.3333333333339</v>
      </c>
      <c r="F52" s="207">
        <v>22975</v>
      </c>
      <c r="G52" s="209">
        <f t="shared" ref="G52:G60" si="6">(F52-E52)/E52</f>
        <v>3.0425219941348964</v>
      </c>
      <c r="H52" s="207">
        <v>22975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11429.809523809523</v>
      </c>
      <c r="F53" s="210">
        <v>25196.666666666668</v>
      </c>
      <c r="G53" s="212">
        <f t="shared" si="6"/>
        <v>1.204469515802455</v>
      </c>
      <c r="H53" s="210">
        <v>24081.666666666668</v>
      </c>
      <c r="I53" s="85">
        <f t="shared" si="7"/>
        <v>4.6300782061042281E-2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6513.1333333333332</v>
      </c>
      <c r="F54" s="210">
        <v>25171</v>
      </c>
      <c r="G54" s="212">
        <f t="shared" si="6"/>
        <v>2.8646529576138473</v>
      </c>
      <c r="H54" s="210">
        <v>23571</v>
      </c>
      <c r="I54" s="85">
        <f t="shared" si="7"/>
        <v>6.788002206100717E-2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7153.4866666666667</v>
      </c>
      <c r="F55" s="210">
        <v>28944.5</v>
      </c>
      <c r="G55" s="212">
        <f t="shared" si="6"/>
        <v>3.0462087019569943</v>
      </c>
      <c r="H55" s="210">
        <v>27944.5</v>
      </c>
      <c r="I55" s="85">
        <f t="shared" si="7"/>
        <v>3.5785217126804915E-2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4899.2857142857138</v>
      </c>
      <c r="F56" s="210">
        <v>13072</v>
      </c>
      <c r="G56" s="217">
        <f t="shared" si="6"/>
        <v>1.66814404432133</v>
      </c>
      <c r="H56" s="210">
        <v>14057.5</v>
      </c>
      <c r="I56" s="86">
        <f t="shared" si="7"/>
        <v>-7.0104926195980799E-2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10514</v>
      </c>
      <c r="F57" s="213">
        <v>4205.6000000000004</v>
      </c>
      <c r="G57" s="215">
        <f t="shared" si="6"/>
        <v>-0.6</v>
      </c>
      <c r="H57" s="213">
        <v>3685.75</v>
      </c>
      <c r="I57" s="119">
        <f t="shared" si="7"/>
        <v>0.14104320694566924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9538.0933333333342</v>
      </c>
      <c r="F58" s="216">
        <v>28603.888888888891</v>
      </c>
      <c r="G58" s="44">
        <f t="shared" si="6"/>
        <v>1.99891056726455</v>
      </c>
      <c r="H58" s="216">
        <v>27657.222222222223</v>
      </c>
      <c r="I58" s="44">
        <f t="shared" si="7"/>
        <v>3.4228551915312502E-2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11739.444444444445</v>
      </c>
      <c r="F59" s="210">
        <v>32494.125</v>
      </c>
      <c r="G59" s="48">
        <f t="shared" si="6"/>
        <v>1.7679440159008091</v>
      </c>
      <c r="H59" s="210">
        <v>31766</v>
      </c>
      <c r="I59" s="44">
        <f t="shared" si="7"/>
        <v>2.2921519864005542E-2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49432.000000000007</v>
      </c>
      <c r="F60" s="210">
        <v>218000</v>
      </c>
      <c r="G60" s="51">
        <f t="shared" si="6"/>
        <v>3.4100987214759666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16838.560000000001</v>
      </c>
      <c r="F62" s="210">
        <v>36744.125</v>
      </c>
      <c r="G62" s="45">
        <f t="shared" ref="G62:G67" si="8">(F62-E62)/E62</f>
        <v>1.1821417627160515</v>
      </c>
      <c r="H62" s="210">
        <v>35767</v>
      </c>
      <c r="I62" s="44">
        <f t="shared" ref="I62:I67" si="9">(F62-H62)/H62</f>
        <v>2.7319176894903124E-2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55331.233333333337</v>
      </c>
      <c r="F63" s="210">
        <v>187009.71428571429</v>
      </c>
      <c r="G63" s="48">
        <f t="shared" si="8"/>
        <v>2.3798219020188287</v>
      </c>
      <c r="H63" s="210">
        <v>184028</v>
      </c>
      <c r="I63" s="44">
        <f t="shared" si="9"/>
        <v>1.6202503345764178E-2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28416.525000000001</v>
      </c>
      <c r="F64" s="210">
        <v>128661.85714285714</v>
      </c>
      <c r="G64" s="48">
        <f t="shared" si="8"/>
        <v>3.5277125596059733</v>
      </c>
      <c r="H64" s="210">
        <v>116376.85714285714</v>
      </c>
      <c r="I64" s="85">
        <f t="shared" si="9"/>
        <v>0.10556222518468325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15709.005555555555</v>
      </c>
      <c r="F65" s="210">
        <v>63999</v>
      </c>
      <c r="G65" s="48">
        <f t="shared" si="8"/>
        <v>3.0740325524531045</v>
      </c>
      <c r="H65" s="210">
        <v>63999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9358.5499999999993</v>
      </c>
      <c r="F66" s="210">
        <v>28894</v>
      </c>
      <c r="G66" s="48">
        <f t="shared" si="8"/>
        <v>2.0874441019174981</v>
      </c>
      <c r="H66" s="210">
        <v>28189</v>
      </c>
      <c r="I66" s="85">
        <f t="shared" si="9"/>
        <v>2.5009755578417114E-2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8269.15</v>
      </c>
      <c r="F67" s="210">
        <v>23687.166666666668</v>
      </c>
      <c r="G67" s="51">
        <f t="shared" si="8"/>
        <v>1.8645225527009026</v>
      </c>
      <c r="H67" s="210">
        <v>21880.5</v>
      </c>
      <c r="I67" s="86">
        <f t="shared" si="9"/>
        <v>8.2569715804788182E-2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7852.9</v>
      </c>
      <c r="F69" s="216">
        <v>26368.75</v>
      </c>
      <c r="G69" s="45">
        <f>(F69-E69)/E69</f>
        <v>2.3578359586904201</v>
      </c>
      <c r="H69" s="216">
        <v>25763.75</v>
      </c>
      <c r="I69" s="44">
        <f>(F69-H69)/H69</f>
        <v>2.3482606375236525E-2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5495.971428571429</v>
      </c>
      <c r="F70" s="210">
        <v>13602.666666666666</v>
      </c>
      <c r="G70" s="48">
        <f>(F70-E70)/E70</f>
        <v>1.475024996664223</v>
      </c>
      <c r="H70" s="210">
        <v>10134.333333333334</v>
      </c>
      <c r="I70" s="44">
        <f>(F70-H70)/H70</f>
        <v>0.34223596355622787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2033.3333333333333</v>
      </c>
      <c r="F71" s="210">
        <v>10663.333333333334</v>
      </c>
      <c r="G71" s="48">
        <f>(F71-E71)/E71</f>
        <v>4.2442622950819677</v>
      </c>
      <c r="H71" s="210">
        <v>10078.333333333334</v>
      </c>
      <c r="I71" s="44">
        <f>(F71-H71)/H71</f>
        <v>5.8045311724822225E-2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4392.833333333333</v>
      </c>
      <c r="F72" s="210">
        <v>11883.75</v>
      </c>
      <c r="G72" s="48">
        <f>(F72-E72)/E72</f>
        <v>1.7052585650870737</v>
      </c>
      <c r="H72" s="210">
        <v>11883.75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4012.4138888888892</v>
      </c>
      <c r="F73" s="219">
        <v>12242.25</v>
      </c>
      <c r="G73" s="48">
        <f>(F73-E73)/E73</f>
        <v>2.0510935160256123</v>
      </c>
      <c r="H73" s="219">
        <v>11836</v>
      </c>
      <c r="I73" s="59">
        <f>(F73-H73)/H73</f>
        <v>3.4323251098344033E-2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3321.6666666666665</v>
      </c>
      <c r="F75" s="207">
        <v>8164.166666666667</v>
      </c>
      <c r="G75" s="44">
        <f t="shared" ref="G75:G81" si="10">(F75-E75)/E75</f>
        <v>1.4578524836929252</v>
      </c>
      <c r="H75" s="207">
        <v>8164.166666666667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2884</v>
      </c>
      <c r="F76" s="210">
        <v>10255.375</v>
      </c>
      <c r="G76" s="48">
        <f t="shared" si="10"/>
        <v>2.5559552704576975</v>
      </c>
      <c r="H76" s="210">
        <v>10451.625</v>
      </c>
      <c r="I76" s="44">
        <f t="shared" si="11"/>
        <v>-1.8776984440218625E-2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1539.7866666666664</v>
      </c>
      <c r="F77" s="210">
        <v>4295</v>
      </c>
      <c r="G77" s="48">
        <f t="shared" si="10"/>
        <v>1.7893474420698976</v>
      </c>
      <c r="H77" s="210">
        <v>4295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2858.9111111111115</v>
      </c>
      <c r="F78" s="210">
        <v>7637.2222222222226</v>
      </c>
      <c r="G78" s="48">
        <f t="shared" si="10"/>
        <v>1.6713744937855126</v>
      </c>
      <c r="H78" s="210">
        <v>7637.2222222222226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3523.4199999999996</v>
      </c>
      <c r="F79" s="210">
        <v>7446.1111111111113</v>
      </c>
      <c r="G79" s="48">
        <f t="shared" si="10"/>
        <v>1.1133191930315183</v>
      </c>
      <c r="H79" s="210">
        <v>6533.5714285714284</v>
      </c>
      <c r="I79" s="44">
        <f t="shared" si="11"/>
        <v>0.13966935121412005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9999</v>
      </c>
      <c r="F80" s="210">
        <v>56000</v>
      </c>
      <c r="G80" s="48">
        <f t="shared" si="10"/>
        <v>4.6005600560056008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6476.0444444444447</v>
      </c>
      <c r="F81" s="213">
        <v>9455.5555555555547</v>
      </c>
      <c r="G81" s="51">
        <f t="shared" si="10"/>
        <v>0.46008194302420524</v>
      </c>
      <c r="H81" s="213">
        <v>9038.8888888888887</v>
      </c>
      <c r="I81" s="56">
        <f t="shared" si="11"/>
        <v>4.6097111247695076E-2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203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217</v>
      </c>
      <c r="F12" s="250" t="s">
        <v>223</v>
      </c>
      <c r="G12" s="242" t="s">
        <v>197</v>
      </c>
      <c r="H12" s="250" t="s">
        <v>219</v>
      </c>
      <c r="I12" s="242" t="s">
        <v>187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51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2184.1800000000003</v>
      </c>
      <c r="F15" s="181">
        <v>6920</v>
      </c>
      <c r="G15" s="44">
        <f>(F15-E15)/E15</f>
        <v>2.1682370500599761</v>
      </c>
      <c r="H15" s="181">
        <v>5800</v>
      </c>
      <c r="I15" s="120">
        <f>(F15-H15)/H15</f>
        <v>0.19310344827586207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1833.8422222222223</v>
      </c>
      <c r="F16" s="181">
        <v>5670</v>
      </c>
      <c r="G16" s="48">
        <f t="shared" ref="G16:G39" si="0">(F16-E16)/E16</f>
        <v>2.0918690448348274</v>
      </c>
      <c r="H16" s="181">
        <v>5250</v>
      </c>
      <c r="I16" s="48">
        <f>(F16-H16)/H16</f>
        <v>0.08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1670.911111111111</v>
      </c>
      <c r="F17" s="181">
        <v>5700</v>
      </c>
      <c r="G17" s="48">
        <f t="shared" si="0"/>
        <v>2.4113125241052789</v>
      </c>
      <c r="H17" s="181">
        <v>5433.2</v>
      </c>
      <c r="I17" s="48">
        <f t="shared" ref="I17:I29" si="1">(F17-H17)/H17</f>
        <v>4.9105499521460684E-2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828.42</v>
      </c>
      <c r="F18" s="181">
        <v>1950</v>
      </c>
      <c r="G18" s="48">
        <f t="shared" si="0"/>
        <v>1.35387846744405</v>
      </c>
      <c r="H18" s="181">
        <v>1778</v>
      </c>
      <c r="I18" s="48">
        <f t="shared" si="1"/>
        <v>9.6737907761529809E-2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3749.4510444444445</v>
      </c>
      <c r="F19" s="181">
        <v>12120</v>
      </c>
      <c r="G19" s="48">
        <f t="shared" si="0"/>
        <v>2.2324731957650665</v>
      </c>
      <c r="H19" s="181">
        <v>11280</v>
      </c>
      <c r="I19" s="48">
        <f t="shared" si="1"/>
        <v>7.4468085106382975E-2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1517.29</v>
      </c>
      <c r="F20" s="181">
        <v>5250</v>
      </c>
      <c r="G20" s="48">
        <f t="shared" si="0"/>
        <v>2.46011639172472</v>
      </c>
      <c r="H20" s="181">
        <v>4983.2</v>
      </c>
      <c r="I20" s="48">
        <f t="shared" si="1"/>
        <v>5.3539894043987839E-2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1517.2288222222223</v>
      </c>
      <c r="F21" s="181">
        <v>3420</v>
      </c>
      <c r="G21" s="48">
        <f t="shared" si="0"/>
        <v>1.2541095646936546</v>
      </c>
      <c r="H21" s="181">
        <v>3600</v>
      </c>
      <c r="I21" s="48">
        <f t="shared" si="1"/>
        <v>-0.05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413.3433</v>
      </c>
      <c r="F22" s="181">
        <v>895</v>
      </c>
      <c r="G22" s="48">
        <f t="shared" si="0"/>
        <v>1.1652703696902793</v>
      </c>
      <c r="H22" s="181">
        <v>791.2</v>
      </c>
      <c r="I22" s="48">
        <f t="shared" si="1"/>
        <v>0.13119312436804847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474.15</v>
      </c>
      <c r="F23" s="181">
        <v>1200</v>
      </c>
      <c r="G23" s="48">
        <f t="shared" si="0"/>
        <v>1.5308446694084152</v>
      </c>
      <c r="H23" s="181">
        <v>1166.2</v>
      </c>
      <c r="I23" s="48">
        <f t="shared" si="1"/>
        <v>2.8983021780140589E-2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466.24666666666667</v>
      </c>
      <c r="F24" s="181">
        <v>1450</v>
      </c>
      <c r="G24" s="48">
        <f t="shared" si="0"/>
        <v>2.1099418047671477</v>
      </c>
      <c r="H24" s="181">
        <v>1275</v>
      </c>
      <c r="I24" s="48">
        <f t="shared" si="1"/>
        <v>0.13725490196078433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495.68340000000001</v>
      </c>
      <c r="F25" s="181">
        <v>1550</v>
      </c>
      <c r="G25" s="48">
        <f t="shared" si="0"/>
        <v>2.1269959817092929</v>
      </c>
      <c r="H25" s="181">
        <v>1416.6</v>
      </c>
      <c r="I25" s="48">
        <f t="shared" si="1"/>
        <v>9.4169137371170483E-2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1252.5</v>
      </c>
      <c r="F26" s="181">
        <v>2810</v>
      </c>
      <c r="G26" s="48">
        <f t="shared" si="0"/>
        <v>1.2435129740518962</v>
      </c>
      <c r="H26" s="181">
        <v>2381.1999999999998</v>
      </c>
      <c r="I26" s="48">
        <f t="shared" si="1"/>
        <v>0.18007727196371587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498.11673333333334</v>
      </c>
      <c r="F27" s="181">
        <v>1350</v>
      </c>
      <c r="G27" s="48">
        <f t="shared" si="0"/>
        <v>1.7102080891078946</v>
      </c>
      <c r="H27" s="181">
        <v>1616.6</v>
      </c>
      <c r="I27" s="48">
        <f t="shared" si="1"/>
        <v>-0.16491401707286893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1355.6200000000001</v>
      </c>
      <c r="F28" s="181">
        <v>3130</v>
      </c>
      <c r="G28" s="48">
        <f t="shared" si="0"/>
        <v>1.3089066257505788</v>
      </c>
      <c r="H28" s="181">
        <v>3128</v>
      </c>
      <c r="I28" s="48">
        <f t="shared" si="1"/>
        <v>6.3938618925831207E-4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2562.7283333333335</v>
      </c>
      <c r="F29" s="181">
        <v>6240</v>
      </c>
      <c r="G29" s="48">
        <f t="shared" si="0"/>
        <v>1.4349049873279582</v>
      </c>
      <c r="H29" s="181">
        <v>6033.2</v>
      </c>
      <c r="I29" s="48">
        <f t="shared" si="1"/>
        <v>3.4277000596698304E-2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1659.8599999999997</v>
      </c>
      <c r="F30" s="184">
        <v>5185</v>
      </c>
      <c r="G30" s="51">
        <f t="shared" si="0"/>
        <v>2.123757425325028</v>
      </c>
      <c r="H30" s="184">
        <v>5048</v>
      </c>
      <c r="I30" s="51">
        <f>(F30-H30)/H30</f>
        <v>2.7139461172741679E-2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4174.8399206349204</v>
      </c>
      <c r="F32" s="181">
        <v>10800</v>
      </c>
      <c r="G32" s="44">
        <f t="shared" si="0"/>
        <v>1.5869255361430741</v>
      </c>
      <c r="H32" s="181">
        <v>9866.6</v>
      </c>
      <c r="I32" s="45">
        <f>(F32-H32)/H32</f>
        <v>9.4601990553990184E-2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4670.1087301587304</v>
      </c>
      <c r="F33" s="181">
        <v>10400</v>
      </c>
      <c r="G33" s="48">
        <f t="shared" si="0"/>
        <v>1.2269288791583486</v>
      </c>
      <c r="H33" s="181">
        <v>9533.2000000000007</v>
      </c>
      <c r="I33" s="48">
        <f>(F33-H33)/H33</f>
        <v>9.0924348592287915E-2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3229.4177777777777</v>
      </c>
      <c r="F34" s="181">
        <v>6820</v>
      </c>
      <c r="G34" s="48">
        <f>(F34-E34)/E34</f>
        <v>1.1118357763834967</v>
      </c>
      <c r="H34" s="181">
        <v>6333.2</v>
      </c>
      <c r="I34" s="48">
        <f>(F34-H34)/H34</f>
        <v>7.6864776100549523E-2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2217.6083333333336</v>
      </c>
      <c r="F35" s="181">
        <v>6600</v>
      </c>
      <c r="G35" s="48">
        <f t="shared" si="0"/>
        <v>1.9761792922555452</v>
      </c>
      <c r="H35" s="181">
        <v>6800</v>
      </c>
      <c r="I35" s="48">
        <f>(F35-H35)/H35</f>
        <v>-2.9411764705882353E-2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3167.4333999999999</v>
      </c>
      <c r="F36" s="181">
        <v>3220</v>
      </c>
      <c r="G36" s="55">
        <f t="shared" si="0"/>
        <v>1.6595960628564475E-2</v>
      </c>
      <c r="H36" s="181">
        <v>3670</v>
      </c>
      <c r="I36" s="48">
        <f>(F36-H36)/H36</f>
        <v>-0.1226158038147139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52629.85555555555</v>
      </c>
      <c r="F38" s="182">
        <v>152000</v>
      </c>
      <c r="G38" s="45">
        <f t="shared" si="0"/>
        <v>1.8880945690521669</v>
      </c>
      <c r="H38" s="182">
        <v>159000</v>
      </c>
      <c r="I38" s="45">
        <f>(F38-H38)/H38</f>
        <v>-4.40251572327044E-2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35532.514999999999</v>
      </c>
      <c r="F39" s="183">
        <v>116000</v>
      </c>
      <c r="G39" s="51">
        <f t="shared" si="0"/>
        <v>2.2646155218677877</v>
      </c>
      <c r="H39" s="183">
        <v>112000</v>
      </c>
      <c r="I39" s="51">
        <f>(F39-H39)/H39</f>
        <v>3.5714285714285712E-2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204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223</v>
      </c>
      <c r="F12" s="257" t="s">
        <v>186</v>
      </c>
      <c r="G12" s="242" t="s">
        <v>217</v>
      </c>
      <c r="H12" s="259" t="s">
        <v>224</v>
      </c>
      <c r="I12" s="255" t="s">
        <v>196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6734.8</v>
      </c>
      <c r="E15" s="165">
        <v>6920</v>
      </c>
      <c r="F15" s="67">
        <f t="shared" ref="F15:F30" si="0">D15-E15</f>
        <v>-185.19999999999982</v>
      </c>
      <c r="G15" s="42">
        <v>2184.1800000000003</v>
      </c>
      <c r="H15" s="66">
        <f>AVERAGE(D15:E15)</f>
        <v>6827.4</v>
      </c>
      <c r="I15" s="69">
        <f>(H15-G15)/G15</f>
        <v>2.1258412768178441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5054.2222222222226</v>
      </c>
      <c r="E16" s="165">
        <v>5670</v>
      </c>
      <c r="F16" s="71">
        <f t="shared" si="0"/>
        <v>-615.77777777777737</v>
      </c>
      <c r="G16" s="46">
        <v>1833.8422222222223</v>
      </c>
      <c r="H16" s="68">
        <f t="shared" ref="H16:H30" si="1">AVERAGE(D16:E16)</f>
        <v>5362.1111111111113</v>
      </c>
      <c r="I16" s="72">
        <f t="shared" ref="I16:I39" si="2">(H16-G16)/G16</f>
        <v>1.9239762538640788</v>
      </c>
    </row>
    <row r="17" spans="1:9" ht="16.5" x14ac:dyDescent="0.3">
      <c r="A17" s="37"/>
      <c r="B17" s="34" t="s">
        <v>6</v>
      </c>
      <c r="C17" s="15" t="s">
        <v>165</v>
      </c>
      <c r="D17" s="165">
        <v>5449.8</v>
      </c>
      <c r="E17" s="165">
        <v>5700</v>
      </c>
      <c r="F17" s="71">
        <f t="shared" si="0"/>
        <v>-250.19999999999982</v>
      </c>
      <c r="G17" s="46">
        <v>1670.911111111111</v>
      </c>
      <c r="H17" s="68">
        <f t="shared" si="1"/>
        <v>5574.9</v>
      </c>
      <c r="I17" s="72">
        <f t="shared" si="2"/>
        <v>2.3364431913393888</v>
      </c>
    </row>
    <row r="18" spans="1:9" ht="16.5" x14ac:dyDescent="0.3">
      <c r="A18" s="37"/>
      <c r="B18" s="34" t="s">
        <v>7</v>
      </c>
      <c r="C18" s="15" t="s">
        <v>166</v>
      </c>
      <c r="D18" s="165">
        <v>1248.8888888888889</v>
      </c>
      <c r="E18" s="165">
        <v>1950</v>
      </c>
      <c r="F18" s="71">
        <f t="shared" si="0"/>
        <v>-701.11111111111109</v>
      </c>
      <c r="G18" s="46">
        <v>828.42</v>
      </c>
      <c r="H18" s="68">
        <f t="shared" si="1"/>
        <v>1599.4444444444443</v>
      </c>
      <c r="I18" s="72">
        <f t="shared" si="2"/>
        <v>0.93071683982091746</v>
      </c>
    </row>
    <row r="19" spans="1:9" ht="16.5" x14ac:dyDescent="0.3">
      <c r="A19" s="37"/>
      <c r="B19" s="34" t="s">
        <v>8</v>
      </c>
      <c r="C19" s="15" t="s">
        <v>167</v>
      </c>
      <c r="D19" s="165">
        <v>11998</v>
      </c>
      <c r="E19" s="165">
        <v>12120</v>
      </c>
      <c r="F19" s="71">
        <f t="shared" si="0"/>
        <v>-122</v>
      </c>
      <c r="G19" s="46">
        <v>3749.4510444444445</v>
      </c>
      <c r="H19" s="68">
        <f t="shared" si="1"/>
        <v>12059</v>
      </c>
      <c r="I19" s="72">
        <f t="shared" si="2"/>
        <v>2.2162041475025527</v>
      </c>
    </row>
    <row r="20" spans="1:9" ht="16.5" x14ac:dyDescent="0.3">
      <c r="A20" s="37"/>
      <c r="B20" s="34" t="s">
        <v>9</v>
      </c>
      <c r="C20" s="15" t="s">
        <v>168</v>
      </c>
      <c r="D20" s="165">
        <v>5178.8</v>
      </c>
      <c r="E20" s="165">
        <v>5250</v>
      </c>
      <c r="F20" s="71">
        <f t="shared" si="0"/>
        <v>-71.199999999999818</v>
      </c>
      <c r="G20" s="46">
        <v>1517.29</v>
      </c>
      <c r="H20" s="68">
        <f t="shared" si="1"/>
        <v>5214.3999999999996</v>
      </c>
      <c r="I20" s="72">
        <f t="shared" si="2"/>
        <v>2.4366535072398814</v>
      </c>
    </row>
    <row r="21" spans="1:9" ht="16.5" x14ac:dyDescent="0.3">
      <c r="A21" s="37"/>
      <c r="B21" s="34" t="s">
        <v>10</v>
      </c>
      <c r="C21" s="15" t="s">
        <v>169</v>
      </c>
      <c r="D21" s="165">
        <v>4624.8</v>
      </c>
      <c r="E21" s="165">
        <v>3420</v>
      </c>
      <c r="F21" s="71">
        <f t="shared" si="0"/>
        <v>1204.8000000000002</v>
      </c>
      <c r="G21" s="46">
        <v>1517.2288222222223</v>
      </c>
      <c r="H21" s="68">
        <f t="shared" si="1"/>
        <v>4022.4</v>
      </c>
      <c r="I21" s="72">
        <f t="shared" si="2"/>
        <v>1.6511492143344317</v>
      </c>
    </row>
    <row r="22" spans="1:9" ht="16.5" x14ac:dyDescent="0.3">
      <c r="A22" s="37"/>
      <c r="B22" s="34" t="s">
        <v>11</v>
      </c>
      <c r="C22" s="15" t="s">
        <v>170</v>
      </c>
      <c r="D22" s="165">
        <v>989.8</v>
      </c>
      <c r="E22" s="165">
        <v>895</v>
      </c>
      <c r="F22" s="71">
        <f t="shared" si="0"/>
        <v>94.799999999999955</v>
      </c>
      <c r="G22" s="46">
        <v>413.3433</v>
      </c>
      <c r="H22" s="68">
        <f t="shared" si="1"/>
        <v>942.4</v>
      </c>
      <c r="I22" s="72">
        <f t="shared" si="2"/>
        <v>1.2799450239062784</v>
      </c>
    </row>
    <row r="23" spans="1:9" ht="16.5" x14ac:dyDescent="0.3">
      <c r="A23" s="37"/>
      <c r="B23" s="34" t="s">
        <v>12</v>
      </c>
      <c r="C23" s="15" t="s">
        <v>171</v>
      </c>
      <c r="D23" s="165">
        <v>1460</v>
      </c>
      <c r="E23" s="165">
        <v>1200</v>
      </c>
      <c r="F23" s="71">
        <f t="shared" si="0"/>
        <v>260</v>
      </c>
      <c r="G23" s="46">
        <v>474.15</v>
      </c>
      <c r="H23" s="68">
        <f t="shared" si="1"/>
        <v>1330</v>
      </c>
      <c r="I23" s="72">
        <f t="shared" si="2"/>
        <v>1.8050195085943268</v>
      </c>
    </row>
    <row r="24" spans="1:9" ht="16.5" x14ac:dyDescent="0.3">
      <c r="A24" s="37"/>
      <c r="B24" s="34" t="s">
        <v>13</v>
      </c>
      <c r="C24" s="15" t="s">
        <v>172</v>
      </c>
      <c r="D24" s="165">
        <v>1472.2222222222222</v>
      </c>
      <c r="E24" s="165">
        <v>1450</v>
      </c>
      <c r="F24" s="71">
        <f t="shared" si="0"/>
        <v>22.222222222222172</v>
      </c>
      <c r="G24" s="46">
        <v>466.24666666666667</v>
      </c>
      <c r="H24" s="68">
        <f t="shared" si="1"/>
        <v>1461.1111111111111</v>
      </c>
      <c r="I24" s="72">
        <f t="shared" si="2"/>
        <v>2.1337727764511869</v>
      </c>
    </row>
    <row r="25" spans="1:9" ht="16.5" x14ac:dyDescent="0.3">
      <c r="A25" s="37"/>
      <c r="B25" s="34" t="s">
        <v>14</v>
      </c>
      <c r="C25" s="15" t="s">
        <v>173</v>
      </c>
      <c r="D25" s="165">
        <v>1874.8</v>
      </c>
      <c r="E25" s="165">
        <v>1550</v>
      </c>
      <c r="F25" s="71">
        <f t="shared" si="0"/>
        <v>324.79999999999995</v>
      </c>
      <c r="G25" s="46">
        <v>495.68340000000001</v>
      </c>
      <c r="H25" s="68">
        <f t="shared" si="1"/>
        <v>1712.4</v>
      </c>
      <c r="I25" s="72">
        <f t="shared" si="2"/>
        <v>2.454624463921931</v>
      </c>
    </row>
    <row r="26" spans="1:9" ht="16.5" x14ac:dyDescent="0.3">
      <c r="A26" s="37"/>
      <c r="B26" s="34" t="s">
        <v>15</v>
      </c>
      <c r="C26" s="15" t="s">
        <v>174</v>
      </c>
      <c r="D26" s="165">
        <v>2974</v>
      </c>
      <c r="E26" s="165">
        <v>2810</v>
      </c>
      <c r="F26" s="71">
        <f t="shared" si="0"/>
        <v>164</v>
      </c>
      <c r="G26" s="46">
        <v>1252.5</v>
      </c>
      <c r="H26" s="68">
        <f t="shared" si="1"/>
        <v>2892</v>
      </c>
      <c r="I26" s="72">
        <f t="shared" si="2"/>
        <v>1.3089820359281437</v>
      </c>
    </row>
    <row r="27" spans="1:9" ht="16.5" x14ac:dyDescent="0.3">
      <c r="A27" s="37"/>
      <c r="B27" s="34" t="s">
        <v>16</v>
      </c>
      <c r="C27" s="15" t="s">
        <v>175</v>
      </c>
      <c r="D27" s="165">
        <v>1860.8888888888889</v>
      </c>
      <c r="E27" s="165">
        <v>1350</v>
      </c>
      <c r="F27" s="71">
        <f t="shared" si="0"/>
        <v>510.88888888888891</v>
      </c>
      <c r="G27" s="46">
        <v>498.11673333333334</v>
      </c>
      <c r="H27" s="68">
        <f t="shared" si="1"/>
        <v>1605.4444444444443</v>
      </c>
      <c r="I27" s="72">
        <f t="shared" si="2"/>
        <v>2.2230285332938244</v>
      </c>
    </row>
    <row r="28" spans="1:9" ht="16.5" x14ac:dyDescent="0.3">
      <c r="A28" s="37"/>
      <c r="B28" s="34" t="s">
        <v>17</v>
      </c>
      <c r="C28" s="15" t="s">
        <v>176</v>
      </c>
      <c r="D28" s="165">
        <v>2899</v>
      </c>
      <c r="E28" s="165">
        <v>3130</v>
      </c>
      <c r="F28" s="71">
        <f t="shared" si="0"/>
        <v>-231</v>
      </c>
      <c r="G28" s="46">
        <v>1355.6200000000001</v>
      </c>
      <c r="H28" s="68">
        <f t="shared" si="1"/>
        <v>3014.5</v>
      </c>
      <c r="I28" s="72">
        <f t="shared" si="2"/>
        <v>1.2237057582508371</v>
      </c>
    </row>
    <row r="29" spans="1:9" ht="16.5" x14ac:dyDescent="0.3">
      <c r="A29" s="37"/>
      <c r="B29" s="34" t="s">
        <v>18</v>
      </c>
      <c r="C29" s="15" t="s">
        <v>177</v>
      </c>
      <c r="D29" s="165">
        <v>5307.1428571428569</v>
      </c>
      <c r="E29" s="165">
        <v>6240</v>
      </c>
      <c r="F29" s="71">
        <f t="shared" si="0"/>
        <v>-932.85714285714312</v>
      </c>
      <c r="G29" s="46">
        <v>2562.7283333333335</v>
      </c>
      <c r="H29" s="68">
        <f t="shared" si="1"/>
        <v>5773.5714285714284</v>
      </c>
      <c r="I29" s="72">
        <f t="shared" si="2"/>
        <v>1.2529002990581373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5034.8</v>
      </c>
      <c r="E30" s="168">
        <v>5185</v>
      </c>
      <c r="F30" s="74">
        <f t="shared" si="0"/>
        <v>-150.19999999999982</v>
      </c>
      <c r="G30" s="49">
        <v>1659.8599999999997</v>
      </c>
      <c r="H30" s="101">
        <f t="shared" si="1"/>
        <v>5109.8999999999996</v>
      </c>
      <c r="I30" s="75">
        <f t="shared" si="2"/>
        <v>2.078512645644814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11548</v>
      </c>
      <c r="E32" s="165">
        <v>10800</v>
      </c>
      <c r="F32" s="67">
        <f>D32-E32</f>
        <v>748</v>
      </c>
      <c r="G32" s="54">
        <v>4174.8399206349204</v>
      </c>
      <c r="H32" s="68">
        <f>AVERAGE(D32:E32)</f>
        <v>11174</v>
      </c>
      <c r="I32" s="78">
        <f t="shared" si="2"/>
        <v>1.6765098093391397</v>
      </c>
    </row>
    <row r="33" spans="1:9" ht="16.5" x14ac:dyDescent="0.3">
      <c r="A33" s="37"/>
      <c r="B33" s="34" t="s">
        <v>27</v>
      </c>
      <c r="C33" s="15" t="s">
        <v>180</v>
      </c>
      <c r="D33" s="47">
        <v>11531</v>
      </c>
      <c r="E33" s="165">
        <v>10400</v>
      </c>
      <c r="F33" s="79">
        <f>D33-E33</f>
        <v>1131</v>
      </c>
      <c r="G33" s="46">
        <v>4670.1087301587304</v>
      </c>
      <c r="H33" s="68">
        <f>AVERAGE(D33:E33)</f>
        <v>10965.5</v>
      </c>
      <c r="I33" s="72">
        <f t="shared" si="2"/>
        <v>1.3480181369625839</v>
      </c>
    </row>
    <row r="34" spans="1:9" ht="16.5" x14ac:dyDescent="0.3">
      <c r="A34" s="37"/>
      <c r="B34" s="39" t="s">
        <v>28</v>
      </c>
      <c r="C34" s="15" t="s">
        <v>181</v>
      </c>
      <c r="D34" s="47">
        <v>7764.2857142857147</v>
      </c>
      <c r="E34" s="165">
        <v>6820</v>
      </c>
      <c r="F34" s="71">
        <f>D34-E34</f>
        <v>944.28571428571468</v>
      </c>
      <c r="G34" s="46">
        <v>3229.4177777777777</v>
      </c>
      <c r="H34" s="68">
        <f>AVERAGE(D34:E34)</f>
        <v>7292.1428571428569</v>
      </c>
      <c r="I34" s="72">
        <f t="shared" si="2"/>
        <v>1.2580363888876327</v>
      </c>
    </row>
    <row r="35" spans="1:9" ht="16.5" x14ac:dyDescent="0.3">
      <c r="A35" s="37"/>
      <c r="B35" s="34" t="s">
        <v>29</v>
      </c>
      <c r="C35" s="15" t="s">
        <v>182</v>
      </c>
      <c r="D35" s="47">
        <v>5208.333333333333</v>
      </c>
      <c r="E35" s="165">
        <v>6600</v>
      </c>
      <c r="F35" s="79">
        <f>D35-E35</f>
        <v>-1391.666666666667</v>
      </c>
      <c r="G35" s="46">
        <v>2217.6083333333336</v>
      </c>
      <c r="H35" s="68">
        <f>AVERAGE(D35:E35)</f>
        <v>5904.1666666666661</v>
      </c>
      <c r="I35" s="72">
        <f t="shared" si="2"/>
        <v>1.6624028138422393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4859</v>
      </c>
      <c r="E36" s="165">
        <v>3220</v>
      </c>
      <c r="F36" s="71">
        <f>D36-E36</f>
        <v>1639</v>
      </c>
      <c r="G36" s="49">
        <v>3167.4333999999999</v>
      </c>
      <c r="H36" s="68">
        <f>AVERAGE(D36:E36)</f>
        <v>4039.5</v>
      </c>
      <c r="I36" s="80">
        <f t="shared" si="2"/>
        <v>0.27532278973884666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193497</v>
      </c>
      <c r="E38" s="166">
        <v>152000</v>
      </c>
      <c r="F38" s="67">
        <f>D38-E38</f>
        <v>41497</v>
      </c>
      <c r="G38" s="46">
        <v>52629.85555555555</v>
      </c>
      <c r="H38" s="67">
        <f>AVERAGE(D38:E38)</f>
        <v>172748.5</v>
      </c>
      <c r="I38" s="78">
        <f t="shared" si="2"/>
        <v>2.28232897803887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105950</v>
      </c>
      <c r="E39" s="167">
        <v>116000</v>
      </c>
      <c r="F39" s="74">
        <f>D39-E39</f>
        <v>-10050</v>
      </c>
      <c r="G39" s="46">
        <v>35532.514999999999</v>
      </c>
      <c r="H39" s="81">
        <f>AVERAGE(D39:E39)</f>
        <v>110975</v>
      </c>
      <c r="I39" s="75">
        <f t="shared" si="2"/>
        <v>2.1231957546489464</v>
      </c>
    </row>
    <row r="40" spans="1:9" ht="15.75" customHeight="1" thickBot="1" x14ac:dyDescent="0.25">
      <c r="A40" s="252"/>
      <c r="B40" s="253"/>
      <c r="C40" s="254"/>
      <c r="D40" s="84">
        <f>SUM(D15:D39)</f>
        <v>404519.58412698412</v>
      </c>
      <c r="E40" s="84">
        <f>SUM(E15:E39)</f>
        <v>370680</v>
      </c>
      <c r="F40" s="84">
        <f>SUM(F15:F39)</f>
        <v>33839.584126984126</v>
      </c>
      <c r="G40" s="84">
        <f>SUM(G15:G39)</f>
        <v>128101.35035079364</v>
      </c>
      <c r="H40" s="84">
        <f>AVERAGE(D40:E40)</f>
        <v>387599.79206349206</v>
      </c>
      <c r="I40" s="75">
        <f>(H40-G40)/G40</f>
        <v>2.0257276055411286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2184.1800000000003</v>
      </c>
      <c r="F16" s="42">
        <v>6827.4</v>
      </c>
      <c r="G16" s="21">
        <f t="shared" ref="G16:G31" si="0">(F16-E16)/E16</f>
        <v>2.1258412768178441</v>
      </c>
      <c r="H16" s="207">
        <v>5931.9</v>
      </c>
      <c r="I16" s="21">
        <f t="shared" ref="I16:I31" si="1">(F16-H16)/H16</f>
        <v>0.15096343498710363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1833.8422222222223</v>
      </c>
      <c r="F17" s="46">
        <v>5362.1111111111113</v>
      </c>
      <c r="G17" s="21">
        <f t="shared" si="0"/>
        <v>1.9239762538640788</v>
      </c>
      <c r="H17" s="210">
        <v>5146</v>
      </c>
      <c r="I17" s="21">
        <f t="shared" si="1"/>
        <v>4.1995940752256378E-2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1670.911111111111</v>
      </c>
      <c r="F18" s="46">
        <v>5574.9</v>
      </c>
      <c r="G18" s="21">
        <f t="shared" si="0"/>
        <v>2.3364431913393888</v>
      </c>
      <c r="H18" s="210">
        <v>5166</v>
      </c>
      <c r="I18" s="21">
        <f t="shared" si="1"/>
        <v>7.9152148664343711E-2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828.42</v>
      </c>
      <c r="F19" s="46">
        <v>1599.4444444444443</v>
      </c>
      <c r="G19" s="21">
        <f t="shared" si="0"/>
        <v>0.93071683982091746</v>
      </c>
      <c r="H19" s="210">
        <v>1438.3333333333335</v>
      </c>
      <c r="I19" s="21">
        <f t="shared" si="1"/>
        <v>0.11201235998454984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3749.4510444444445</v>
      </c>
      <c r="F20" s="46">
        <v>12059</v>
      </c>
      <c r="G20" s="21">
        <f t="shared" si="0"/>
        <v>2.2162041475025527</v>
      </c>
      <c r="H20" s="210">
        <v>13014.8</v>
      </c>
      <c r="I20" s="21">
        <f t="shared" si="1"/>
        <v>-7.3439468912315162E-2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1517.29</v>
      </c>
      <c r="F21" s="46">
        <v>5214.3999999999996</v>
      </c>
      <c r="G21" s="21">
        <f t="shared" si="0"/>
        <v>2.4366535072398814</v>
      </c>
      <c r="H21" s="210">
        <v>5031</v>
      </c>
      <c r="I21" s="21">
        <f t="shared" si="1"/>
        <v>3.6453985291194521E-2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1517.2288222222223</v>
      </c>
      <c r="F22" s="46">
        <v>4022.4</v>
      </c>
      <c r="G22" s="21">
        <f t="shared" si="0"/>
        <v>1.6511492143344317</v>
      </c>
      <c r="H22" s="210">
        <v>4123.8999999999996</v>
      </c>
      <c r="I22" s="21">
        <f t="shared" si="1"/>
        <v>-2.4612623972453153E-2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413.3433</v>
      </c>
      <c r="F23" s="46">
        <v>942.4</v>
      </c>
      <c r="G23" s="21">
        <f t="shared" si="0"/>
        <v>1.2799450239062784</v>
      </c>
      <c r="H23" s="210">
        <v>925.6</v>
      </c>
      <c r="I23" s="21">
        <f t="shared" si="1"/>
        <v>1.815038893690574E-2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474.15</v>
      </c>
      <c r="F24" s="46">
        <v>1330</v>
      </c>
      <c r="G24" s="21">
        <f t="shared" si="0"/>
        <v>1.8050195085943268</v>
      </c>
      <c r="H24" s="210">
        <v>1295.5999999999999</v>
      </c>
      <c r="I24" s="21">
        <f t="shared" si="1"/>
        <v>2.6551404754553948E-2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466.24666666666667</v>
      </c>
      <c r="F25" s="46">
        <v>1461.1111111111111</v>
      </c>
      <c r="G25" s="21">
        <f t="shared" si="0"/>
        <v>2.1337727764511869</v>
      </c>
      <c r="H25" s="210">
        <v>1337.5</v>
      </c>
      <c r="I25" s="21">
        <f t="shared" si="1"/>
        <v>9.241952232606436E-2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495.68340000000001</v>
      </c>
      <c r="F26" s="46">
        <v>1712.4</v>
      </c>
      <c r="G26" s="21">
        <f t="shared" si="0"/>
        <v>2.454624463921931</v>
      </c>
      <c r="H26" s="210">
        <v>1720.6999999999998</v>
      </c>
      <c r="I26" s="21">
        <f t="shared" si="1"/>
        <v>-4.8236182948798324E-3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1252.5</v>
      </c>
      <c r="F27" s="46">
        <v>2892</v>
      </c>
      <c r="G27" s="21">
        <f t="shared" si="0"/>
        <v>1.3089820359281437</v>
      </c>
      <c r="H27" s="210">
        <v>2727.5</v>
      </c>
      <c r="I27" s="21">
        <f t="shared" si="1"/>
        <v>6.0311640696608618E-2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498.11673333333334</v>
      </c>
      <c r="F28" s="46">
        <v>1605.4444444444443</v>
      </c>
      <c r="G28" s="21">
        <f t="shared" si="0"/>
        <v>2.2230285332938244</v>
      </c>
      <c r="H28" s="210">
        <v>1710.411111111111</v>
      </c>
      <c r="I28" s="21">
        <f t="shared" si="1"/>
        <v>-6.1369261451113141E-2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1355.6200000000001</v>
      </c>
      <c r="F29" s="46">
        <v>3014.5</v>
      </c>
      <c r="G29" s="21">
        <f t="shared" si="0"/>
        <v>1.2237057582508371</v>
      </c>
      <c r="H29" s="210">
        <v>2951</v>
      </c>
      <c r="I29" s="21">
        <f t="shared" si="1"/>
        <v>2.1518129447644866E-2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2562.7283333333335</v>
      </c>
      <c r="F30" s="46">
        <v>5773.5714285714284</v>
      </c>
      <c r="G30" s="21">
        <f t="shared" si="0"/>
        <v>1.2529002990581373</v>
      </c>
      <c r="H30" s="210">
        <v>5755.8857142857141</v>
      </c>
      <c r="I30" s="21">
        <f t="shared" si="1"/>
        <v>3.0726312445397553E-3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1659.8599999999997</v>
      </c>
      <c r="F31" s="49">
        <v>5109.8999999999996</v>
      </c>
      <c r="G31" s="23">
        <f t="shared" si="0"/>
        <v>2.078512645644814</v>
      </c>
      <c r="H31" s="213">
        <v>5041.3999999999996</v>
      </c>
      <c r="I31" s="23">
        <f t="shared" si="1"/>
        <v>1.3587495536954021E-2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4174.8399206349204</v>
      </c>
      <c r="F33" s="54">
        <v>11174</v>
      </c>
      <c r="G33" s="21">
        <f>(F33-E33)/E33</f>
        <v>1.6765098093391397</v>
      </c>
      <c r="H33" s="216">
        <v>9994.9666666666672</v>
      </c>
      <c r="I33" s="21">
        <f>(F33-H33)/H33</f>
        <v>0.11796270789630775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4670.1087301587304</v>
      </c>
      <c r="F34" s="46">
        <v>10965.5</v>
      </c>
      <c r="G34" s="21">
        <f>(F34-E34)/E34</f>
        <v>1.3480181369625839</v>
      </c>
      <c r="H34" s="210">
        <v>10120.766666666666</v>
      </c>
      <c r="I34" s="21">
        <f>(F34-H34)/H34</f>
        <v>8.3465350121696993E-2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3229.4177777777777</v>
      </c>
      <c r="F35" s="46">
        <v>7292.1428571428569</v>
      </c>
      <c r="G35" s="21">
        <f>(F35-E35)/E35</f>
        <v>1.2580363888876327</v>
      </c>
      <c r="H35" s="210">
        <v>6260.4888888888891</v>
      </c>
      <c r="I35" s="21">
        <f>(F35-H35)/H35</f>
        <v>0.16478808389628269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2217.6083333333336</v>
      </c>
      <c r="F36" s="46">
        <v>5904.1666666666661</v>
      </c>
      <c r="G36" s="21">
        <f>(F36-E36)/E36</f>
        <v>1.6624028138422393</v>
      </c>
      <c r="H36" s="210">
        <v>6004.1666666666661</v>
      </c>
      <c r="I36" s="21">
        <f>(F36-H36)/H36</f>
        <v>-1.6655100624566276E-2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3167.4333999999999</v>
      </c>
      <c r="F37" s="49">
        <v>4039.5</v>
      </c>
      <c r="G37" s="23">
        <f>(F37-E37)/E37</f>
        <v>0.27532278973884666</v>
      </c>
      <c r="H37" s="213">
        <v>4241.5</v>
      </c>
      <c r="I37" s="23">
        <f>(F37-H37)/H37</f>
        <v>-4.7624661086879641E-2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52629.85555555555</v>
      </c>
      <c r="F39" s="46">
        <v>172748.5</v>
      </c>
      <c r="G39" s="21">
        <f t="shared" ref="G39:G44" si="2">(F39-E39)/E39</f>
        <v>2.28232897803887</v>
      </c>
      <c r="H39" s="210">
        <v>171873.5</v>
      </c>
      <c r="I39" s="21">
        <f t="shared" ref="I39:I44" si="3">(F39-H39)/H39</f>
        <v>5.0909535210489111E-3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35532.514999999999</v>
      </c>
      <c r="F40" s="46">
        <v>110975</v>
      </c>
      <c r="G40" s="21">
        <f t="shared" si="2"/>
        <v>2.1231957546489464</v>
      </c>
      <c r="H40" s="210">
        <v>108350</v>
      </c>
      <c r="I40" s="21">
        <f t="shared" si="3"/>
        <v>2.4227041993539457E-2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31440.875</v>
      </c>
      <c r="F41" s="57">
        <v>71237</v>
      </c>
      <c r="G41" s="21">
        <f t="shared" si="2"/>
        <v>1.2657448305748489</v>
      </c>
      <c r="H41" s="218">
        <v>68737</v>
      </c>
      <c r="I41" s="21">
        <f t="shared" si="3"/>
        <v>3.6370513697135461E-2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6640</v>
      </c>
      <c r="F42" s="47">
        <v>30372</v>
      </c>
      <c r="G42" s="21">
        <f t="shared" si="2"/>
        <v>3.5740963855421688</v>
      </c>
      <c r="H42" s="211">
        <v>28833</v>
      </c>
      <c r="I42" s="21">
        <f t="shared" si="3"/>
        <v>5.337633961086255E-2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19340</v>
      </c>
      <c r="F43" s="47">
        <v>25250</v>
      </c>
      <c r="G43" s="21">
        <f t="shared" si="2"/>
        <v>0.30558428128231646</v>
      </c>
      <c r="H43" s="211">
        <v>25250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18871.166666666664</v>
      </c>
      <c r="F44" s="50">
        <v>53290</v>
      </c>
      <c r="G44" s="31">
        <f t="shared" si="2"/>
        <v>1.8238847624683163</v>
      </c>
      <c r="H44" s="214">
        <v>48050</v>
      </c>
      <c r="I44" s="31">
        <f t="shared" si="3"/>
        <v>0.10905306971904266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10683.024444444445</v>
      </c>
      <c r="F46" s="43">
        <v>31044.714285714286</v>
      </c>
      <c r="G46" s="21">
        <f t="shared" ref="G46:G51" si="4">(F46-E46)/E46</f>
        <v>1.9059855144166267</v>
      </c>
      <c r="H46" s="208">
        <v>29744.714285714286</v>
      </c>
      <c r="I46" s="21">
        <f t="shared" ref="I46:I51" si="5">(F46-H46)/H46</f>
        <v>4.3705244149020474E-2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7396.844444444444</v>
      </c>
      <c r="F47" s="47">
        <v>22821.8</v>
      </c>
      <c r="G47" s="21">
        <f t="shared" si="4"/>
        <v>2.0853426986883297</v>
      </c>
      <c r="H47" s="211">
        <v>18087.777777777777</v>
      </c>
      <c r="I47" s="21">
        <f t="shared" si="5"/>
        <v>0.26172492167823574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26364.76666666667</v>
      </c>
      <c r="F48" s="47">
        <v>71279.75</v>
      </c>
      <c r="G48" s="21">
        <f t="shared" si="4"/>
        <v>1.7035987422608199</v>
      </c>
      <c r="H48" s="211">
        <v>62251.444444444445</v>
      </c>
      <c r="I48" s="21">
        <f t="shared" si="5"/>
        <v>0.14502965571526227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39328.762999999999</v>
      </c>
      <c r="F49" s="47">
        <v>129495.16666666667</v>
      </c>
      <c r="G49" s="21">
        <f t="shared" si="4"/>
        <v>2.2926325871644293</v>
      </c>
      <c r="H49" s="211">
        <v>125328.5</v>
      </c>
      <c r="I49" s="21">
        <f t="shared" si="5"/>
        <v>3.3245962942719906E-2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4024.3600000000006</v>
      </c>
      <c r="F50" s="47">
        <v>5796.25</v>
      </c>
      <c r="G50" s="21">
        <f t="shared" si="4"/>
        <v>0.44029112703634843</v>
      </c>
      <c r="H50" s="211">
        <v>4748.75</v>
      </c>
      <c r="I50" s="21">
        <f t="shared" si="5"/>
        <v>0.22058436430639641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55495.302777777775</v>
      </c>
      <c r="F51" s="50">
        <v>54748.25</v>
      </c>
      <c r="G51" s="31">
        <f t="shared" si="4"/>
        <v>-1.3461549723752851E-2</v>
      </c>
      <c r="H51" s="214">
        <v>54748.25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5683.3333333333339</v>
      </c>
      <c r="F53" s="66">
        <v>22975</v>
      </c>
      <c r="G53" s="22">
        <f t="shared" ref="G53:G61" si="6">(F53-E53)/E53</f>
        <v>3.0425219941348964</v>
      </c>
      <c r="H53" s="164">
        <v>22975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11429.809523809523</v>
      </c>
      <c r="F54" s="70">
        <v>25196.666666666668</v>
      </c>
      <c r="G54" s="21">
        <f t="shared" si="6"/>
        <v>1.204469515802455</v>
      </c>
      <c r="H54" s="222">
        <v>24081.666666666668</v>
      </c>
      <c r="I54" s="21">
        <f t="shared" si="7"/>
        <v>4.6300782061042281E-2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6513.1333333333332</v>
      </c>
      <c r="F55" s="70">
        <v>25171</v>
      </c>
      <c r="G55" s="21">
        <f t="shared" si="6"/>
        <v>2.8646529576138473</v>
      </c>
      <c r="H55" s="222">
        <v>23571</v>
      </c>
      <c r="I55" s="21">
        <f t="shared" si="7"/>
        <v>6.788002206100717E-2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7153.4866666666667</v>
      </c>
      <c r="F56" s="70">
        <v>28944.5</v>
      </c>
      <c r="G56" s="21">
        <f t="shared" si="6"/>
        <v>3.0462087019569943</v>
      </c>
      <c r="H56" s="222">
        <v>27944.5</v>
      </c>
      <c r="I56" s="21">
        <f t="shared" si="7"/>
        <v>3.5785217126804915E-2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4899.2857142857138</v>
      </c>
      <c r="F57" s="99">
        <v>13072</v>
      </c>
      <c r="G57" s="21">
        <f t="shared" si="6"/>
        <v>1.66814404432133</v>
      </c>
      <c r="H57" s="227">
        <v>14057.5</v>
      </c>
      <c r="I57" s="21">
        <f t="shared" si="7"/>
        <v>-7.0104926195980799E-2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10514</v>
      </c>
      <c r="F58" s="50">
        <v>4205.6000000000004</v>
      </c>
      <c r="G58" s="29">
        <f t="shared" si="6"/>
        <v>-0.6</v>
      </c>
      <c r="H58" s="214">
        <v>3685.75</v>
      </c>
      <c r="I58" s="29">
        <f t="shared" si="7"/>
        <v>0.14104320694566924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9538.0933333333342</v>
      </c>
      <c r="F59" s="68">
        <v>28603.888888888891</v>
      </c>
      <c r="G59" s="21">
        <f t="shared" si="6"/>
        <v>1.99891056726455</v>
      </c>
      <c r="H59" s="221">
        <v>27657.222222222223</v>
      </c>
      <c r="I59" s="21">
        <f t="shared" si="7"/>
        <v>3.4228551915312502E-2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11739.444444444445</v>
      </c>
      <c r="F60" s="70">
        <v>32494.125</v>
      </c>
      <c r="G60" s="21">
        <f t="shared" si="6"/>
        <v>1.7679440159008091</v>
      </c>
      <c r="H60" s="222">
        <v>31766</v>
      </c>
      <c r="I60" s="21">
        <f t="shared" si="7"/>
        <v>2.2921519864005542E-2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49432.000000000007</v>
      </c>
      <c r="F61" s="73">
        <v>218000</v>
      </c>
      <c r="G61" s="29">
        <f t="shared" si="6"/>
        <v>3.4100987214759666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16838.560000000001</v>
      </c>
      <c r="F63" s="54">
        <v>36744.125</v>
      </c>
      <c r="G63" s="21">
        <f t="shared" ref="G63:G68" si="8">(F63-E63)/E63</f>
        <v>1.1821417627160515</v>
      </c>
      <c r="H63" s="216">
        <v>35767</v>
      </c>
      <c r="I63" s="21">
        <f t="shared" ref="I63:I74" si="9">(F63-H63)/H63</f>
        <v>2.7319176894903124E-2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55331.233333333337</v>
      </c>
      <c r="F64" s="46">
        <v>187009.71428571429</v>
      </c>
      <c r="G64" s="21">
        <f t="shared" si="8"/>
        <v>2.3798219020188287</v>
      </c>
      <c r="H64" s="210">
        <v>184028</v>
      </c>
      <c r="I64" s="21">
        <f t="shared" si="9"/>
        <v>1.6202503345764178E-2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28416.525000000001</v>
      </c>
      <c r="F65" s="46">
        <v>128661.85714285714</v>
      </c>
      <c r="G65" s="21">
        <f t="shared" si="8"/>
        <v>3.5277125596059733</v>
      </c>
      <c r="H65" s="210">
        <v>116376.85714285714</v>
      </c>
      <c r="I65" s="21">
        <f t="shared" si="9"/>
        <v>0.10556222518468325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15709.005555555555</v>
      </c>
      <c r="F66" s="46">
        <v>63999</v>
      </c>
      <c r="G66" s="21">
        <f t="shared" si="8"/>
        <v>3.0740325524531045</v>
      </c>
      <c r="H66" s="210">
        <v>63999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9358.5499999999993</v>
      </c>
      <c r="F67" s="46">
        <v>28894</v>
      </c>
      <c r="G67" s="21">
        <f t="shared" si="8"/>
        <v>2.0874441019174981</v>
      </c>
      <c r="H67" s="210">
        <v>28189</v>
      </c>
      <c r="I67" s="21">
        <f t="shared" si="9"/>
        <v>2.5009755578417114E-2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8269.15</v>
      </c>
      <c r="F68" s="58">
        <v>23687.166666666668</v>
      </c>
      <c r="G68" s="31">
        <f t="shared" si="8"/>
        <v>1.8645225527009026</v>
      </c>
      <c r="H68" s="219">
        <v>21880.5</v>
      </c>
      <c r="I68" s="31">
        <f t="shared" si="9"/>
        <v>8.2569715804788182E-2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7852.9</v>
      </c>
      <c r="F70" s="43">
        <v>26368.75</v>
      </c>
      <c r="G70" s="21">
        <f>(F70-E70)/E70</f>
        <v>2.3578359586904201</v>
      </c>
      <c r="H70" s="208">
        <v>25763.75</v>
      </c>
      <c r="I70" s="21">
        <f t="shared" si="9"/>
        <v>2.3482606375236525E-2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5495.971428571429</v>
      </c>
      <c r="F71" s="47">
        <v>13602.666666666666</v>
      </c>
      <c r="G71" s="21">
        <f>(F71-E71)/E71</f>
        <v>1.475024996664223</v>
      </c>
      <c r="H71" s="211">
        <v>10134.333333333334</v>
      </c>
      <c r="I71" s="21">
        <f t="shared" si="9"/>
        <v>0.34223596355622787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2033.3333333333333</v>
      </c>
      <c r="F72" s="47">
        <v>10663.333333333334</v>
      </c>
      <c r="G72" s="21">
        <f>(F72-E72)/E72</f>
        <v>4.2442622950819677</v>
      </c>
      <c r="H72" s="211">
        <v>10078.333333333334</v>
      </c>
      <c r="I72" s="21">
        <f t="shared" si="9"/>
        <v>5.8045311724822225E-2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4392.833333333333</v>
      </c>
      <c r="F73" s="47">
        <v>11883.75</v>
      </c>
      <c r="G73" s="21">
        <f>(F73-E73)/E73</f>
        <v>1.7052585650870737</v>
      </c>
      <c r="H73" s="211">
        <v>11883.75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4012.4138888888892</v>
      </c>
      <c r="F74" s="50">
        <v>12242.25</v>
      </c>
      <c r="G74" s="21">
        <f>(F74-E74)/E74</f>
        <v>2.0510935160256123</v>
      </c>
      <c r="H74" s="214">
        <v>11836</v>
      </c>
      <c r="I74" s="21">
        <f t="shared" si="9"/>
        <v>3.4323251098344033E-2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3321.6666666666665</v>
      </c>
      <c r="F76" s="43">
        <v>8164.166666666667</v>
      </c>
      <c r="G76" s="22">
        <f t="shared" ref="G76:G82" si="10">(F76-E76)/E76</f>
        <v>1.4578524836929252</v>
      </c>
      <c r="H76" s="208">
        <v>8164.166666666667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2884</v>
      </c>
      <c r="F77" s="32">
        <v>10255.375</v>
      </c>
      <c r="G77" s="21">
        <f t="shared" si="10"/>
        <v>2.5559552704576975</v>
      </c>
      <c r="H77" s="202">
        <v>10451.625</v>
      </c>
      <c r="I77" s="21">
        <f t="shared" si="11"/>
        <v>-1.8776984440218625E-2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1539.7866666666664</v>
      </c>
      <c r="F78" s="47">
        <v>4295</v>
      </c>
      <c r="G78" s="21">
        <f t="shared" si="10"/>
        <v>1.7893474420698976</v>
      </c>
      <c r="H78" s="211">
        <v>4295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2858.9111111111115</v>
      </c>
      <c r="F79" s="47">
        <v>7637.2222222222226</v>
      </c>
      <c r="G79" s="21">
        <f t="shared" si="10"/>
        <v>1.6713744937855126</v>
      </c>
      <c r="H79" s="211">
        <v>7637.2222222222226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3523.4199999999996</v>
      </c>
      <c r="F80" s="61">
        <v>7446.1111111111113</v>
      </c>
      <c r="G80" s="21">
        <f t="shared" si="10"/>
        <v>1.1133191930315183</v>
      </c>
      <c r="H80" s="220">
        <v>6533.5714285714284</v>
      </c>
      <c r="I80" s="21">
        <f t="shared" si="11"/>
        <v>0.13966935121412005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9999</v>
      </c>
      <c r="F81" s="61">
        <v>56000</v>
      </c>
      <c r="G81" s="21">
        <f t="shared" si="10"/>
        <v>4.6005600560056008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6476.0444444444447</v>
      </c>
      <c r="F82" s="50">
        <v>9455.5555555555547</v>
      </c>
      <c r="G82" s="23">
        <f t="shared" si="10"/>
        <v>0.46008194302420524</v>
      </c>
      <c r="H82" s="214">
        <v>9038.8888888888887</v>
      </c>
      <c r="I82" s="23">
        <f t="shared" si="11"/>
        <v>4.6097111247695076E-2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40" t="s">
        <v>3</v>
      </c>
      <c r="B13" s="246"/>
      <c r="C13" s="263" t="s">
        <v>0</v>
      </c>
      <c r="D13" s="265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ht="38.25" customHeight="1" thickBot="1" x14ac:dyDescent="0.25">
      <c r="A14" s="241"/>
      <c r="B14" s="247"/>
      <c r="C14" s="264"/>
      <c r="D14" s="266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8</v>
      </c>
      <c r="C16" s="189" t="s">
        <v>89</v>
      </c>
      <c r="D16" s="186" t="s">
        <v>161</v>
      </c>
      <c r="E16" s="207">
        <v>3749.4510444444445</v>
      </c>
      <c r="F16" s="207">
        <v>12059</v>
      </c>
      <c r="G16" s="195">
        <f>(F16-E16)/E16</f>
        <v>2.2162041475025527</v>
      </c>
      <c r="H16" s="207">
        <v>13014.8</v>
      </c>
      <c r="I16" s="195">
        <f>(F16-H16)/H16</f>
        <v>-7.3439468912315162E-2</v>
      </c>
    </row>
    <row r="17" spans="1:9" ht="16.5" x14ac:dyDescent="0.3">
      <c r="A17" s="151"/>
      <c r="B17" s="203" t="s">
        <v>16</v>
      </c>
      <c r="C17" s="190" t="s">
        <v>96</v>
      </c>
      <c r="D17" s="186" t="s">
        <v>81</v>
      </c>
      <c r="E17" s="210">
        <v>498.11673333333334</v>
      </c>
      <c r="F17" s="210">
        <v>1605.4444444444443</v>
      </c>
      <c r="G17" s="195">
        <f>(F17-E17)/E17</f>
        <v>2.2230285332938244</v>
      </c>
      <c r="H17" s="210">
        <v>1710.411111111111</v>
      </c>
      <c r="I17" s="195">
        <f>(F17-H17)/H17</f>
        <v>-6.1369261451113141E-2</v>
      </c>
    </row>
    <row r="18" spans="1:9" ht="16.5" x14ac:dyDescent="0.3">
      <c r="A18" s="151"/>
      <c r="B18" s="203" t="s">
        <v>10</v>
      </c>
      <c r="C18" s="190" t="s">
        <v>90</v>
      </c>
      <c r="D18" s="186" t="s">
        <v>161</v>
      </c>
      <c r="E18" s="210">
        <v>1517.2288222222223</v>
      </c>
      <c r="F18" s="210">
        <v>4022.4</v>
      </c>
      <c r="G18" s="195">
        <f>(F18-E18)/E18</f>
        <v>1.6511492143344317</v>
      </c>
      <c r="H18" s="210">
        <v>4123.8999999999996</v>
      </c>
      <c r="I18" s="195">
        <f>(F18-H18)/H18</f>
        <v>-2.4612623972453153E-2</v>
      </c>
    </row>
    <row r="19" spans="1:9" ht="16.5" x14ac:dyDescent="0.3">
      <c r="A19" s="151"/>
      <c r="B19" s="203" t="s">
        <v>14</v>
      </c>
      <c r="C19" s="190" t="s">
        <v>94</v>
      </c>
      <c r="D19" s="186" t="s">
        <v>81</v>
      </c>
      <c r="E19" s="210">
        <v>495.68340000000001</v>
      </c>
      <c r="F19" s="210">
        <v>1712.4</v>
      </c>
      <c r="G19" s="195">
        <f>(F19-E19)/E19</f>
        <v>2.454624463921931</v>
      </c>
      <c r="H19" s="210">
        <v>1720.6999999999998</v>
      </c>
      <c r="I19" s="195">
        <f>(F19-H19)/H19</f>
        <v>-4.8236182948798324E-3</v>
      </c>
    </row>
    <row r="20" spans="1:9" ht="16.5" x14ac:dyDescent="0.3">
      <c r="A20" s="151"/>
      <c r="B20" s="203" t="s">
        <v>18</v>
      </c>
      <c r="C20" s="190" t="s">
        <v>98</v>
      </c>
      <c r="D20" s="186" t="s">
        <v>83</v>
      </c>
      <c r="E20" s="210">
        <v>2562.7283333333335</v>
      </c>
      <c r="F20" s="210">
        <v>5773.5714285714284</v>
      </c>
      <c r="G20" s="195">
        <f>(F20-E20)/E20</f>
        <v>1.2529002990581373</v>
      </c>
      <c r="H20" s="210">
        <v>5755.8857142857141</v>
      </c>
      <c r="I20" s="195">
        <f>(F20-H20)/H20</f>
        <v>3.0726312445397553E-3</v>
      </c>
    </row>
    <row r="21" spans="1:9" ht="16.5" x14ac:dyDescent="0.3">
      <c r="A21" s="151"/>
      <c r="B21" s="203" t="s">
        <v>19</v>
      </c>
      <c r="C21" s="190" t="s">
        <v>99</v>
      </c>
      <c r="D21" s="186" t="s">
        <v>161</v>
      </c>
      <c r="E21" s="210">
        <v>1659.8599999999997</v>
      </c>
      <c r="F21" s="210">
        <v>5109.8999999999996</v>
      </c>
      <c r="G21" s="195">
        <f>(F21-E21)/E21</f>
        <v>2.078512645644814</v>
      </c>
      <c r="H21" s="210">
        <v>5041.3999999999996</v>
      </c>
      <c r="I21" s="195">
        <f>(F21-H21)/H21</f>
        <v>1.3587495536954021E-2</v>
      </c>
    </row>
    <row r="22" spans="1:9" ht="16.5" x14ac:dyDescent="0.3">
      <c r="A22" s="151"/>
      <c r="B22" s="203" t="s">
        <v>11</v>
      </c>
      <c r="C22" s="190" t="s">
        <v>91</v>
      </c>
      <c r="D22" s="186" t="s">
        <v>81</v>
      </c>
      <c r="E22" s="210">
        <v>413.3433</v>
      </c>
      <c r="F22" s="210">
        <v>942.4</v>
      </c>
      <c r="G22" s="195">
        <f>(F22-E22)/E22</f>
        <v>1.2799450239062784</v>
      </c>
      <c r="H22" s="210">
        <v>925.6</v>
      </c>
      <c r="I22" s="195">
        <f>(F22-H22)/H22</f>
        <v>1.815038893690574E-2</v>
      </c>
    </row>
    <row r="23" spans="1:9" ht="16.5" x14ac:dyDescent="0.3">
      <c r="A23" s="151"/>
      <c r="B23" s="203" t="s">
        <v>17</v>
      </c>
      <c r="C23" s="190" t="s">
        <v>97</v>
      </c>
      <c r="D23" s="188" t="s">
        <v>161</v>
      </c>
      <c r="E23" s="210">
        <v>1355.6200000000001</v>
      </c>
      <c r="F23" s="210">
        <v>3014.5</v>
      </c>
      <c r="G23" s="195">
        <f>(F23-E23)/E23</f>
        <v>1.2237057582508371</v>
      </c>
      <c r="H23" s="210">
        <v>2951</v>
      </c>
      <c r="I23" s="195">
        <f>(F23-H23)/H23</f>
        <v>2.1518129447644866E-2</v>
      </c>
    </row>
    <row r="24" spans="1:9" ht="16.5" x14ac:dyDescent="0.3">
      <c r="A24" s="151"/>
      <c r="B24" s="203" t="s">
        <v>12</v>
      </c>
      <c r="C24" s="190" t="s">
        <v>92</v>
      </c>
      <c r="D24" s="188" t="s">
        <v>81</v>
      </c>
      <c r="E24" s="210">
        <v>474.15</v>
      </c>
      <c r="F24" s="210">
        <v>1330</v>
      </c>
      <c r="G24" s="195">
        <f>(F24-E24)/E24</f>
        <v>1.8050195085943268</v>
      </c>
      <c r="H24" s="210">
        <v>1295.5999999999999</v>
      </c>
      <c r="I24" s="195">
        <f>(F24-H24)/H24</f>
        <v>2.6551404754553948E-2</v>
      </c>
    </row>
    <row r="25" spans="1:9" ht="16.5" x14ac:dyDescent="0.3">
      <c r="A25" s="151"/>
      <c r="B25" s="203" t="s">
        <v>9</v>
      </c>
      <c r="C25" s="190" t="s">
        <v>88</v>
      </c>
      <c r="D25" s="188" t="s">
        <v>161</v>
      </c>
      <c r="E25" s="210">
        <v>1517.29</v>
      </c>
      <c r="F25" s="210">
        <v>5214.3999999999996</v>
      </c>
      <c r="G25" s="195">
        <f>(F25-E25)/E25</f>
        <v>2.4366535072398814</v>
      </c>
      <c r="H25" s="210">
        <v>5031</v>
      </c>
      <c r="I25" s="195">
        <f>(F25-H25)/H25</f>
        <v>3.6453985291194521E-2</v>
      </c>
    </row>
    <row r="26" spans="1:9" ht="16.5" x14ac:dyDescent="0.3">
      <c r="A26" s="151"/>
      <c r="B26" s="203" t="s">
        <v>5</v>
      </c>
      <c r="C26" s="190" t="s">
        <v>85</v>
      </c>
      <c r="D26" s="188" t="s">
        <v>161</v>
      </c>
      <c r="E26" s="210">
        <v>1833.8422222222223</v>
      </c>
      <c r="F26" s="210">
        <v>5362.1111111111113</v>
      </c>
      <c r="G26" s="195">
        <f>(F26-E26)/E26</f>
        <v>1.9239762538640788</v>
      </c>
      <c r="H26" s="210">
        <v>5146</v>
      </c>
      <c r="I26" s="195">
        <f>(F26-H26)/H26</f>
        <v>4.1995940752256378E-2</v>
      </c>
    </row>
    <row r="27" spans="1:9" ht="16.5" x14ac:dyDescent="0.3">
      <c r="A27" s="151"/>
      <c r="B27" s="203" t="s">
        <v>15</v>
      </c>
      <c r="C27" s="190" t="s">
        <v>95</v>
      </c>
      <c r="D27" s="188" t="s">
        <v>82</v>
      </c>
      <c r="E27" s="210">
        <v>1252.5</v>
      </c>
      <c r="F27" s="210">
        <v>2892</v>
      </c>
      <c r="G27" s="195">
        <f>(F27-E27)/E27</f>
        <v>1.3089820359281437</v>
      </c>
      <c r="H27" s="210">
        <v>2727.5</v>
      </c>
      <c r="I27" s="195">
        <f>(F27-H27)/H27</f>
        <v>6.0311640696608618E-2</v>
      </c>
    </row>
    <row r="28" spans="1:9" ht="16.5" x14ac:dyDescent="0.3">
      <c r="A28" s="151"/>
      <c r="B28" s="203" t="s">
        <v>6</v>
      </c>
      <c r="C28" s="190" t="s">
        <v>86</v>
      </c>
      <c r="D28" s="188" t="s">
        <v>161</v>
      </c>
      <c r="E28" s="210">
        <v>1670.911111111111</v>
      </c>
      <c r="F28" s="210">
        <v>5574.9</v>
      </c>
      <c r="G28" s="195">
        <f>(F28-E28)/E28</f>
        <v>2.3364431913393888</v>
      </c>
      <c r="H28" s="210">
        <v>5166</v>
      </c>
      <c r="I28" s="195">
        <f>(F28-H28)/H28</f>
        <v>7.9152148664343711E-2</v>
      </c>
    </row>
    <row r="29" spans="1:9" ht="17.25" thickBot="1" x14ac:dyDescent="0.35">
      <c r="A29" s="152"/>
      <c r="B29" s="203" t="s">
        <v>13</v>
      </c>
      <c r="C29" s="190" t="s">
        <v>93</v>
      </c>
      <c r="D29" s="188" t="s">
        <v>81</v>
      </c>
      <c r="E29" s="210">
        <v>466.24666666666667</v>
      </c>
      <c r="F29" s="210">
        <v>1461.1111111111111</v>
      </c>
      <c r="G29" s="195">
        <f>(F29-E29)/E29</f>
        <v>2.1337727764511869</v>
      </c>
      <c r="H29" s="210">
        <v>1337.5</v>
      </c>
      <c r="I29" s="195">
        <f>(F29-H29)/H29</f>
        <v>9.241952232606436E-2</v>
      </c>
    </row>
    <row r="30" spans="1:9" ht="16.5" x14ac:dyDescent="0.3">
      <c r="A30" s="37"/>
      <c r="B30" s="203" t="s">
        <v>7</v>
      </c>
      <c r="C30" s="190" t="s">
        <v>87</v>
      </c>
      <c r="D30" s="188" t="s">
        <v>161</v>
      </c>
      <c r="E30" s="210">
        <v>828.42</v>
      </c>
      <c r="F30" s="210">
        <v>1599.4444444444443</v>
      </c>
      <c r="G30" s="195">
        <f>(F30-E30)/E30</f>
        <v>0.93071683982091746</v>
      </c>
      <c r="H30" s="210">
        <v>1438.3333333333335</v>
      </c>
      <c r="I30" s="195">
        <f>(F30-H30)/H30</f>
        <v>0.11201235998454984</v>
      </c>
    </row>
    <row r="31" spans="1:9" ht="17.25" thickBot="1" x14ac:dyDescent="0.35">
      <c r="A31" s="38"/>
      <c r="B31" s="204" t="s">
        <v>4</v>
      </c>
      <c r="C31" s="191" t="s">
        <v>84</v>
      </c>
      <c r="D31" s="187" t="s">
        <v>161</v>
      </c>
      <c r="E31" s="213">
        <v>2184.1800000000003</v>
      </c>
      <c r="F31" s="213">
        <v>6827.4</v>
      </c>
      <c r="G31" s="197">
        <f>(F31-E31)/E31</f>
        <v>2.1258412768178441</v>
      </c>
      <c r="H31" s="213">
        <v>5931.9</v>
      </c>
      <c r="I31" s="197">
        <f>(F31-H31)/H31</f>
        <v>0.15096343498710363</v>
      </c>
    </row>
    <row r="32" spans="1:9" ht="15.75" customHeight="1" thickBot="1" x14ac:dyDescent="0.25">
      <c r="A32" s="252" t="s">
        <v>188</v>
      </c>
      <c r="B32" s="253"/>
      <c r="C32" s="253"/>
      <c r="D32" s="254"/>
      <c r="E32" s="100">
        <f>SUM(E16:E31)</f>
        <v>22479.571633333333</v>
      </c>
      <c r="F32" s="101">
        <f>SUM(F16:F31)</f>
        <v>64500.982539682547</v>
      </c>
      <c r="G32" s="102">
        <f t="shared" ref="G32" si="0">(F32-E32)/E32</f>
        <v>1.8693154652483992</v>
      </c>
      <c r="H32" s="101">
        <f>SUM(H16:H31)</f>
        <v>63317.530158730158</v>
      </c>
      <c r="I32" s="105">
        <f t="shared" ref="I32" si="1">(F32-H32)/H32</f>
        <v>1.869075401370841E-2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30</v>
      </c>
      <c r="C34" s="192" t="s">
        <v>104</v>
      </c>
      <c r="D34" s="194" t="s">
        <v>161</v>
      </c>
      <c r="E34" s="216">
        <v>3167.4333999999999</v>
      </c>
      <c r="F34" s="216">
        <v>4039.5</v>
      </c>
      <c r="G34" s="195">
        <f>(F34-E34)/E34</f>
        <v>0.27532278973884666</v>
      </c>
      <c r="H34" s="216">
        <v>4241.5</v>
      </c>
      <c r="I34" s="195">
        <f>(F34-H34)/H34</f>
        <v>-4.7624661086879641E-2</v>
      </c>
    </row>
    <row r="35" spans="1:9" ht="16.5" x14ac:dyDescent="0.3">
      <c r="A35" s="37"/>
      <c r="B35" s="203" t="s">
        <v>29</v>
      </c>
      <c r="C35" s="190" t="s">
        <v>103</v>
      </c>
      <c r="D35" s="186" t="s">
        <v>161</v>
      </c>
      <c r="E35" s="210">
        <v>2217.6083333333336</v>
      </c>
      <c r="F35" s="210">
        <v>5904.1666666666661</v>
      </c>
      <c r="G35" s="195">
        <f>(F35-E35)/E35</f>
        <v>1.6624028138422393</v>
      </c>
      <c r="H35" s="210">
        <v>6004.1666666666661</v>
      </c>
      <c r="I35" s="195">
        <f>(F35-H35)/H35</f>
        <v>-1.6655100624566276E-2</v>
      </c>
    </row>
    <row r="36" spans="1:9" ht="16.5" x14ac:dyDescent="0.3">
      <c r="A36" s="37"/>
      <c r="B36" s="205" t="s">
        <v>27</v>
      </c>
      <c r="C36" s="190" t="s">
        <v>101</v>
      </c>
      <c r="D36" s="186" t="s">
        <v>161</v>
      </c>
      <c r="E36" s="210">
        <v>4670.1087301587304</v>
      </c>
      <c r="F36" s="210">
        <v>10965.5</v>
      </c>
      <c r="G36" s="195">
        <f>(F36-E36)/E36</f>
        <v>1.3480181369625839</v>
      </c>
      <c r="H36" s="210">
        <v>10120.766666666666</v>
      </c>
      <c r="I36" s="195">
        <f>(F36-H36)/H36</f>
        <v>8.3465350121696993E-2</v>
      </c>
    </row>
    <row r="37" spans="1:9" ht="16.5" x14ac:dyDescent="0.3">
      <c r="A37" s="37"/>
      <c r="B37" s="203" t="s">
        <v>26</v>
      </c>
      <c r="C37" s="190" t="s">
        <v>100</v>
      </c>
      <c r="D37" s="186" t="s">
        <v>161</v>
      </c>
      <c r="E37" s="210">
        <v>4174.8399206349204</v>
      </c>
      <c r="F37" s="210">
        <v>11174</v>
      </c>
      <c r="G37" s="195">
        <f>(F37-E37)/E37</f>
        <v>1.6765098093391397</v>
      </c>
      <c r="H37" s="210">
        <v>9994.9666666666672</v>
      </c>
      <c r="I37" s="195">
        <f>(F37-H37)/H37</f>
        <v>0.11796270789630775</v>
      </c>
    </row>
    <row r="38" spans="1:9" ht="17.25" thickBot="1" x14ac:dyDescent="0.35">
      <c r="A38" s="38"/>
      <c r="B38" s="205" t="s">
        <v>28</v>
      </c>
      <c r="C38" s="190" t="s">
        <v>102</v>
      </c>
      <c r="D38" s="198" t="s">
        <v>161</v>
      </c>
      <c r="E38" s="213">
        <v>3229.4177777777777</v>
      </c>
      <c r="F38" s="213">
        <v>7292.1428571428569</v>
      </c>
      <c r="G38" s="197">
        <f>(F38-E38)/E38</f>
        <v>1.2580363888876327</v>
      </c>
      <c r="H38" s="213">
        <v>6260.4888888888891</v>
      </c>
      <c r="I38" s="197">
        <f>(F38-H38)/H38</f>
        <v>0.16478808389628269</v>
      </c>
    </row>
    <row r="39" spans="1:9" ht="15.75" customHeight="1" thickBot="1" x14ac:dyDescent="0.25">
      <c r="A39" s="252" t="s">
        <v>189</v>
      </c>
      <c r="B39" s="253"/>
      <c r="C39" s="253"/>
      <c r="D39" s="254"/>
      <c r="E39" s="84">
        <f>SUM(E34:E38)</f>
        <v>17459.408161904761</v>
      </c>
      <c r="F39" s="103">
        <f>SUM(F34:F38)</f>
        <v>39375.309523809519</v>
      </c>
      <c r="G39" s="104">
        <f t="shared" ref="G39" si="2">(F39-E39)/E39</f>
        <v>1.25524881248402</v>
      </c>
      <c r="H39" s="103">
        <f>SUM(H34:H38)</f>
        <v>36621.888888888891</v>
      </c>
      <c r="I39" s="105">
        <f t="shared" ref="I39" si="3">(F39-H39)/H39</f>
        <v>7.5185107007301827E-2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35</v>
      </c>
      <c r="C41" s="190" t="s">
        <v>152</v>
      </c>
      <c r="D41" s="194" t="s">
        <v>161</v>
      </c>
      <c r="E41" s="208">
        <v>19340</v>
      </c>
      <c r="F41" s="210">
        <v>25250</v>
      </c>
      <c r="G41" s="195">
        <f>(F41-E41)/E41</f>
        <v>0.30558428128231646</v>
      </c>
      <c r="H41" s="210">
        <v>25250</v>
      </c>
      <c r="I41" s="195">
        <f>(F41-H41)/H41</f>
        <v>0</v>
      </c>
    </row>
    <row r="42" spans="1:9" ht="16.5" x14ac:dyDescent="0.3">
      <c r="A42" s="37"/>
      <c r="B42" s="203" t="s">
        <v>31</v>
      </c>
      <c r="C42" s="190" t="s">
        <v>105</v>
      </c>
      <c r="D42" s="186" t="s">
        <v>161</v>
      </c>
      <c r="E42" s="211">
        <v>52629.85555555555</v>
      </c>
      <c r="F42" s="210">
        <v>172748.5</v>
      </c>
      <c r="G42" s="195">
        <f>(F42-E42)/E42</f>
        <v>2.28232897803887</v>
      </c>
      <c r="H42" s="210">
        <v>171873.5</v>
      </c>
      <c r="I42" s="195">
        <f>(F42-H42)/H42</f>
        <v>5.0909535210489111E-3</v>
      </c>
    </row>
    <row r="43" spans="1:9" ht="16.5" x14ac:dyDescent="0.3">
      <c r="A43" s="37"/>
      <c r="B43" s="205" t="s">
        <v>32</v>
      </c>
      <c r="C43" s="190" t="s">
        <v>106</v>
      </c>
      <c r="D43" s="186" t="s">
        <v>161</v>
      </c>
      <c r="E43" s="211">
        <v>35532.514999999999</v>
      </c>
      <c r="F43" s="218">
        <v>110975</v>
      </c>
      <c r="G43" s="195">
        <f>(F43-E43)/E43</f>
        <v>2.1231957546489464</v>
      </c>
      <c r="H43" s="218">
        <v>108350</v>
      </c>
      <c r="I43" s="195">
        <f>(F43-H43)/H43</f>
        <v>2.4227041993539457E-2</v>
      </c>
    </row>
    <row r="44" spans="1:9" ht="16.5" x14ac:dyDescent="0.3">
      <c r="A44" s="37"/>
      <c r="B44" s="203" t="s">
        <v>33</v>
      </c>
      <c r="C44" s="190" t="s">
        <v>107</v>
      </c>
      <c r="D44" s="186" t="s">
        <v>161</v>
      </c>
      <c r="E44" s="211">
        <v>31440.875</v>
      </c>
      <c r="F44" s="211">
        <v>71237</v>
      </c>
      <c r="G44" s="195">
        <f>(F44-E44)/E44</f>
        <v>1.2657448305748489</v>
      </c>
      <c r="H44" s="211">
        <v>68737</v>
      </c>
      <c r="I44" s="195">
        <f>(F44-H44)/H44</f>
        <v>3.6370513697135461E-2</v>
      </c>
    </row>
    <row r="45" spans="1:9" ht="16.5" x14ac:dyDescent="0.3">
      <c r="A45" s="37"/>
      <c r="B45" s="203" t="s">
        <v>34</v>
      </c>
      <c r="C45" s="190" t="s">
        <v>154</v>
      </c>
      <c r="D45" s="186" t="s">
        <v>161</v>
      </c>
      <c r="E45" s="211">
        <v>6640</v>
      </c>
      <c r="F45" s="211">
        <v>30372</v>
      </c>
      <c r="G45" s="195">
        <f>(F45-E45)/E45</f>
        <v>3.5740963855421688</v>
      </c>
      <c r="H45" s="211">
        <v>28833</v>
      </c>
      <c r="I45" s="195">
        <f>(F45-H45)/H45</f>
        <v>5.337633961086255E-2</v>
      </c>
    </row>
    <row r="46" spans="1:9" ht="16.5" customHeight="1" thickBot="1" x14ac:dyDescent="0.35">
      <c r="A46" s="38"/>
      <c r="B46" s="203" t="s">
        <v>36</v>
      </c>
      <c r="C46" s="190" t="s">
        <v>153</v>
      </c>
      <c r="D46" s="186" t="s">
        <v>161</v>
      </c>
      <c r="E46" s="214">
        <v>18871.166666666664</v>
      </c>
      <c r="F46" s="214">
        <v>53290</v>
      </c>
      <c r="G46" s="201">
        <f>(F46-E46)/E46</f>
        <v>1.8238847624683163</v>
      </c>
      <c r="H46" s="214">
        <v>48050</v>
      </c>
      <c r="I46" s="201">
        <f>(F46-H46)/H46</f>
        <v>0.10905306971904266</v>
      </c>
    </row>
    <row r="47" spans="1:9" ht="15.75" customHeight="1" thickBot="1" x14ac:dyDescent="0.25">
      <c r="A47" s="252" t="s">
        <v>190</v>
      </c>
      <c r="B47" s="253"/>
      <c r="C47" s="253"/>
      <c r="D47" s="254"/>
      <c r="E47" s="84">
        <f>SUM(E41:E46)</f>
        <v>164454.41222222222</v>
      </c>
      <c r="F47" s="84">
        <f>SUM(F41:F46)</f>
        <v>463872.5</v>
      </c>
      <c r="G47" s="104">
        <f t="shared" ref="G47" si="4">(F47-E47)/E47</f>
        <v>1.8206753089311054</v>
      </c>
      <c r="H47" s="103">
        <f>SUM(H41:H46)</f>
        <v>451093.5</v>
      </c>
      <c r="I47" s="105">
        <f t="shared" ref="I47" si="5">(F47-H47)/H47</f>
        <v>2.8328938457326473E-2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50</v>
      </c>
      <c r="C49" s="190" t="s">
        <v>159</v>
      </c>
      <c r="D49" s="194" t="s">
        <v>112</v>
      </c>
      <c r="E49" s="208">
        <v>55495.302777777775</v>
      </c>
      <c r="F49" s="208">
        <v>54748.25</v>
      </c>
      <c r="G49" s="195">
        <f>(F49-E49)/E49</f>
        <v>-1.3461549723752851E-2</v>
      </c>
      <c r="H49" s="208">
        <v>54748.25</v>
      </c>
      <c r="I49" s="195">
        <f>(F49-H49)/H49</f>
        <v>0</v>
      </c>
    </row>
    <row r="50" spans="1:9" ht="16.5" x14ac:dyDescent="0.3">
      <c r="A50" s="37"/>
      <c r="B50" s="203" t="s">
        <v>48</v>
      </c>
      <c r="C50" s="190" t="s">
        <v>157</v>
      </c>
      <c r="D50" s="188" t="s">
        <v>114</v>
      </c>
      <c r="E50" s="211">
        <v>39328.762999999999</v>
      </c>
      <c r="F50" s="211">
        <v>129495.16666666667</v>
      </c>
      <c r="G50" s="195">
        <f>(F50-E50)/E50</f>
        <v>2.2926325871644293</v>
      </c>
      <c r="H50" s="211">
        <v>125328.5</v>
      </c>
      <c r="I50" s="195">
        <f>(F50-H50)/H50</f>
        <v>3.3245962942719906E-2</v>
      </c>
    </row>
    <row r="51" spans="1:9" ht="16.5" x14ac:dyDescent="0.3">
      <c r="A51" s="37"/>
      <c r="B51" s="203" t="s">
        <v>45</v>
      </c>
      <c r="C51" s="190" t="s">
        <v>109</v>
      </c>
      <c r="D51" s="186" t="s">
        <v>108</v>
      </c>
      <c r="E51" s="211">
        <v>10683.024444444445</v>
      </c>
      <c r="F51" s="211">
        <v>31044.714285714286</v>
      </c>
      <c r="G51" s="195">
        <f>(F51-E51)/E51</f>
        <v>1.9059855144166267</v>
      </c>
      <c r="H51" s="211">
        <v>29744.714285714286</v>
      </c>
      <c r="I51" s="195">
        <f>(F51-H51)/H51</f>
        <v>4.3705244149020474E-2</v>
      </c>
    </row>
    <row r="52" spans="1:9" ht="16.5" x14ac:dyDescent="0.3">
      <c r="A52" s="37"/>
      <c r="B52" s="203" t="s">
        <v>47</v>
      </c>
      <c r="C52" s="190" t="s">
        <v>113</v>
      </c>
      <c r="D52" s="186" t="s">
        <v>114</v>
      </c>
      <c r="E52" s="211">
        <v>26364.76666666667</v>
      </c>
      <c r="F52" s="211">
        <v>71279.75</v>
      </c>
      <c r="G52" s="195">
        <f>(F52-E52)/E52</f>
        <v>1.7035987422608199</v>
      </c>
      <c r="H52" s="211">
        <v>62251.444444444445</v>
      </c>
      <c r="I52" s="195">
        <f>(F52-H52)/H52</f>
        <v>0.14502965571526227</v>
      </c>
    </row>
    <row r="53" spans="1:9" ht="16.5" x14ac:dyDescent="0.3">
      <c r="A53" s="37"/>
      <c r="B53" s="203" t="s">
        <v>49</v>
      </c>
      <c r="C53" s="190" t="s">
        <v>158</v>
      </c>
      <c r="D53" s="188" t="s">
        <v>199</v>
      </c>
      <c r="E53" s="211">
        <v>4024.3600000000006</v>
      </c>
      <c r="F53" s="211">
        <v>5796.25</v>
      </c>
      <c r="G53" s="195">
        <f>(F53-E53)/E53</f>
        <v>0.44029112703634843</v>
      </c>
      <c r="H53" s="211">
        <v>4748.75</v>
      </c>
      <c r="I53" s="195">
        <f>(F53-H53)/H53</f>
        <v>0.22058436430639641</v>
      </c>
    </row>
    <row r="54" spans="1:9" ht="16.5" customHeight="1" thickBot="1" x14ac:dyDescent="0.35">
      <c r="A54" s="38"/>
      <c r="B54" s="203" t="s">
        <v>46</v>
      </c>
      <c r="C54" s="190" t="s">
        <v>111</v>
      </c>
      <c r="D54" s="187" t="s">
        <v>110</v>
      </c>
      <c r="E54" s="214">
        <v>7396.844444444444</v>
      </c>
      <c r="F54" s="214">
        <v>22821.8</v>
      </c>
      <c r="G54" s="201">
        <f>(F54-E54)/E54</f>
        <v>2.0853426986883297</v>
      </c>
      <c r="H54" s="214">
        <v>18087.777777777777</v>
      </c>
      <c r="I54" s="201">
        <f>(F54-H54)/H54</f>
        <v>0.26172492167823574</v>
      </c>
    </row>
    <row r="55" spans="1:9" ht="15.75" customHeight="1" thickBot="1" x14ac:dyDescent="0.25">
      <c r="A55" s="252" t="s">
        <v>191</v>
      </c>
      <c r="B55" s="253"/>
      <c r="C55" s="253"/>
      <c r="D55" s="254"/>
      <c r="E55" s="84">
        <f>SUM(E49:E54)</f>
        <v>143293.06133333335</v>
      </c>
      <c r="F55" s="84">
        <f>SUM(F49:F54)</f>
        <v>315185.93095238094</v>
      </c>
      <c r="G55" s="104">
        <f t="shared" ref="G55" si="6">(F55-E55)/E55</f>
        <v>1.1995896243655815</v>
      </c>
      <c r="H55" s="84">
        <f>SUM(H49:H54)</f>
        <v>294909.43650793651</v>
      </c>
      <c r="I55" s="105">
        <f t="shared" ref="I55" si="7">(F55-H55)/H55</f>
        <v>6.875498690222058E-2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42</v>
      </c>
      <c r="C57" s="193" t="s">
        <v>198</v>
      </c>
      <c r="D57" s="194" t="s">
        <v>114</v>
      </c>
      <c r="E57" s="208">
        <v>4899.2857142857138</v>
      </c>
      <c r="F57" s="164">
        <v>13072</v>
      </c>
      <c r="G57" s="196">
        <f>(F57-E57)/E57</f>
        <v>1.66814404432133</v>
      </c>
      <c r="H57" s="164">
        <v>14057.5</v>
      </c>
      <c r="I57" s="196">
        <f>(F57-H57)/H57</f>
        <v>-7.0104926195980799E-2</v>
      </c>
    </row>
    <row r="58" spans="1:9" ht="16.5" x14ac:dyDescent="0.3">
      <c r="A58" s="111"/>
      <c r="B58" s="225" t="s">
        <v>38</v>
      </c>
      <c r="C58" s="190" t="s">
        <v>115</v>
      </c>
      <c r="D58" s="186" t="s">
        <v>114</v>
      </c>
      <c r="E58" s="211">
        <v>5683.3333333333339</v>
      </c>
      <c r="F58" s="222">
        <v>22975</v>
      </c>
      <c r="G58" s="195">
        <f>(F58-E58)/E58</f>
        <v>3.0425219941348964</v>
      </c>
      <c r="H58" s="222">
        <v>22975</v>
      </c>
      <c r="I58" s="195">
        <f>(F58-H58)/H58</f>
        <v>0</v>
      </c>
    </row>
    <row r="59" spans="1:9" ht="16.5" x14ac:dyDescent="0.3">
      <c r="A59" s="111"/>
      <c r="B59" s="225" t="s">
        <v>56</v>
      </c>
      <c r="C59" s="190" t="s">
        <v>123</v>
      </c>
      <c r="D59" s="186" t="s">
        <v>120</v>
      </c>
      <c r="E59" s="211">
        <v>49432.000000000007</v>
      </c>
      <c r="F59" s="222">
        <v>218000</v>
      </c>
      <c r="G59" s="195">
        <f>(F59-E59)/E59</f>
        <v>3.4100987214759666</v>
      </c>
      <c r="H59" s="222">
        <v>218000</v>
      </c>
      <c r="I59" s="195">
        <f>(F59-H59)/H59</f>
        <v>0</v>
      </c>
    </row>
    <row r="60" spans="1:9" ht="16.5" x14ac:dyDescent="0.3">
      <c r="A60" s="111"/>
      <c r="B60" s="225" t="s">
        <v>55</v>
      </c>
      <c r="C60" s="190" t="s">
        <v>122</v>
      </c>
      <c r="D60" s="186" t="s">
        <v>120</v>
      </c>
      <c r="E60" s="211">
        <v>11739.444444444445</v>
      </c>
      <c r="F60" s="222">
        <v>32494.125</v>
      </c>
      <c r="G60" s="195">
        <f>(F60-E60)/E60</f>
        <v>1.7679440159008091</v>
      </c>
      <c r="H60" s="222">
        <v>31766</v>
      </c>
      <c r="I60" s="195">
        <f>(F60-H60)/H60</f>
        <v>2.2921519864005542E-2</v>
      </c>
    </row>
    <row r="61" spans="1:9" ht="16.5" x14ac:dyDescent="0.3">
      <c r="A61" s="111"/>
      <c r="B61" s="225" t="s">
        <v>54</v>
      </c>
      <c r="C61" s="190" t="s">
        <v>121</v>
      </c>
      <c r="D61" s="186" t="s">
        <v>120</v>
      </c>
      <c r="E61" s="211">
        <v>9538.0933333333342</v>
      </c>
      <c r="F61" s="227">
        <v>28603.888888888891</v>
      </c>
      <c r="G61" s="195">
        <f>(F61-E61)/E61</f>
        <v>1.99891056726455</v>
      </c>
      <c r="H61" s="227">
        <v>27657.222222222223</v>
      </c>
      <c r="I61" s="195">
        <f>(F61-H61)/H61</f>
        <v>3.4228551915312502E-2</v>
      </c>
    </row>
    <row r="62" spans="1:9" s="146" customFormat="1" ht="17.25" thickBot="1" x14ac:dyDescent="0.35">
      <c r="A62" s="169"/>
      <c r="B62" s="226" t="s">
        <v>41</v>
      </c>
      <c r="C62" s="191" t="s">
        <v>118</v>
      </c>
      <c r="D62" s="187" t="s">
        <v>114</v>
      </c>
      <c r="E62" s="214">
        <v>7153.4866666666667</v>
      </c>
      <c r="F62" s="223">
        <v>28944.5</v>
      </c>
      <c r="G62" s="200">
        <f>(F62-E62)/E62</f>
        <v>3.0462087019569943</v>
      </c>
      <c r="H62" s="223">
        <v>27944.5</v>
      </c>
      <c r="I62" s="200">
        <f>(F62-H62)/H62</f>
        <v>3.5785217126804915E-2</v>
      </c>
    </row>
    <row r="63" spans="1:9" s="146" customFormat="1" ht="16.5" x14ac:dyDescent="0.3">
      <c r="A63" s="169"/>
      <c r="B63" s="95" t="s">
        <v>39</v>
      </c>
      <c r="C63" s="189" t="s">
        <v>116</v>
      </c>
      <c r="D63" s="186" t="s">
        <v>114</v>
      </c>
      <c r="E63" s="211">
        <v>11429.809523809523</v>
      </c>
      <c r="F63" s="221">
        <v>25196.666666666668</v>
      </c>
      <c r="G63" s="195">
        <f>(F63-E63)/E63</f>
        <v>1.204469515802455</v>
      </c>
      <c r="H63" s="221">
        <v>24081.666666666668</v>
      </c>
      <c r="I63" s="195">
        <f>(F63-H63)/H63</f>
        <v>4.6300782061042281E-2</v>
      </c>
    </row>
    <row r="64" spans="1:9" s="146" customFormat="1" ht="16.5" x14ac:dyDescent="0.3">
      <c r="A64" s="169"/>
      <c r="B64" s="225" t="s">
        <v>40</v>
      </c>
      <c r="C64" s="190" t="s">
        <v>117</v>
      </c>
      <c r="D64" s="188" t="s">
        <v>114</v>
      </c>
      <c r="E64" s="218">
        <v>6513.1333333333332</v>
      </c>
      <c r="F64" s="222">
        <v>25171</v>
      </c>
      <c r="G64" s="195">
        <f>(F64-E64)/E64</f>
        <v>2.8646529576138473</v>
      </c>
      <c r="H64" s="222">
        <v>23571</v>
      </c>
      <c r="I64" s="195">
        <f>(F64-H64)/H64</f>
        <v>6.788002206100717E-2</v>
      </c>
    </row>
    <row r="65" spans="1:9" ht="16.5" customHeight="1" thickBot="1" x14ac:dyDescent="0.35">
      <c r="A65" s="112"/>
      <c r="B65" s="226" t="s">
        <v>43</v>
      </c>
      <c r="C65" s="191" t="s">
        <v>119</v>
      </c>
      <c r="D65" s="187" t="s">
        <v>114</v>
      </c>
      <c r="E65" s="214">
        <v>10514</v>
      </c>
      <c r="F65" s="214">
        <v>4205.6000000000004</v>
      </c>
      <c r="G65" s="200">
        <f>(F65-E65)/E65</f>
        <v>-0.6</v>
      </c>
      <c r="H65" s="214">
        <v>3685.75</v>
      </c>
      <c r="I65" s="200">
        <f>(F65-H65)/H65</f>
        <v>0.14104320694566924</v>
      </c>
    </row>
    <row r="66" spans="1:9" ht="15.75" customHeight="1" thickBot="1" x14ac:dyDescent="0.25">
      <c r="A66" s="252" t="s">
        <v>192</v>
      </c>
      <c r="B66" s="267"/>
      <c r="C66" s="267"/>
      <c r="D66" s="268"/>
      <c r="E66" s="100">
        <f>SUM(E57:E65)</f>
        <v>116902.58634920635</v>
      </c>
      <c r="F66" s="100">
        <f>SUM(F57:F65)</f>
        <v>398662.78055555554</v>
      </c>
      <c r="G66" s="102">
        <f t="shared" ref="G66" si="8">(F66-E66)/E66</f>
        <v>2.4102135205519519</v>
      </c>
      <c r="H66" s="100">
        <f>SUM(H57:H65)</f>
        <v>393738.63888888893</v>
      </c>
      <c r="I66" s="178">
        <f t="shared" ref="I66" si="9">(F66-H66)/H66</f>
        <v>1.250611746046131E-2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62</v>
      </c>
      <c r="C68" s="190" t="s">
        <v>131</v>
      </c>
      <c r="D68" s="194" t="s">
        <v>125</v>
      </c>
      <c r="E68" s="208">
        <v>15709.005555555555</v>
      </c>
      <c r="F68" s="216">
        <v>63999</v>
      </c>
      <c r="G68" s="195">
        <f>(F68-E68)/E68</f>
        <v>3.0740325524531045</v>
      </c>
      <c r="H68" s="216">
        <v>63999</v>
      </c>
      <c r="I68" s="195">
        <f>(F68-H68)/H68</f>
        <v>0</v>
      </c>
    </row>
    <row r="69" spans="1:9" ht="16.5" x14ac:dyDescent="0.3">
      <c r="A69" s="37"/>
      <c r="B69" s="203" t="s">
        <v>60</v>
      </c>
      <c r="C69" s="190" t="s">
        <v>129</v>
      </c>
      <c r="D69" s="188" t="s">
        <v>215</v>
      </c>
      <c r="E69" s="211">
        <v>55331.233333333337</v>
      </c>
      <c r="F69" s="210">
        <v>187009.71428571429</v>
      </c>
      <c r="G69" s="195">
        <f>(F69-E69)/E69</f>
        <v>2.3798219020188287</v>
      </c>
      <c r="H69" s="210">
        <v>184028</v>
      </c>
      <c r="I69" s="195">
        <f>(F69-H69)/H69</f>
        <v>1.6202503345764178E-2</v>
      </c>
    </row>
    <row r="70" spans="1:9" ht="16.5" x14ac:dyDescent="0.3">
      <c r="A70" s="37"/>
      <c r="B70" s="203" t="s">
        <v>63</v>
      </c>
      <c r="C70" s="190" t="s">
        <v>132</v>
      </c>
      <c r="D70" s="188" t="s">
        <v>126</v>
      </c>
      <c r="E70" s="211">
        <v>9358.5499999999993</v>
      </c>
      <c r="F70" s="210">
        <v>28894</v>
      </c>
      <c r="G70" s="195">
        <f>(F70-E70)/E70</f>
        <v>2.0874441019174981</v>
      </c>
      <c r="H70" s="210">
        <v>28189</v>
      </c>
      <c r="I70" s="195">
        <f>(F70-H70)/H70</f>
        <v>2.5009755578417114E-2</v>
      </c>
    </row>
    <row r="71" spans="1:9" ht="16.5" x14ac:dyDescent="0.3">
      <c r="A71" s="37"/>
      <c r="B71" s="203" t="s">
        <v>59</v>
      </c>
      <c r="C71" s="190" t="s">
        <v>128</v>
      </c>
      <c r="D71" s="188" t="s">
        <v>124</v>
      </c>
      <c r="E71" s="211">
        <v>16838.560000000001</v>
      </c>
      <c r="F71" s="210">
        <v>36744.125</v>
      </c>
      <c r="G71" s="195">
        <f>(F71-E71)/E71</f>
        <v>1.1821417627160515</v>
      </c>
      <c r="H71" s="210">
        <v>35767</v>
      </c>
      <c r="I71" s="195">
        <f>(F71-H71)/H71</f>
        <v>2.7319176894903124E-2</v>
      </c>
    </row>
    <row r="72" spans="1:9" ht="16.5" x14ac:dyDescent="0.3">
      <c r="A72" s="37"/>
      <c r="B72" s="203" t="s">
        <v>64</v>
      </c>
      <c r="C72" s="190" t="s">
        <v>133</v>
      </c>
      <c r="D72" s="188" t="s">
        <v>127</v>
      </c>
      <c r="E72" s="211">
        <v>8269.15</v>
      </c>
      <c r="F72" s="210">
        <v>23687.166666666668</v>
      </c>
      <c r="G72" s="195">
        <f>(F72-E72)/E72</f>
        <v>1.8645225527009026</v>
      </c>
      <c r="H72" s="210">
        <v>21880.5</v>
      </c>
      <c r="I72" s="195">
        <f>(F72-H72)/H72</f>
        <v>8.2569715804788182E-2</v>
      </c>
    </row>
    <row r="73" spans="1:9" ht="16.5" customHeight="1" thickBot="1" x14ac:dyDescent="0.35">
      <c r="A73" s="37"/>
      <c r="B73" s="203" t="s">
        <v>61</v>
      </c>
      <c r="C73" s="190" t="s">
        <v>130</v>
      </c>
      <c r="D73" s="187" t="s">
        <v>216</v>
      </c>
      <c r="E73" s="214">
        <v>28416.525000000001</v>
      </c>
      <c r="F73" s="219">
        <v>128661.85714285714</v>
      </c>
      <c r="G73" s="201">
        <f>(F73-E73)/E73</f>
        <v>3.5277125596059733</v>
      </c>
      <c r="H73" s="219">
        <v>116376.85714285714</v>
      </c>
      <c r="I73" s="201">
        <f>(F73-H73)/H73</f>
        <v>0.10556222518468325</v>
      </c>
    </row>
    <row r="74" spans="1:9" ht="15.75" customHeight="1" thickBot="1" x14ac:dyDescent="0.25">
      <c r="A74" s="252" t="s">
        <v>214</v>
      </c>
      <c r="B74" s="253"/>
      <c r="C74" s="253"/>
      <c r="D74" s="254"/>
      <c r="E74" s="84">
        <f>SUM(E68:E73)</f>
        <v>133923.02388888889</v>
      </c>
      <c r="F74" s="84">
        <f>SUM(F68:F73)</f>
        <v>468995.86309523816</v>
      </c>
      <c r="G74" s="104">
        <f t="shared" ref="G74" si="10">(F74-E74)/E74</f>
        <v>2.5019808355309179</v>
      </c>
      <c r="H74" s="84">
        <f>SUM(H68:H73)</f>
        <v>450240.35714285716</v>
      </c>
      <c r="I74" s="105">
        <f t="shared" ref="I74" si="11">(F74-H74)/H74</f>
        <v>4.1656652174407491E-2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70</v>
      </c>
      <c r="C76" s="192" t="s">
        <v>141</v>
      </c>
      <c r="D76" s="194" t="s">
        <v>137</v>
      </c>
      <c r="E76" s="208">
        <v>4392.833333333333</v>
      </c>
      <c r="F76" s="208">
        <v>11883.75</v>
      </c>
      <c r="G76" s="195">
        <f>(F76-E76)/E76</f>
        <v>1.7052585650870737</v>
      </c>
      <c r="H76" s="208">
        <v>11883.75</v>
      </c>
      <c r="I76" s="195">
        <f>(F76-H76)/H76</f>
        <v>0</v>
      </c>
    </row>
    <row r="77" spans="1:9" ht="16.5" x14ac:dyDescent="0.3">
      <c r="A77" s="37"/>
      <c r="B77" s="203" t="s">
        <v>68</v>
      </c>
      <c r="C77" s="190" t="s">
        <v>138</v>
      </c>
      <c r="D77" s="188" t="s">
        <v>134</v>
      </c>
      <c r="E77" s="211">
        <v>7852.9</v>
      </c>
      <c r="F77" s="211">
        <v>26368.75</v>
      </c>
      <c r="G77" s="195">
        <f>(F77-E77)/E77</f>
        <v>2.3578359586904201</v>
      </c>
      <c r="H77" s="211">
        <v>25763.75</v>
      </c>
      <c r="I77" s="195">
        <f>(F77-H77)/H77</f>
        <v>2.3482606375236525E-2</v>
      </c>
    </row>
    <row r="78" spans="1:9" ht="16.5" x14ac:dyDescent="0.3">
      <c r="A78" s="37"/>
      <c r="B78" s="203" t="s">
        <v>71</v>
      </c>
      <c r="C78" s="190" t="s">
        <v>200</v>
      </c>
      <c r="D78" s="188" t="s">
        <v>134</v>
      </c>
      <c r="E78" s="211">
        <v>4012.4138888888892</v>
      </c>
      <c r="F78" s="211">
        <v>12242.25</v>
      </c>
      <c r="G78" s="195">
        <f>(F78-E78)/E78</f>
        <v>2.0510935160256123</v>
      </c>
      <c r="H78" s="211">
        <v>11836</v>
      </c>
      <c r="I78" s="195">
        <f>(F78-H78)/H78</f>
        <v>3.4323251098344033E-2</v>
      </c>
    </row>
    <row r="79" spans="1:9" ht="16.5" x14ac:dyDescent="0.3">
      <c r="A79" s="37"/>
      <c r="B79" s="203" t="s">
        <v>69</v>
      </c>
      <c r="C79" s="190" t="s">
        <v>140</v>
      </c>
      <c r="D79" s="188" t="s">
        <v>136</v>
      </c>
      <c r="E79" s="211">
        <v>2033.3333333333333</v>
      </c>
      <c r="F79" s="211">
        <v>10663.333333333334</v>
      </c>
      <c r="G79" s="195">
        <f>(F79-E79)/E79</f>
        <v>4.2442622950819677</v>
      </c>
      <c r="H79" s="211">
        <v>10078.333333333334</v>
      </c>
      <c r="I79" s="195">
        <f>(F79-H79)/H79</f>
        <v>5.8045311724822225E-2</v>
      </c>
    </row>
    <row r="80" spans="1:9" ht="16.5" customHeight="1" thickBot="1" x14ac:dyDescent="0.35">
      <c r="A80" s="38"/>
      <c r="B80" s="203" t="s">
        <v>67</v>
      </c>
      <c r="C80" s="190" t="s">
        <v>139</v>
      </c>
      <c r="D80" s="187" t="s">
        <v>135</v>
      </c>
      <c r="E80" s="214">
        <v>5495.971428571429</v>
      </c>
      <c r="F80" s="214">
        <v>13602.666666666666</v>
      </c>
      <c r="G80" s="195">
        <f>(F80-E80)/E80</f>
        <v>1.475024996664223</v>
      </c>
      <c r="H80" s="214">
        <v>10134.333333333334</v>
      </c>
      <c r="I80" s="195">
        <f>(F80-H80)/H80</f>
        <v>0.34223596355622787</v>
      </c>
    </row>
    <row r="81" spans="1:11" ht="15.75" customHeight="1" thickBot="1" x14ac:dyDescent="0.25">
      <c r="A81" s="252" t="s">
        <v>193</v>
      </c>
      <c r="B81" s="253"/>
      <c r="C81" s="253"/>
      <c r="D81" s="254"/>
      <c r="E81" s="84">
        <f>SUM(E76:E80)</f>
        <v>23787.451984126983</v>
      </c>
      <c r="F81" s="84">
        <f>SUM(F76:F80)</f>
        <v>74760.75</v>
      </c>
      <c r="G81" s="104">
        <f t="shared" ref="G81" si="12">(F81-E81)/E81</f>
        <v>2.1428649882251682</v>
      </c>
      <c r="H81" s="84">
        <f>SUM(H76:H80)</f>
        <v>69696.166666666672</v>
      </c>
      <c r="I81" s="105">
        <f t="shared" ref="I81" si="13">(F81-H81)/H81</f>
        <v>7.2666598115152123E-2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76</v>
      </c>
      <c r="C83" s="190" t="s">
        <v>143</v>
      </c>
      <c r="D83" s="194" t="s">
        <v>161</v>
      </c>
      <c r="E83" s="211">
        <v>2884</v>
      </c>
      <c r="F83" s="269">
        <v>10255.375</v>
      </c>
      <c r="G83" s="196">
        <f>(F83-E83)/E83</f>
        <v>2.5559552704576975</v>
      </c>
      <c r="H83" s="269">
        <v>10451.625</v>
      </c>
      <c r="I83" s="196">
        <f>(F83-H83)/H83</f>
        <v>-1.8776984440218625E-2</v>
      </c>
    </row>
    <row r="84" spans="1:11" ht="16.5" x14ac:dyDescent="0.3">
      <c r="A84" s="37"/>
      <c r="B84" s="203" t="s">
        <v>74</v>
      </c>
      <c r="C84" s="190" t="s">
        <v>144</v>
      </c>
      <c r="D84" s="186" t="s">
        <v>142</v>
      </c>
      <c r="E84" s="211">
        <v>3321.6666666666665</v>
      </c>
      <c r="F84" s="211">
        <v>8164.166666666667</v>
      </c>
      <c r="G84" s="195">
        <f>(F84-E84)/E84</f>
        <v>1.4578524836929252</v>
      </c>
      <c r="H84" s="211">
        <v>8164.166666666667</v>
      </c>
      <c r="I84" s="195">
        <f>(F84-H84)/H84</f>
        <v>0</v>
      </c>
    </row>
    <row r="85" spans="1:11" ht="16.5" x14ac:dyDescent="0.3">
      <c r="A85" s="37"/>
      <c r="B85" s="203" t="s">
        <v>75</v>
      </c>
      <c r="C85" s="190" t="s">
        <v>148</v>
      </c>
      <c r="D85" s="188" t="s">
        <v>145</v>
      </c>
      <c r="E85" s="211">
        <v>1539.7866666666664</v>
      </c>
      <c r="F85" s="211">
        <v>4295</v>
      </c>
      <c r="G85" s="195">
        <f>(F85-E85)/E85</f>
        <v>1.7893474420698976</v>
      </c>
      <c r="H85" s="211">
        <v>4295</v>
      </c>
      <c r="I85" s="195">
        <f>(F85-H85)/H85</f>
        <v>0</v>
      </c>
    </row>
    <row r="86" spans="1:11" ht="16.5" x14ac:dyDescent="0.3">
      <c r="A86" s="37"/>
      <c r="B86" s="203" t="s">
        <v>77</v>
      </c>
      <c r="C86" s="190" t="s">
        <v>146</v>
      </c>
      <c r="D86" s="188" t="s">
        <v>162</v>
      </c>
      <c r="E86" s="211">
        <v>2858.9111111111115</v>
      </c>
      <c r="F86" s="211">
        <v>7637.2222222222226</v>
      </c>
      <c r="G86" s="195">
        <f>(F86-E86)/E86</f>
        <v>1.6713744937855126</v>
      </c>
      <c r="H86" s="211">
        <v>7637.2222222222226</v>
      </c>
      <c r="I86" s="195">
        <f>(F86-H86)/H86</f>
        <v>0</v>
      </c>
    </row>
    <row r="87" spans="1:11" ht="16.5" x14ac:dyDescent="0.3">
      <c r="A87" s="37"/>
      <c r="B87" s="203" t="s">
        <v>79</v>
      </c>
      <c r="C87" s="190" t="s">
        <v>155</v>
      </c>
      <c r="D87" s="199" t="s">
        <v>156</v>
      </c>
      <c r="E87" s="220">
        <v>9999</v>
      </c>
      <c r="F87" s="220">
        <v>56000</v>
      </c>
      <c r="G87" s="195">
        <f>(F87-E87)/E87</f>
        <v>4.6005600560056008</v>
      </c>
      <c r="H87" s="220">
        <v>56000</v>
      </c>
      <c r="I87" s="195">
        <f>(F87-H87)/H87</f>
        <v>0</v>
      </c>
    </row>
    <row r="88" spans="1:11" ht="16.5" x14ac:dyDescent="0.3">
      <c r="A88" s="37"/>
      <c r="B88" s="203" t="s">
        <v>80</v>
      </c>
      <c r="C88" s="190" t="s">
        <v>151</v>
      </c>
      <c r="D88" s="199" t="s">
        <v>150</v>
      </c>
      <c r="E88" s="220">
        <v>6476.0444444444447</v>
      </c>
      <c r="F88" s="220">
        <v>9455.5555555555547</v>
      </c>
      <c r="G88" s="195">
        <f>(F88-E88)/E88</f>
        <v>0.46008194302420524</v>
      </c>
      <c r="H88" s="220">
        <v>9038.8888888888887</v>
      </c>
      <c r="I88" s="195">
        <f>(F88-H88)/H88</f>
        <v>4.6097111247695076E-2</v>
      </c>
    </row>
    <row r="89" spans="1:11" ht="16.5" customHeight="1" thickBot="1" x14ac:dyDescent="0.35">
      <c r="A89" s="35"/>
      <c r="B89" s="204" t="s">
        <v>78</v>
      </c>
      <c r="C89" s="191" t="s">
        <v>149</v>
      </c>
      <c r="D89" s="187" t="s">
        <v>147</v>
      </c>
      <c r="E89" s="214">
        <v>3523.4199999999996</v>
      </c>
      <c r="F89" s="214">
        <v>7446.1111111111113</v>
      </c>
      <c r="G89" s="197">
        <f>(F89-E89)/E89</f>
        <v>1.1133191930315183</v>
      </c>
      <c r="H89" s="214">
        <v>6533.5714285714284</v>
      </c>
      <c r="I89" s="197">
        <f>(F89-H89)/H89</f>
        <v>0.13966935121412005</v>
      </c>
    </row>
    <row r="90" spans="1:11" ht="15.75" customHeight="1" thickBot="1" x14ac:dyDescent="0.25">
      <c r="A90" s="252" t="s">
        <v>194</v>
      </c>
      <c r="B90" s="253"/>
      <c r="C90" s="253"/>
      <c r="D90" s="254"/>
      <c r="E90" s="84">
        <f>SUM(E83:E89)</f>
        <v>30602.828888888886</v>
      </c>
      <c r="F90" s="84">
        <f>SUM(F83:F89)</f>
        <v>103253.43055555555</v>
      </c>
      <c r="G90" s="113">
        <f t="shared" ref="G90:G91" si="14">(F90-E90)/E90</f>
        <v>2.373983200391133</v>
      </c>
      <c r="H90" s="84">
        <f>SUM(H83:H89)</f>
        <v>102120.47420634922</v>
      </c>
      <c r="I90" s="105">
        <f t="shared" ref="I90:I91" si="15">(F90-H90)/H90</f>
        <v>1.1094311478783668E-2</v>
      </c>
    </row>
    <row r="91" spans="1:11" ht="15.75" customHeight="1" thickBot="1" x14ac:dyDescent="0.25">
      <c r="A91" s="252" t="s">
        <v>195</v>
      </c>
      <c r="B91" s="253"/>
      <c r="C91" s="253"/>
      <c r="D91" s="254"/>
      <c r="E91" s="100">
        <f>SUM(E90+E81+E74+E66+E55+E47+E39+E32)</f>
        <v>652902.34446190472</v>
      </c>
      <c r="F91" s="100">
        <f>SUM(F32,F39,F47,F55,F66,F74,F81,F90)</f>
        <v>1928607.5472222222</v>
      </c>
      <c r="G91" s="102">
        <f t="shared" si="14"/>
        <v>1.9538989461152896</v>
      </c>
      <c r="H91" s="100">
        <f>SUM(H32,H39,H47,H55,H66,H74,H81,H90)</f>
        <v>1861737.9924603174</v>
      </c>
      <c r="I91" s="114">
        <f t="shared" si="15"/>
        <v>3.5917811761221857E-2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4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207</v>
      </c>
      <c r="E13" s="242" t="s">
        <v>208</v>
      </c>
      <c r="F13" s="242" t="s">
        <v>209</v>
      </c>
      <c r="G13" s="242" t="s">
        <v>210</v>
      </c>
      <c r="H13" s="242" t="s">
        <v>211</v>
      </c>
      <c r="I13" s="242" t="s">
        <v>212</v>
      </c>
    </row>
    <row r="14" spans="1:9" ht="24.75" customHeight="1" thickBot="1" x14ac:dyDescent="0.25">
      <c r="A14" s="247"/>
      <c r="B14" s="247"/>
      <c r="C14" s="249"/>
      <c r="D14" s="262"/>
      <c r="E14" s="262"/>
      <c r="F14" s="262"/>
      <c r="G14" s="243"/>
      <c r="H14" s="262"/>
      <c r="I14" s="262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7000</v>
      </c>
      <c r="E16" s="207">
        <v>7000</v>
      </c>
      <c r="F16" s="229">
        <v>6500</v>
      </c>
      <c r="G16" s="207">
        <v>7000</v>
      </c>
      <c r="H16" s="229">
        <v>7100</v>
      </c>
      <c r="I16" s="172">
        <v>6920</v>
      </c>
    </row>
    <row r="17" spans="1:9" ht="16.5" x14ac:dyDescent="0.3">
      <c r="A17" s="89"/>
      <c r="B17" s="138" t="s">
        <v>5</v>
      </c>
      <c r="C17" s="143" t="s">
        <v>164</v>
      </c>
      <c r="D17" s="228">
        <v>5500</v>
      </c>
      <c r="E17" s="210">
        <v>5000</v>
      </c>
      <c r="F17" s="228">
        <v>6750</v>
      </c>
      <c r="G17" s="210">
        <v>5500</v>
      </c>
      <c r="H17" s="228">
        <v>5600</v>
      </c>
      <c r="I17" s="131">
        <v>5670</v>
      </c>
    </row>
    <row r="18" spans="1:9" ht="16.5" x14ac:dyDescent="0.3">
      <c r="A18" s="89"/>
      <c r="B18" s="138" t="s">
        <v>6</v>
      </c>
      <c r="C18" s="143" t="s">
        <v>165</v>
      </c>
      <c r="D18" s="228">
        <v>5500</v>
      </c>
      <c r="E18" s="210">
        <v>7000</v>
      </c>
      <c r="F18" s="228">
        <v>4500</v>
      </c>
      <c r="G18" s="210">
        <v>5500</v>
      </c>
      <c r="H18" s="228">
        <v>6000</v>
      </c>
      <c r="I18" s="131">
        <v>5700</v>
      </c>
    </row>
    <row r="19" spans="1:9" ht="16.5" x14ac:dyDescent="0.3">
      <c r="A19" s="89"/>
      <c r="B19" s="138" t="s">
        <v>7</v>
      </c>
      <c r="C19" s="143" t="s">
        <v>166</v>
      </c>
      <c r="D19" s="228">
        <v>1250</v>
      </c>
      <c r="E19" s="210">
        <v>3000</v>
      </c>
      <c r="F19" s="228">
        <v>2250</v>
      </c>
      <c r="G19" s="210">
        <v>1750</v>
      </c>
      <c r="H19" s="228">
        <v>1500</v>
      </c>
      <c r="I19" s="131">
        <v>1950</v>
      </c>
    </row>
    <row r="20" spans="1:9" ht="16.5" x14ac:dyDescent="0.3">
      <c r="A20" s="89"/>
      <c r="B20" s="138" t="s">
        <v>8</v>
      </c>
      <c r="C20" s="143" t="s">
        <v>167</v>
      </c>
      <c r="D20" s="228">
        <v>10000</v>
      </c>
      <c r="E20" s="210">
        <v>15000</v>
      </c>
      <c r="F20" s="228">
        <v>13000</v>
      </c>
      <c r="G20" s="210">
        <v>11000</v>
      </c>
      <c r="H20" s="228">
        <v>11600</v>
      </c>
      <c r="I20" s="131">
        <v>12120</v>
      </c>
    </row>
    <row r="21" spans="1:9" ht="16.5" x14ac:dyDescent="0.3">
      <c r="A21" s="89"/>
      <c r="B21" s="138" t="s">
        <v>9</v>
      </c>
      <c r="C21" s="143" t="s">
        <v>168</v>
      </c>
      <c r="D21" s="228">
        <v>3500</v>
      </c>
      <c r="E21" s="210">
        <v>6000</v>
      </c>
      <c r="F21" s="228">
        <v>5500</v>
      </c>
      <c r="G21" s="210">
        <v>6250</v>
      </c>
      <c r="H21" s="228">
        <v>5000</v>
      </c>
      <c r="I21" s="131">
        <v>5250</v>
      </c>
    </row>
    <row r="22" spans="1:9" ht="16.5" x14ac:dyDescent="0.3">
      <c r="A22" s="89"/>
      <c r="B22" s="138" t="s">
        <v>10</v>
      </c>
      <c r="C22" s="143" t="s">
        <v>169</v>
      </c>
      <c r="D22" s="228">
        <v>3500</v>
      </c>
      <c r="E22" s="210">
        <v>2500</v>
      </c>
      <c r="F22" s="228">
        <v>3500</v>
      </c>
      <c r="G22" s="210">
        <v>4000</v>
      </c>
      <c r="H22" s="228">
        <v>3600</v>
      </c>
      <c r="I22" s="131">
        <v>3420</v>
      </c>
    </row>
    <row r="23" spans="1:9" ht="16.5" x14ac:dyDescent="0.3">
      <c r="A23" s="89"/>
      <c r="B23" s="138" t="s">
        <v>11</v>
      </c>
      <c r="C23" s="143" t="s">
        <v>170</v>
      </c>
      <c r="D23" s="228">
        <v>600</v>
      </c>
      <c r="E23" s="210">
        <v>1000</v>
      </c>
      <c r="F23" s="228">
        <v>875</v>
      </c>
      <c r="G23" s="210">
        <v>1000</v>
      </c>
      <c r="H23" s="228">
        <v>1000</v>
      </c>
      <c r="I23" s="131">
        <v>895</v>
      </c>
    </row>
    <row r="24" spans="1:9" ht="16.5" x14ac:dyDescent="0.3">
      <c r="A24" s="89"/>
      <c r="B24" s="138" t="s">
        <v>12</v>
      </c>
      <c r="C24" s="143" t="s">
        <v>171</v>
      </c>
      <c r="D24" s="228">
        <v>1500</v>
      </c>
      <c r="E24" s="210">
        <v>1000</v>
      </c>
      <c r="F24" s="228">
        <v>1500</v>
      </c>
      <c r="G24" s="210">
        <v>1000</v>
      </c>
      <c r="H24" s="228">
        <v>1000</v>
      </c>
      <c r="I24" s="131">
        <v>1200</v>
      </c>
    </row>
    <row r="25" spans="1:9" ht="16.5" x14ac:dyDescent="0.3">
      <c r="A25" s="89"/>
      <c r="B25" s="138" t="s">
        <v>13</v>
      </c>
      <c r="C25" s="143" t="s">
        <v>172</v>
      </c>
      <c r="D25" s="228">
        <v>1500</v>
      </c>
      <c r="E25" s="210">
        <v>1000</v>
      </c>
      <c r="F25" s="228">
        <v>1500</v>
      </c>
      <c r="G25" s="210">
        <v>1750</v>
      </c>
      <c r="H25" s="228">
        <v>1500</v>
      </c>
      <c r="I25" s="131">
        <v>1450</v>
      </c>
    </row>
    <row r="26" spans="1:9" ht="16.5" x14ac:dyDescent="0.3">
      <c r="A26" s="89"/>
      <c r="B26" s="138" t="s">
        <v>14</v>
      </c>
      <c r="C26" s="143" t="s">
        <v>173</v>
      </c>
      <c r="D26" s="228">
        <v>1500</v>
      </c>
      <c r="E26" s="210">
        <v>1000</v>
      </c>
      <c r="F26" s="228">
        <v>1500</v>
      </c>
      <c r="G26" s="210">
        <v>1750</v>
      </c>
      <c r="H26" s="228">
        <v>2000</v>
      </c>
      <c r="I26" s="131">
        <v>1550</v>
      </c>
    </row>
    <row r="27" spans="1:9" ht="16.5" x14ac:dyDescent="0.3">
      <c r="A27" s="89"/>
      <c r="B27" s="138" t="s">
        <v>15</v>
      </c>
      <c r="C27" s="143" t="s">
        <v>174</v>
      </c>
      <c r="D27" s="228">
        <v>2750</v>
      </c>
      <c r="E27" s="210">
        <v>3000</v>
      </c>
      <c r="F27" s="228">
        <v>2500</v>
      </c>
      <c r="G27" s="210">
        <v>3500</v>
      </c>
      <c r="H27" s="228">
        <v>2300</v>
      </c>
      <c r="I27" s="131">
        <v>2810</v>
      </c>
    </row>
    <row r="28" spans="1:9" ht="16.5" x14ac:dyDescent="0.3">
      <c r="A28" s="89"/>
      <c r="B28" s="138" t="s">
        <v>16</v>
      </c>
      <c r="C28" s="143" t="s">
        <v>175</v>
      </c>
      <c r="D28" s="228">
        <v>1500</v>
      </c>
      <c r="E28" s="210">
        <v>750</v>
      </c>
      <c r="F28" s="228">
        <v>1500</v>
      </c>
      <c r="G28" s="210">
        <v>1500</v>
      </c>
      <c r="H28" s="228">
        <v>1500</v>
      </c>
      <c r="I28" s="131">
        <v>1350</v>
      </c>
    </row>
    <row r="29" spans="1:9" ht="16.5" x14ac:dyDescent="0.3">
      <c r="A29" s="89"/>
      <c r="B29" s="140" t="s">
        <v>17</v>
      </c>
      <c r="C29" s="143" t="s">
        <v>176</v>
      </c>
      <c r="D29" s="228">
        <v>1750</v>
      </c>
      <c r="E29" s="210">
        <v>5000</v>
      </c>
      <c r="F29" s="228">
        <v>3750</v>
      </c>
      <c r="G29" s="210">
        <v>3000</v>
      </c>
      <c r="H29" s="228">
        <v>2150</v>
      </c>
      <c r="I29" s="131">
        <v>3130</v>
      </c>
    </row>
    <row r="30" spans="1:9" ht="16.5" x14ac:dyDescent="0.3">
      <c r="A30" s="89"/>
      <c r="B30" s="138" t="s">
        <v>18</v>
      </c>
      <c r="C30" s="143" t="s">
        <v>177</v>
      </c>
      <c r="D30" s="228">
        <v>6900</v>
      </c>
      <c r="E30" s="210">
        <v>7800</v>
      </c>
      <c r="F30" s="228">
        <v>7200</v>
      </c>
      <c r="G30" s="210">
        <v>5000</v>
      </c>
      <c r="H30" s="228">
        <v>4300</v>
      </c>
      <c r="I30" s="131">
        <v>6240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5000</v>
      </c>
      <c r="E31" s="213">
        <v>5000</v>
      </c>
      <c r="F31" s="230">
        <v>4875</v>
      </c>
      <c r="G31" s="213">
        <v>5750</v>
      </c>
      <c r="H31" s="230">
        <v>5300</v>
      </c>
      <c r="I31" s="168">
        <v>5185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12000</v>
      </c>
      <c r="E33" s="207">
        <v>12000</v>
      </c>
      <c r="F33" s="229">
        <v>10000</v>
      </c>
      <c r="G33" s="207">
        <v>10000</v>
      </c>
      <c r="H33" s="229">
        <v>10000</v>
      </c>
      <c r="I33" s="172">
        <v>10800</v>
      </c>
    </row>
    <row r="34" spans="1:9" ht="16.5" x14ac:dyDescent="0.3">
      <c r="A34" s="89"/>
      <c r="B34" s="130" t="s">
        <v>27</v>
      </c>
      <c r="C34" s="15" t="s">
        <v>180</v>
      </c>
      <c r="D34" s="228">
        <v>12000</v>
      </c>
      <c r="E34" s="210">
        <v>12000</v>
      </c>
      <c r="F34" s="228">
        <v>8000</v>
      </c>
      <c r="G34" s="210">
        <v>10000</v>
      </c>
      <c r="H34" s="228">
        <v>10000</v>
      </c>
      <c r="I34" s="131">
        <v>10400</v>
      </c>
    </row>
    <row r="35" spans="1:9" ht="16.5" x14ac:dyDescent="0.3">
      <c r="A35" s="89"/>
      <c r="B35" s="132" t="s">
        <v>28</v>
      </c>
      <c r="C35" s="15" t="s">
        <v>181</v>
      </c>
      <c r="D35" s="228">
        <v>8000</v>
      </c>
      <c r="E35" s="210">
        <v>5000</v>
      </c>
      <c r="F35" s="228">
        <v>7000</v>
      </c>
      <c r="G35" s="210">
        <v>6500</v>
      </c>
      <c r="H35" s="228">
        <v>7600</v>
      </c>
      <c r="I35" s="131">
        <v>6820</v>
      </c>
    </row>
    <row r="36" spans="1:9" ht="16.5" x14ac:dyDescent="0.3">
      <c r="A36" s="89"/>
      <c r="B36" s="130" t="s">
        <v>29</v>
      </c>
      <c r="C36" s="190" t="s">
        <v>182</v>
      </c>
      <c r="D36" s="228">
        <v>6000</v>
      </c>
      <c r="E36" s="210">
        <v>6000</v>
      </c>
      <c r="F36" s="228">
        <v>7000</v>
      </c>
      <c r="G36" s="210">
        <v>7000</v>
      </c>
      <c r="H36" s="228">
        <v>7000</v>
      </c>
      <c r="I36" s="131">
        <v>6600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4000</v>
      </c>
      <c r="E37" s="213">
        <v>2500</v>
      </c>
      <c r="F37" s="230">
        <v>4000</v>
      </c>
      <c r="G37" s="213">
        <v>3000</v>
      </c>
      <c r="H37" s="230">
        <v>2600</v>
      </c>
      <c r="I37" s="168">
        <v>3220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150000</v>
      </c>
      <c r="E39" s="207">
        <v>160000</v>
      </c>
      <c r="F39" s="207">
        <v>150000</v>
      </c>
      <c r="G39" s="207">
        <v>150000</v>
      </c>
      <c r="H39" s="207">
        <v>150000</v>
      </c>
      <c r="I39" s="172">
        <v>152000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120000</v>
      </c>
      <c r="E40" s="213">
        <v>120000</v>
      </c>
      <c r="F40" s="213">
        <v>120000</v>
      </c>
      <c r="G40" s="213">
        <v>100000</v>
      </c>
      <c r="H40" s="213">
        <v>120000</v>
      </c>
      <c r="I40" s="168">
        <v>116000</v>
      </c>
    </row>
    <row r="41" spans="1:9" ht="15.75" thickBot="1" x14ac:dyDescent="0.3">
      <c r="D41" s="236">
        <v>371250</v>
      </c>
      <c r="E41" s="237">
        <v>388550</v>
      </c>
      <c r="F41" s="237">
        <v>373200</v>
      </c>
      <c r="G41" s="237">
        <v>351750</v>
      </c>
      <c r="H41" s="237">
        <v>368650</v>
      </c>
      <c r="I41" s="238">
        <v>370680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21-06-2021</vt:lpstr>
      <vt:lpstr>By Order</vt:lpstr>
      <vt:lpstr>All Stores</vt:lpstr>
      <vt:lpstr>'21-06-2021'!Print_Titles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2021-06-24T08:52:09Z</cp:lastPrinted>
  <dcterms:created xsi:type="dcterms:W3CDTF">2010-10-20T06:23:14Z</dcterms:created>
  <dcterms:modified xsi:type="dcterms:W3CDTF">2021-06-24T08:52:45Z</dcterms:modified>
</cp:coreProperties>
</file>