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12-07-2021" sheetId="9" r:id="rId4"/>
    <sheet name="By Order" sheetId="11" r:id="rId5"/>
    <sheet name="All Stores" sheetId="12" r:id="rId6"/>
  </sheets>
  <definedNames>
    <definedName name="_xlnm.Print_Titles" localSheetId="3">'12-07-2021'!$12:$14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9" i="11" l="1"/>
  <c r="G89" i="11"/>
  <c r="I84" i="11"/>
  <c r="G84" i="11"/>
  <c r="I86" i="11"/>
  <c r="G86" i="11"/>
  <c r="I85" i="11"/>
  <c r="G85" i="11"/>
  <c r="I87" i="11"/>
  <c r="G87" i="11"/>
  <c r="I88" i="11"/>
  <c r="G88" i="11"/>
  <c r="I83" i="11"/>
  <c r="G83" i="11"/>
  <c r="I77" i="11"/>
  <c r="G77" i="11"/>
  <c r="I78" i="11"/>
  <c r="G78" i="11"/>
  <c r="I79" i="11"/>
  <c r="G79" i="11"/>
  <c r="I80" i="11"/>
  <c r="G80" i="11"/>
  <c r="I76" i="11"/>
  <c r="G76" i="11"/>
  <c r="I70" i="11"/>
  <c r="G70" i="11"/>
  <c r="I72" i="11"/>
  <c r="G72" i="11"/>
  <c r="I69" i="11"/>
  <c r="G69" i="11"/>
  <c r="I68" i="11"/>
  <c r="G68" i="11"/>
  <c r="I71" i="11"/>
  <c r="G71" i="11"/>
  <c r="I73" i="11"/>
  <c r="G73" i="11"/>
  <c r="I59" i="11"/>
  <c r="G59" i="11"/>
  <c r="I65" i="11"/>
  <c r="G65" i="11"/>
  <c r="I62" i="11"/>
  <c r="G62" i="11"/>
  <c r="I58" i="11"/>
  <c r="G58" i="11"/>
  <c r="I64" i="11"/>
  <c r="G64" i="11"/>
  <c r="I61" i="11"/>
  <c r="G61" i="11"/>
  <c r="I60" i="11"/>
  <c r="G60" i="11"/>
  <c r="I63" i="11"/>
  <c r="G63" i="11"/>
  <c r="I57" i="11"/>
  <c r="G57" i="11"/>
  <c r="I49" i="11"/>
  <c r="G49" i="11"/>
  <c r="I54" i="11"/>
  <c r="G54" i="11"/>
  <c r="I50" i="11"/>
  <c r="G50" i="11"/>
  <c r="I51" i="11"/>
  <c r="G51" i="11"/>
  <c r="I52" i="11"/>
  <c r="G52" i="11"/>
  <c r="I53" i="11"/>
  <c r="G53" i="11"/>
  <c r="I43" i="11"/>
  <c r="G43" i="11"/>
  <c r="I42" i="11"/>
  <c r="G42" i="11"/>
  <c r="I41" i="11"/>
  <c r="G41" i="11"/>
  <c r="I46" i="11"/>
  <c r="G46" i="11"/>
  <c r="I44" i="11"/>
  <c r="G44" i="11"/>
  <c r="I45" i="11"/>
  <c r="G45" i="11"/>
  <c r="I34" i="11"/>
  <c r="G34" i="11"/>
  <c r="I38" i="11"/>
  <c r="G38" i="11"/>
  <c r="I36" i="11"/>
  <c r="G36" i="11"/>
  <c r="I35" i="11"/>
  <c r="G35" i="11"/>
  <c r="I37" i="11"/>
  <c r="G37" i="11"/>
  <c r="I21" i="11"/>
  <c r="G21" i="11"/>
  <c r="I18" i="11"/>
  <c r="G18" i="11"/>
  <c r="I25" i="11"/>
  <c r="G25" i="11"/>
  <c r="I20" i="11"/>
  <c r="G20" i="11"/>
  <c r="I31" i="11"/>
  <c r="G31" i="11"/>
  <c r="I24" i="11"/>
  <c r="G24" i="11"/>
  <c r="I26" i="11"/>
  <c r="G26" i="11"/>
  <c r="I28" i="11"/>
  <c r="G28" i="11"/>
  <c r="I27" i="11"/>
  <c r="G27" i="11"/>
  <c r="I23" i="11"/>
  <c r="G23" i="11"/>
  <c r="I29" i="11"/>
  <c r="G29" i="11"/>
  <c r="I19" i="11"/>
  <c r="G19" i="11"/>
  <c r="I30" i="11"/>
  <c r="G30" i="11"/>
  <c r="I22" i="11"/>
  <c r="G22" i="11"/>
  <c r="I17" i="11"/>
  <c r="G17" i="11"/>
  <c r="I16" i="11"/>
  <c r="G16" i="11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  <c r="G15" i="5"/>
</calcChain>
</file>

<file path=xl/sharedStrings.xml><?xml version="1.0" encoding="utf-8"?>
<sst xmlns="http://schemas.openxmlformats.org/spreadsheetml/2006/main" count="848" uniqueCount="227">
  <si>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</si>
  <si>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</si>
  <si>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</si>
  <si>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</si>
  <si>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</si>
  <si>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</si>
  <si>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</si>
  <si>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</si>
  <si>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</si>
  <si>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</si>
  <si>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</si>
  <si>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</si>
  <si>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</si>
  <si>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</si>
  <si>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</si>
  <si>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</si>
  <si>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</si>
  <si>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</si>
  <si>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</si>
  <si>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</si>
  <si>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</si>
  <si>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</si>
  <si>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</si>
  <si>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</si>
  <si>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</si>
  <si>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</si>
  <si>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</si>
  <si>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</si>
  <si>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</si>
  <si>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</si>
  <si>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</si>
  <si>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</si>
  <si>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</si>
  <si>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</si>
  <si>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</si>
  <si>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</si>
  <si>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</si>
  <si>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</si>
  <si>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</si>
  <si>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</si>
  <si>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</si>
  <si>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</si>
  <si>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</si>
  <si>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</si>
  <si>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</si>
  <si>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</si>
  <si>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</si>
  <si>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</si>
  <si>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</si>
  <si>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</si>
  <si>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</si>
  <si>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</si>
  <si>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</si>
  <si>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</si>
  <si>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</si>
  <si>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</si>
  <si>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</si>
  <si>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</si>
  <si>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</si>
  <si>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</si>
  <si>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</si>
  <si>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</si>
  <si>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</si>
  <si>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</si>
  <si>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</si>
  <si>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</si>
  <si>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</si>
  <si>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</si>
  <si>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</si>
  <si>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</si>
  <si>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</si>
  <si>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</si>
  <si>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</si>
  <si>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</si>
  <si>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</si>
  <si>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</si>
  <si>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</si>
  <si>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</si>
  <si>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</si>
  <si>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</si>
  <si>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</si>
  <si>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</si>
  <si>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</si>
  <si>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</si>
  <si>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</si>
  <si>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</si>
  <si>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</si>
  <si>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</si>
  <si>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</si>
  <si>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</si>
  <si>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</si>
  <si>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</si>
  <si>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</si>
  <si>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</si>
  <si>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</si>
  <si>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</si>
  <si>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</si>
  <si>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</si>
  <si>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</si>
  <si>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</si>
  <si>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</si>
  <si>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</si>
  <si>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</si>
  <si>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</si>
  <si>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</si>
  <si>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</si>
  <si>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</si>
  <si>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</si>
  <si>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</si>
  <si>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</si>
  <si>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</si>
  <si>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</si>
  <si>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</si>
  <si>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</si>
  <si>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</si>
  <si>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</si>
  <si>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</si>
  <si>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</si>
  <si>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</si>
  <si>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</si>
  <si>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</si>
  <si>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</si>
  <si>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</si>
  <si>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</si>
  <si>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</si>
  <si>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</si>
  <si>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</si>
  <si>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</si>
  <si>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</si>
  <si>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</si>
  <si>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</si>
  <si>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</si>
  <si>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</si>
  <si>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</si>
  <si>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</si>
  <si>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</si>
  <si>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</si>
  <si>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</si>
  <si>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</si>
  <si>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</si>
  <si>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</si>
  <si>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</si>
  <si>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</si>
  <si>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</si>
  <si>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</si>
  <si>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</si>
  <si>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</si>
  <si>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</si>
  <si>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</si>
  <si>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</si>
  <si>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</si>
  <si>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</si>
  <si>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</si>
  <si>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</si>
  <si>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</si>
  <si>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</si>
  <si>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</si>
  <si>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</si>
  <si>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</si>
  <si>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</si>
  <si>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</si>
  <si>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</si>
  <si>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</si>
  <si>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</si>
  <si>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</si>
  <si>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</si>
  <si>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</si>
  <si>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</si>
  <si>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</si>
  <si>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</si>
  <si>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</si>
  <si>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</si>
  <si>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</si>
  <si>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</si>
  <si>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</si>
  <si>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</si>
  <si>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</si>
  <si>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</si>
  <si>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</si>
  <si>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</si>
  <si>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</si>
  <si>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</si>
  <si>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</si>
  <si>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</si>
  <si>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</si>
  <si>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</si>
  <si>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</si>
  <si>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</si>
  <si>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</si>
  <si>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</si>
  <si>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</si>
  <si>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</si>
  <si>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</si>
  <si>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</si>
  <si>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</si>
  <si>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</si>
  <si>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</si>
  <si>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</si>
  <si>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</si>
  <si>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</si>
  <si>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</si>
  <si>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</si>
  <si>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</si>
  <si>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</si>
  <si>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</si>
  <si>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</si>
  <si>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</si>
  <si>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</si>
  <si>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</si>
  <si>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</si>
  <si>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</si>
  <si>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</si>
  <si>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</si>
  <si>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</si>
  <si>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</si>
  <si>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</si>
  <si>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</si>
  <si>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حزيران 2020 (ل.ل.)</t>
  </si>
  <si>
    <t>معدل أسعار  السوبرماركات في 28-06-2021 (ل.ل.)</t>
  </si>
  <si>
    <t>معدل أسعار المحلات والملاحم في 28-06-2021 (ل.ل.)</t>
  </si>
  <si>
    <t>المعدل العام للأسعار في 28-06-2021  (ل.ل.)</t>
  </si>
  <si>
    <t>معدل الأسعار في تموز 2020 (ل.ل.)</t>
  </si>
  <si>
    <t xml:space="preserve"> التاريخ 12 تموز 2021</t>
  </si>
  <si>
    <t>معدل أسعار  السوبرماركات في 12-07-2021 (ل.ل.)</t>
  </si>
  <si>
    <t xml:space="preserve"> التاريخ 12تموز 2021</t>
  </si>
  <si>
    <t>معدل أسعار المحلات والملاحم في 12-07-2021 (ل.ل.)</t>
  </si>
  <si>
    <t>المعدل العام للأسعار في 12-07-2021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</si>
</sst>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0" fontId="10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" fontId="1" fillId="2" borderId="28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36" t="s">
        <v>202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37" t="s">
        <v>3</v>
      </c>
      <c r="B12" s="243"/>
      <c r="C12" s="241" t="s">
        <v>0</v>
      </c>
      <c r="D12" s="239" t="s">
        <v>23</v>
      </c>
      <c r="E12" s="239" t="s">
        <v>221</v>
      </c>
      <c r="F12" s="239" t="s">
        <v>223</v>
      </c>
      <c r="G12" s="239" t="s">
        <v>197</v>
      </c>
      <c r="H12" s="239" t="s">
        <v>218</v>
      </c>
      <c r="I12" s="239" t="s">
        <v>187</v>
      </c>
    </row>
    <row r="13" spans="1:9" ht="38.25" customHeight="1" thickBot="1" x14ac:dyDescent="0.25">
      <c r="A13" s="238"/>
      <c r="B13" s="244"/>
      <c r="C13" s="242"/>
      <c r="D13" s="240"/>
      <c r="E13" s="240"/>
      <c r="F13" s="240"/>
      <c r="G13" s="240"/>
      <c r="H13" s="240"/>
      <c r="I13" s="24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2" t="s">
        <v>4</v>
      </c>
      <c r="C15" s="19" t="s">
        <v>84</v>
      </c>
      <c r="D15" s="20" t="s">
        <v>161</v>
      </c>
      <c r="E15" s="207">
        <v>2782.933325</v>
      </c>
      <c r="F15" s="216">
        <v>6535</v>
      </c>
      <c r="G15" s="45">
        <f t="shared" ref="G15:G30" si="0">(F15-E15)/E15</f>
        <v>1.348241670504269</v>
      </c>
      <c r="H15" s="216">
        <v>6844.8</v>
      </c>
      <c r="I15" s="45">
        <f t="shared" ref="I15:I30" si="1">(F15-H15)/H15</f>
        <v>-4.5260635811126722E-2</v>
      </c>
    </row>
    <row r="16" spans="1:9" ht="16.5" x14ac:dyDescent="0.3">
      <c r="A16" s="37"/>
      <c r="B16" s="93" t="s">
        <v>5</v>
      </c>
      <c r="C16" s="15" t="s">
        <v>85</v>
      </c>
      <c r="D16" s="11" t="s">
        <v>161</v>
      </c>
      <c r="E16" s="210">
        <v>1547.8416500000001</v>
      </c>
      <c r="F16" s="210">
        <v>5388.8888888888887</v>
      </c>
      <c r="G16" s="48">
        <f t="shared" si="0"/>
        <v>2.4815505118943455</v>
      </c>
      <c r="H16" s="210">
        <v>6082.2222222222226</v>
      </c>
      <c r="I16" s="44">
        <f t="shared" si="1"/>
        <v>-0.11399342345633914</v>
      </c>
    </row>
    <row r="17" spans="1:9" ht="16.5" x14ac:dyDescent="0.3">
      <c r="A17" s="37"/>
      <c r="B17" s="93" t="s">
        <v>6</v>
      </c>
      <c r="C17" s="15" t="s">
        <v>86</v>
      </c>
      <c r="D17" s="11" t="s">
        <v>161</v>
      </c>
      <c r="E17" s="210">
        <v>1647.8166583333332</v>
      </c>
      <c r="F17" s="210">
        <v>5309.7777777777774</v>
      </c>
      <c r="G17" s="48">
        <f t="shared" si="0"/>
        <v>2.2223110204191627</v>
      </c>
      <c r="H17" s="210">
        <v>5339.8</v>
      </c>
      <c r="I17" s="44">
        <f t="shared" si="1"/>
        <v>-5.6223495678158E-3</v>
      </c>
    </row>
    <row r="18" spans="1:9" ht="16.5" x14ac:dyDescent="0.3">
      <c r="A18" s="37"/>
      <c r="B18" s="93" t="s">
        <v>7</v>
      </c>
      <c r="C18" s="15" t="s">
        <v>87</v>
      </c>
      <c r="D18" s="11" t="s">
        <v>161</v>
      </c>
      <c r="E18" s="210">
        <v>838.32082500000001</v>
      </c>
      <c r="F18" s="210">
        <v>1554</v>
      </c>
      <c r="G18" s="48">
        <f t="shared" si="0"/>
        <v>0.85370559057744988</v>
      </c>
      <c r="H18" s="210">
        <v>1275</v>
      </c>
      <c r="I18" s="44">
        <f t="shared" si="1"/>
        <v>0.21882352941176469</v>
      </c>
    </row>
    <row r="19" spans="1:9" ht="16.5" x14ac:dyDescent="0.3">
      <c r="A19" s="37"/>
      <c r="B19" s="93" t="s">
        <v>8</v>
      </c>
      <c r="C19" s="15" t="s">
        <v>89</v>
      </c>
      <c r="D19" s="11" t="s">
        <v>161</v>
      </c>
      <c r="E19" s="210">
        <v>2922.4791583333335</v>
      </c>
      <c r="F19" s="210">
        <v>12291.333333333334</v>
      </c>
      <c r="G19" s="48">
        <f t="shared" si="0"/>
        <v>3.2057899021401348</v>
      </c>
      <c r="H19" s="210">
        <v>12998.285714285714</v>
      </c>
      <c r="I19" s="44">
        <f t="shared" si="1"/>
        <v>-5.4388124441318186E-2</v>
      </c>
    </row>
    <row r="20" spans="1:9" ht="16.5" x14ac:dyDescent="0.3">
      <c r="A20" s="37"/>
      <c r="B20" s="93" t="s">
        <v>9</v>
      </c>
      <c r="C20" s="15" t="s">
        <v>88</v>
      </c>
      <c r="D20" s="11" t="s">
        <v>161</v>
      </c>
      <c r="E20" s="210">
        <v>1834.1666749999999</v>
      </c>
      <c r="F20" s="210">
        <v>7381.8</v>
      </c>
      <c r="G20" s="48">
        <f t="shared" si="0"/>
        <v>3.0246069785342713</v>
      </c>
      <c r="H20" s="210">
        <v>5628.8</v>
      </c>
      <c r="I20" s="44">
        <f t="shared" si="1"/>
        <v>0.31143405343945424</v>
      </c>
    </row>
    <row r="21" spans="1:9" ht="16.5" x14ac:dyDescent="0.3">
      <c r="A21" s="37"/>
      <c r="B21" s="93" t="s">
        <v>10</v>
      </c>
      <c r="C21" s="15" t="s">
        <v>90</v>
      </c>
      <c r="D21" s="11" t="s">
        <v>161</v>
      </c>
      <c r="E21" s="210">
        <v>1660.2861027777778</v>
      </c>
      <c r="F21" s="210">
        <v>5128.8</v>
      </c>
      <c r="G21" s="48">
        <f t="shared" si="0"/>
        <v>2.0891061434647615</v>
      </c>
      <c r="H21" s="210">
        <v>4823.8</v>
      </c>
      <c r="I21" s="44">
        <f t="shared" si="1"/>
        <v>6.3228160371491357E-2</v>
      </c>
    </row>
    <row r="22" spans="1:9" ht="16.5" x14ac:dyDescent="0.3">
      <c r="A22" s="37"/>
      <c r="B22" s="93" t="s">
        <v>11</v>
      </c>
      <c r="C22" s="15" t="s">
        <v>91</v>
      </c>
      <c r="D22" s="13" t="s">
        <v>81</v>
      </c>
      <c r="E22" s="210">
        <v>435.44342499999999</v>
      </c>
      <c r="F22" s="210">
        <v>1088.6666666666667</v>
      </c>
      <c r="G22" s="48">
        <f t="shared" si="0"/>
        <v>1.5001334367757806</v>
      </c>
      <c r="H22" s="210">
        <v>1058.8</v>
      </c>
      <c r="I22" s="44">
        <f t="shared" si="1"/>
        <v>2.8208034252613135E-2</v>
      </c>
    </row>
    <row r="23" spans="1:9" ht="16.5" x14ac:dyDescent="0.3">
      <c r="A23" s="37"/>
      <c r="B23" s="93" t="s">
        <v>12</v>
      </c>
      <c r="C23" s="15" t="s">
        <v>92</v>
      </c>
      <c r="D23" s="13" t="s">
        <v>81</v>
      </c>
      <c r="E23" s="210">
        <v>497.447</v>
      </c>
      <c r="F23" s="210">
        <v>1950</v>
      </c>
      <c r="G23" s="48">
        <f t="shared" si="0"/>
        <v>2.9200155996518218</v>
      </c>
      <c r="H23" s="210">
        <v>1568.8</v>
      </c>
      <c r="I23" s="44">
        <f t="shared" si="1"/>
        <v>0.24298827129015813</v>
      </c>
    </row>
    <row r="24" spans="1:9" ht="16.5" x14ac:dyDescent="0.3">
      <c r="A24" s="37"/>
      <c r="B24" s="93" t="s">
        <v>13</v>
      </c>
      <c r="C24" s="15" t="s">
        <v>93</v>
      </c>
      <c r="D24" s="13" t="s">
        <v>81</v>
      </c>
      <c r="E24" s="210">
        <v>464.67675833333328</v>
      </c>
      <c r="F24" s="210">
        <v>1623.75</v>
      </c>
      <c r="G24" s="48">
        <f t="shared" si="0"/>
        <v>2.4943645682300555</v>
      </c>
      <c r="H24" s="210">
        <v>1405</v>
      </c>
      <c r="I24" s="44">
        <f t="shared" si="1"/>
        <v>0.15569395017793594</v>
      </c>
    </row>
    <row r="25" spans="1:9" ht="16.5" x14ac:dyDescent="0.3">
      <c r="A25" s="37"/>
      <c r="B25" s="93" t="s">
        <v>14</v>
      </c>
      <c r="C25" s="15" t="s">
        <v>94</v>
      </c>
      <c r="D25" s="13" t="s">
        <v>81</v>
      </c>
      <c r="E25" s="210">
        <v>492.90174999999999</v>
      </c>
      <c r="F25" s="210">
        <v>1844.2222222222222</v>
      </c>
      <c r="G25" s="48">
        <f t="shared" si="0"/>
        <v>2.7415615226000356</v>
      </c>
      <c r="H25" s="210">
        <v>1799.8</v>
      </c>
      <c r="I25" s="44">
        <f t="shared" si="1"/>
        <v>2.4681754762874885E-2</v>
      </c>
    </row>
    <row r="26" spans="1:9" ht="16.5" x14ac:dyDescent="0.3">
      <c r="A26" s="37"/>
      <c r="B26" s="93" t="s">
        <v>15</v>
      </c>
      <c r="C26" s="15" t="s">
        <v>95</v>
      </c>
      <c r="D26" s="13" t="s">
        <v>82</v>
      </c>
      <c r="E26" s="210">
        <v>1505.941675</v>
      </c>
      <c r="F26" s="210">
        <v>5749.7777777777774</v>
      </c>
      <c r="G26" s="48">
        <f t="shared" si="0"/>
        <v>2.8180613985450513</v>
      </c>
      <c r="H26" s="210">
        <v>3475.8</v>
      </c>
      <c r="I26" s="44">
        <f t="shared" si="1"/>
        <v>0.65423147988312824</v>
      </c>
    </row>
    <row r="27" spans="1:9" ht="16.5" x14ac:dyDescent="0.3">
      <c r="A27" s="37"/>
      <c r="B27" s="93" t="s">
        <v>16</v>
      </c>
      <c r="C27" s="15" t="s">
        <v>96</v>
      </c>
      <c r="D27" s="13" t="s">
        <v>81</v>
      </c>
      <c r="E27" s="210">
        <v>489.28092500000002</v>
      </c>
      <c r="F27" s="210">
        <v>1674.75</v>
      </c>
      <c r="G27" s="48">
        <f t="shared" si="0"/>
        <v>2.4228802195793753</v>
      </c>
      <c r="H27" s="210">
        <v>1748.6666666666667</v>
      </c>
      <c r="I27" s="44">
        <f t="shared" si="1"/>
        <v>-4.2270301181852883E-2</v>
      </c>
    </row>
    <row r="28" spans="1:9" ht="16.5" x14ac:dyDescent="0.3">
      <c r="A28" s="37"/>
      <c r="B28" s="93" t="s">
        <v>17</v>
      </c>
      <c r="C28" s="15" t="s">
        <v>97</v>
      </c>
      <c r="D28" s="11" t="s">
        <v>161</v>
      </c>
      <c r="E28" s="210">
        <v>1372.5625</v>
      </c>
      <c r="F28" s="210">
        <v>2460</v>
      </c>
      <c r="G28" s="48">
        <f t="shared" si="0"/>
        <v>0.79226811165247479</v>
      </c>
      <c r="H28" s="210">
        <v>2624</v>
      </c>
      <c r="I28" s="44">
        <f t="shared" si="1"/>
        <v>-6.25E-2</v>
      </c>
    </row>
    <row r="29" spans="1:9" ht="16.5" x14ac:dyDescent="0.3">
      <c r="A29" s="37"/>
      <c r="B29" s="93" t="s">
        <v>18</v>
      </c>
      <c r="C29" s="15" t="s">
        <v>98</v>
      </c>
      <c r="D29" s="13" t="s">
        <v>83</v>
      </c>
      <c r="E29" s="210">
        <v>2818.2541666666666</v>
      </c>
      <c r="F29" s="210">
        <v>5920</v>
      </c>
      <c r="G29" s="48">
        <f t="shared" si="0"/>
        <v>1.1005912348217943</v>
      </c>
      <c r="H29" s="210">
        <v>5325</v>
      </c>
      <c r="I29" s="44">
        <f t="shared" si="1"/>
        <v>0.11173708920187793</v>
      </c>
    </row>
    <row r="30" spans="1:9" ht="17.25" thickBot="1" x14ac:dyDescent="0.35">
      <c r="A30" s="38"/>
      <c r="B30" s="94" t="s">
        <v>19</v>
      </c>
      <c r="C30" s="16" t="s">
        <v>99</v>
      </c>
      <c r="D30" s="12" t="s">
        <v>161</v>
      </c>
      <c r="E30" s="213">
        <v>1740.65</v>
      </c>
      <c r="F30" s="213">
        <v>4973.5</v>
      </c>
      <c r="G30" s="51">
        <f t="shared" si="0"/>
        <v>1.8572659638640736</v>
      </c>
      <c r="H30" s="213">
        <v>4945.8</v>
      </c>
      <c r="I30" s="56">
        <f t="shared" si="1"/>
        <v>5.6007117149904596E-3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80"/>
      <c r="F31" s="233"/>
      <c r="G31" s="52"/>
      <c r="H31" s="233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216">
        <v>4476.4583333333339</v>
      </c>
      <c r="F32" s="216">
        <v>14500</v>
      </c>
      <c r="G32" s="45">
        <f>(F32-E32)/E32</f>
        <v>2.2391678689440124</v>
      </c>
      <c r="H32" s="216">
        <v>10831.666666666666</v>
      </c>
      <c r="I32" s="44">
        <f>(F32-H32)/H32</f>
        <v>0.33866748730573942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210">
        <v>4131.8583333333336</v>
      </c>
      <c r="F33" s="210">
        <v>13789.714285714286</v>
      </c>
      <c r="G33" s="48">
        <f>(F33-E33)/E33</f>
        <v>2.3374121698382573</v>
      </c>
      <c r="H33" s="210">
        <v>11781</v>
      </c>
      <c r="I33" s="44">
        <f>(F33-H33)/H33</f>
        <v>0.17050456546254869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210">
        <v>4592.5625</v>
      </c>
      <c r="F34" s="210">
        <v>10436.666666666666</v>
      </c>
      <c r="G34" s="48">
        <f>(F34-E34)/E34</f>
        <v>1.2725148904705523</v>
      </c>
      <c r="H34" s="210">
        <v>8359</v>
      </c>
      <c r="I34" s="44">
        <f>(F34-H34)/H34</f>
        <v>0.24855445228695611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210">
        <v>3494.1726190476193</v>
      </c>
      <c r="F35" s="210">
        <v>6187.166666666667</v>
      </c>
      <c r="G35" s="48">
        <f>(F35-E35)/E35</f>
        <v>0.77071007681156212</v>
      </c>
      <c r="H35" s="210">
        <v>4437.5</v>
      </c>
      <c r="I35" s="44">
        <f>(F35-H35)/H35</f>
        <v>0.39429107981220662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213">
        <v>4346.7777777777774</v>
      </c>
      <c r="F36" s="210">
        <v>5719.3</v>
      </c>
      <c r="G36" s="51">
        <f>(F36-E36)/E36</f>
        <v>0.31575624344980974</v>
      </c>
      <c r="H36" s="210">
        <v>5094</v>
      </c>
      <c r="I36" s="56">
        <f>(F36-H36)/H36</f>
        <v>0.1227522575579113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80"/>
      <c r="F37" s="233"/>
      <c r="G37" s="52"/>
      <c r="H37" s="233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210">
        <v>77928.45</v>
      </c>
      <c r="F38" s="210">
        <v>214997</v>
      </c>
      <c r="G38" s="45">
        <f t="shared" ref="G38:G43" si="2">(F38-E38)/E38</f>
        <v>1.7589025574100343</v>
      </c>
      <c r="H38" s="210">
        <v>198497</v>
      </c>
      <c r="I38" s="44">
        <f t="shared" ref="I38:I43" si="3">(F38-H38)/H38</f>
        <v>8.312468198511816E-2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210">
        <v>48754.799107142855</v>
      </c>
      <c r="F39" s="210">
        <v>129833</v>
      </c>
      <c r="G39" s="48">
        <f t="shared" si="2"/>
        <v>1.6629788734167654</v>
      </c>
      <c r="H39" s="210">
        <v>114700</v>
      </c>
      <c r="I39" s="44">
        <f t="shared" si="3"/>
        <v>0.13193548387096773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218">
        <v>33516.1875</v>
      </c>
      <c r="F40" s="210">
        <v>112495</v>
      </c>
      <c r="G40" s="48">
        <f t="shared" si="2"/>
        <v>2.3564378406702731</v>
      </c>
      <c r="H40" s="210">
        <v>77499.5</v>
      </c>
      <c r="I40" s="44">
        <f t="shared" si="3"/>
        <v>0.45155775198549669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211">
        <v>6900</v>
      </c>
      <c r="F41" s="210">
        <v>26302</v>
      </c>
      <c r="G41" s="48">
        <f t="shared" si="2"/>
        <v>2.8118840579710147</v>
      </c>
      <c r="H41" s="210">
        <v>30083</v>
      </c>
      <c r="I41" s="44">
        <f t="shared" si="3"/>
        <v>-0.125685603164578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211">
        <v>19000</v>
      </c>
      <c r="F42" s="210">
        <v>22450</v>
      </c>
      <c r="G42" s="48">
        <f t="shared" si="2"/>
        <v>0.18157894736842106</v>
      </c>
      <c r="H42" s="210">
        <v>24850</v>
      </c>
      <c r="I42" s="44">
        <f t="shared" si="3"/>
        <v>-9.6579476861166996E-2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214">
        <v>22378.75</v>
      </c>
      <c r="F43" s="210">
        <v>54290</v>
      </c>
      <c r="G43" s="51">
        <f t="shared" si="2"/>
        <v>1.4259621292520808</v>
      </c>
      <c r="H43" s="210">
        <v>53240</v>
      </c>
      <c r="I43" s="59">
        <f t="shared" si="3"/>
        <v>1.9722013523666416E-2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80"/>
      <c r="F44" s="233"/>
      <c r="G44" s="6"/>
      <c r="H44" s="233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208">
        <v>15217.95</v>
      </c>
      <c r="F45" s="210">
        <v>41846.625</v>
      </c>
      <c r="G45" s="45">
        <f t="shared" ref="G45:G50" si="4">(F45-E45)/E45</f>
        <v>1.7498201137472522</v>
      </c>
      <c r="H45" s="210">
        <v>35291.142857142855</v>
      </c>
      <c r="I45" s="44">
        <f t="shared" ref="I45:I50" si="5">(F45-H45)/H45</f>
        <v>0.1857543171495884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211">
        <v>8903.1597222222226</v>
      </c>
      <c r="F46" s="210">
        <v>26425.8</v>
      </c>
      <c r="G46" s="48">
        <f t="shared" si="4"/>
        <v>1.9681372484019795</v>
      </c>
      <c r="H46" s="210">
        <v>24101.8</v>
      </c>
      <c r="I46" s="85">
        <f t="shared" si="5"/>
        <v>9.6424333452273275E-2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211">
        <v>28949.811011904763</v>
      </c>
      <c r="F47" s="210">
        <v>87884.222222222219</v>
      </c>
      <c r="G47" s="48">
        <f t="shared" si="4"/>
        <v>2.0357442466924018</v>
      </c>
      <c r="H47" s="210">
        <v>80687.555555555562</v>
      </c>
      <c r="I47" s="85">
        <f t="shared" si="5"/>
        <v>8.9191779539182559E-2</v>
      </c>
    </row>
    <row r="48" spans="1:9" ht="16.5" x14ac:dyDescent="0.3">
      <c r="A48" s="37"/>
      <c r="B48" s="34" t="s">
        <v>48</v>
      </c>
      <c r="C48" s="148" t="s">
        <v>157</v>
      </c>
      <c r="D48" s="11" t="s">
        <v>114</v>
      </c>
      <c r="E48" s="211">
        <v>58112.339166666665</v>
      </c>
      <c r="F48" s="210">
        <v>140078.5</v>
      </c>
      <c r="G48" s="48">
        <f t="shared" si="4"/>
        <v>1.4104777403341777</v>
      </c>
      <c r="H48" s="210">
        <v>131745.16666666666</v>
      </c>
      <c r="I48" s="85">
        <f t="shared" si="5"/>
        <v>6.3253427386963046E-2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211">
        <v>4185.9500000000007</v>
      </c>
      <c r="F49" s="210">
        <v>11520</v>
      </c>
      <c r="G49" s="48">
        <f t="shared" si="4"/>
        <v>1.7520634503517716</v>
      </c>
      <c r="H49" s="210">
        <v>8235</v>
      </c>
      <c r="I49" s="44">
        <f t="shared" si="5"/>
        <v>0.39890710382513661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214">
        <v>54508.440476190473</v>
      </c>
      <c r="F50" s="210">
        <v>54748.25</v>
      </c>
      <c r="G50" s="56">
        <f t="shared" si="4"/>
        <v>4.3994933943170954E-3</v>
      </c>
      <c r="H50" s="210">
        <v>54748.25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80"/>
      <c r="F51" s="233"/>
      <c r="G51" s="52"/>
      <c r="H51" s="233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208">
        <v>7261.25</v>
      </c>
      <c r="F52" s="207">
        <v>21979.333333333332</v>
      </c>
      <c r="G52" s="209">
        <f t="shared" ref="G52:G60" si="6">(F52-E52)/E52</f>
        <v>2.0269352154702474</v>
      </c>
      <c r="H52" s="207">
        <v>22975</v>
      </c>
      <c r="I52" s="118">
        <f t="shared" ref="I52:I60" si="7">(F52-H52)/H52</f>
        <v>-4.3336960464272815E-2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211">
        <v>16780.946428571428</v>
      </c>
      <c r="F53" s="210">
        <v>28671.666666666668</v>
      </c>
      <c r="G53" s="212">
        <f t="shared" si="6"/>
        <v>0.70858460151269931</v>
      </c>
      <c r="H53" s="210">
        <v>26235.833333333332</v>
      </c>
      <c r="I53" s="85">
        <f t="shared" si="7"/>
        <v>9.2843756948194356E-2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211">
        <v>7830.583333333333</v>
      </c>
      <c r="F54" s="210">
        <v>27702</v>
      </c>
      <c r="G54" s="212">
        <f t="shared" si="6"/>
        <v>2.5376674790085882</v>
      </c>
      <c r="H54" s="210">
        <v>27171</v>
      </c>
      <c r="I54" s="85">
        <f t="shared" si="7"/>
        <v>1.9542894998343822E-2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211">
        <v>6810.7333333333327</v>
      </c>
      <c r="F55" s="210">
        <v>30468.25</v>
      </c>
      <c r="G55" s="212">
        <f t="shared" si="6"/>
        <v>3.4735637865721758</v>
      </c>
      <c r="H55" s="210">
        <v>28944.5</v>
      </c>
      <c r="I55" s="85">
        <f t="shared" si="7"/>
        <v>5.264385289087737E-2</v>
      </c>
    </row>
    <row r="56" spans="1:9" ht="16.5" x14ac:dyDescent="0.3">
      <c r="A56" s="37"/>
      <c r="B56" s="96" t="s">
        <v>42</v>
      </c>
      <c r="C56" s="97" t="s">
        <v>198</v>
      </c>
      <c r="D56" s="98" t="s">
        <v>114</v>
      </c>
      <c r="E56" s="211">
        <v>4929.7321428571431</v>
      </c>
      <c r="F56" s="210">
        <v>14755</v>
      </c>
      <c r="G56" s="217">
        <f t="shared" si="6"/>
        <v>1.9930632278630032</v>
      </c>
      <c r="H56" s="210">
        <v>13441.6</v>
      </c>
      <c r="I56" s="86">
        <f t="shared" si="7"/>
        <v>9.7711581954529197E-2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14">
        <v>14346</v>
      </c>
      <c r="F57" s="213">
        <v>4637.6000000000004</v>
      </c>
      <c r="G57" s="215">
        <f t="shared" si="6"/>
        <v>-0.67673219015753516</v>
      </c>
      <c r="H57" s="213">
        <v>4637.6000000000004</v>
      </c>
      <c r="I57" s="119">
        <f t="shared" si="7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208">
        <v>12189.040178571428</v>
      </c>
      <c r="F58" s="216">
        <v>31576.428571428572</v>
      </c>
      <c r="G58" s="44">
        <f t="shared" si="6"/>
        <v>1.5905590685426203</v>
      </c>
      <c r="H58" s="216">
        <v>29587.222222222223</v>
      </c>
      <c r="I58" s="44">
        <f t="shared" si="7"/>
        <v>6.7231939999839077E-2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211">
        <v>16534.598214285717</v>
      </c>
      <c r="F59" s="210">
        <v>41508</v>
      </c>
      <c r="G59" s="48">
        <f t="shared" si="6"/>
        <v>1.5103724603442452</v>
      </c>
      <c r="H59" s="210">
        <v>35784.714285714283</v>
      </c>
      <c r="I59" s="44">
        <f t="shared" si="7"/>
        <v>0.15993660501491069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214">
        <v>59260.416666666672</v>
      </c>
      <c r="F60" s="210">
        <v>218000</v>
      </c>
      <c r="G60" s="51">
        <f t="shared" si="6"/>
        <v>2.6786781508173663</v>
      </c>
      <c r="H60" s="210">
        <v>218000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80"/>
      <c r="F61" s="233"/>
      <c r="G61" s="52"/>
      <c r="H61" s="233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208">
        <v>25099.344246031746</v>
      </c>
      <c r="F62" s="210">
        <v>46141</v>
      </c>
      <c r="G62" s="45">
        <f t="shared" ref="G62:G67" si="8">(F62-E62)/E62</f>
        <v>0.83833488029453118</v>
      </c>
      <c r="H62" s="210">
        <v>37412.875</v>
      </c>
      <c r="I62" s="44">
        <f t="shared" ref="I62:I67" si="9">(F62-H62)/H62</f>
        <v>0.23329201511511746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211">
        <v>83420.238095238092</v>
      </c>
      <c r="F63" s="210">
        <v>238205.5</v>
      </c>
      <c r="G63" s="48">
        <f t="shared" si="8"/>
        <v>1.8554881338033193</v>
      </c>
      <c r="H63" s="210">
        <v>212169.71428571429</v>
      </c>
      <c r="I63" s="44">
        <f t="shared" si="9"/>
        <v>0.12271207416165493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211">
        <v>37214.5</v>
      </c>
      <c r="F64" s="210">
        <v>135793.83333333334</v>
      </c>
      <c r="G64" s="48">
        <f t="shared" si="8"/>
        <v>2.6489495581919238</v>
      </c>
      <c r="H64" s="210">
        <v>136627.16666666666</v>
      </c>
      <c r="I64" s="85">
        <f t="shared" si="9"/>
        <v>-6.0993238289601803E-3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211">
        <v>18211.785714285714</v>
      </c>
      <c r="F65" s="210">
        <v>63999</v>
      </c>
      <c r="G65" s="48">
        <f t="shared" si="8"/>
        <v>2.5141529229502093</v>
      </c>
      <c r="H65" s="210">
        <v>63999</v>
      </c>
      <c r="I65" s="85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211">
        <v>11167.416666666666</v>
      </c>
      <c r="F66" s="210">
        <v>33786</v>
      </c>
      <c r="G66" s="48">
        <f t="shared" si="8"/>
        <v>2.0254087412039494</v>
      </c>
      <c r="H66" s="210">
        <v>28821.25</v>
      </c>
      <c r="I66" s="85">
        <f t="shared" si="9"/>
        <v>0.17226005117751658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214">
        <v>10321.9375</v>
      </c>
      <c r="F67" s="210">
        <v>25137.599999999999</v>
      </c>
      <c r="G67" s="51">
        <f t="shared" si="8"/>
        <v>1.4353567341402715</v>
      </c>
      <c r="H67" s="210">
        <v>25137.599999999999</v>
      </c>
      <c r="I67" s="86">
        <f t="shared" si="9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80"/>
      <c r="F68" s="233"/>
      <c r="G68" s="60"/>
      <c r="H68" s="233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208">
        <v>11457.25</v>
      </c>
      <c r="F69" s="216">
        <v>31849.285714285714</v>
      </c>
      <c r="G69" s="45">
        <f>(F69-E69)/E69</f>
        <v>1.7798368469122794</v>
      </c>
      <c r="H69" s="216">
        <v>28045</v>
      </c>
      <c r="I69" s="44">
        <f>(F69-H69)/H69</f>
        <v>0.13564933907240911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211">
        <v>7780.5357142857138</v>
      </c>
      <c r="F70" s="210">
        <v>20810</v>
      </c>
      <c r="G70" s="48">
        <f>(F70-E70)/E70</f>
        <v>1.6746230290789748</v>
      </c>
      <c r="H70" s="210">
        <v>13602.666666666666</v>
      </c>
      <c r="I70" s="44">
        <f>(F70-H70)/H70</f>
        <v>0.52984708880611653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211">
        <v>2355.25</v>
      </c>
      <c r="F71" s="210">
        <v>13934.666666666666</v>
      </c>
      <c r="G71" s="48">
        <f>(F71-E71)/E71</f>
        <v>4.9164278385167881</v>
      </c>
      <c r="H71" s="210">
        <v>11040</v>
      </c>
      <c r="I71" s="44">
        <f>(F71-H71)/H71</f>
        <v>0.2621980676328502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211">
        <v>7203.75</v>
      </c>
      <c r="F72" s="210">
        <v>14890</v>
      </c>
      <c r="G72" s="48">
        <f>(F72-E72)/E72</f>
        <v>1.066979003990977</v>
      </c>
      <c r="H72" s="210">
        <v>11883.75</v>
      </c>
      <c r="I72" s="44">
        <f>(F72-H72)/H72</f>
        <v>0.25297149468812452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214">
        <v>4936.5625</v>
      </c>
      <c r="F73" s="219">
        <v>14714.75</v>
      </c>
      <c r="G73" s="48">
        <f>(F73-E73)/E73</f>
        <v>1.9807685003481674</v>
      </c>
      <c r="H73" s="219">
        <v>12885.375</v>
      </c>
      <c r="I73" s="59">
        <f>(F73-H73)/H73</f>
        <v>0.14197297323516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80"/>
      <c r="F74" s="185"/>
      <c r="G74" s="52"/>
      <c r="H74" s="185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208">
        <v>3924.166666666667</v>
      </c>
      <c r="F75" s="207">
        <v>8164.166666666667</v>
      </c>
      <c r="G75" s="44">
        <f t="shared" ref="G75:G81" si="10">(F75-E75)/E75</f>
        <v>1.0804841792312592</v>
      </c>
      <c r="H75" s="207">
        <v>8164.166666666667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211">
        <v>2765.104166666667</v>
      </c>
      <c r="F76" s="210">
        <v>13339.125</v>
      </c>
      <c r="G76" s="48">
        <f t="shared" si="10"/>
        <v>3.8240949331324159</v>
      </c>
      <c r="H76" s="210">
        <v>11099.714285714286</v>
      </c>
      <c r="I76" s="44">
        <f t="shared" si="11"/>
        <v>0.20175390614945038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211">
        <v>1998.75</v>
      </c>
      <c r="F77" s="210">
        <v>5395</v>
      </c>
      <c r="G77" s="48">
        <f t="shared" si="10"/>
        <v>1.6991869918699187</v>
      </c>
      <c r="H77" s="210">
        <v>4543.333333333333</v>
      </c>
      <c r="I77" s="44">
        <f t="shared" si="11"/>
        <v>0.18745414526779172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211">
        <v>5241.0555555555557</v>
      </c>
      <c r="F78" s="210">
        <v>9130.5555555555547</v>
      </c>
      <c r="G78" s="48">
        <f t="shared" si="10"/>
        <v>0.74212149800188665</v>
      </c>
      <c r="H78" s="210">
        <v>8349.4444444444453</v>
      </c>
      <c r="I78" s="44">
        <f t="shared" si="11"/>
        <v>9.3552465233880958E-2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220">
        <v>7291.5138888888887</v>
      </c>
      <c r="F79" s="210">
        <v>8419.2857142857138</v>
      </c>
      <c r="G79" s="48">
        <f t="shared" si="10"/>
        <v>0.15466909102585275</v>
      </c>
      <c r="H79" s="210">
        <v>7097.8571428571431</v>
      </c>
      <c r="I79" s="44">
        <f t="shared" si="11"/>
        <v>0.18617288920197231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220">
        <v>9999</v>
      </c>
      <c r="F80" s="210">
        <v>56000</v>
      </c>
      <c r="G80" s="48">
        <f t="shared" si="10"/>
        <v>4.6005600560056008</v>
      </c>
      <c r="H80" s="210">
        <v>56000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214">
        <v>9727.9166666666661</v>
      </c>
      <c r="F81" s="213">
        <v>18998.571428571428</v>
      </c>
      <c r="G81" s="51">
        <f t="shared" si="10"/>
        <v>0.95299487850993403</v>
      </c>
      <c r="H81" s="213">
        <v>12623.75</v>
      </c>
      <c r="I81" s="56">
        <f t="shared" si="11"/>
        <v>0.50498634942639287</v>
      </c>
    </row>
    <row r="82" spans="1:9" x14ac:dyDescent="0.25">
      <c r="F82" s="91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21" zoomScaleNormal="100" workbookViewId="0">
      <selection activeCell="I38" sqref="I38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6" t="s">
        <v>203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224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37" t="s">
        <v>3</v>
      </c>
      <c r="B12" s="243"/>
      <c r="C12" s="245" t="s">
        <v>0</v>
      </c>
      <c r="D12" s="239" t="s">
        <v>23</v>
      </c>
      <c r="E12" s="239" t="s">
        <v>221</v>
      </c>
      <c r="F12" s="247" t="s">
        <v>225</v>
      </c>
      <c r="G12" s="239" t="s">
        <v>197</v>
      </c>
      <c r="H12" s="247" t="s">
        <v>219</v>
      </c>
      <c r="I12" s="239" t="s">
        <v>187</v>
      </c>
    </row>
    <row r="13" spans="1:9" ht="30.75" customHeight="1" thickBot="1" x14ac:dyDescent="0.25">
      <c r="A13" s="238"/>
      <c r="B13" s="244"/>
      <c r="C13" s="246"/>
      <c r="D13" s="240"/>
      <c r="E13" s="240"/>
      <c r="F13" s="248"/>
      <c r="G13" s="240"/>
      <c r="H13" s="248"/>
      <c r="I13" s="24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9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2782.933325</v>
      </c>
      <c r="F15" s="181">
        <v>5666.6</v>
      </c>
      <c r="G15" s="44">
        <f>(F15-E15)/E15</f>
        <v>1.0361968248017586</v>
      </c>
      <c r="H15" s="181">
        <v>6900</v>
      </c>
      <c r="I15" s="120">
        <f>(F15-H15)/H15</f>
        <v>-0.17875362318840574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1547.8416500000001</v>
      </c>
      <c r="F16" s="181">
        <v>4750</v>
      </c>
      <c r="G16" s="48">
        <f t="shared" ref="G16:G39" si="0">(F16-E16)/E16</f>
        <v>2.0687893687316139</v>
      </c>
      <c r="H16" s="181">
        <v>5033.2</v>
      </c>
      <c r="I16" s="48">
        <f>(F16-H16)/H16</f>
        <v>-5.6266391162679771E-2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1647.8166583333332</v>
      </c>
      <c r="F17" s="181">
        <v>5766.6</v>
      </c>
      <c r="G17" s="48">
        <f t="shared" si="0"/>
        <v>2.499539812780244</v>
      </c>
      <c r="H17" s="181">
        <v>5366.6</v>
      </c>
      <c r="I17" s="48">
        <f t="shared" ref="I17:I29" si="1">(F17-H17)/H17</f>
        <v>7.4535087392389968E-2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838.32082500000001</v>
      </c>
      <c r="F18" s="181">
        <v>2716.6</v>
      </c>
      <c r="G18" s="48">
        <f t="shared" si="0"/>
        <v>2.2405254873633846</v>
      </c>
      <c r="H18" s="181">
        <v>2000</v>
      </c>
      <c r="I18" s="48">
        <f t="shared" si="1"/>
        <v>0.35829999999999995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2922.4791583333335</v>
      </c>
      <c r="F19" s="181">
        <v>11166.6</v>
      </c>
      <c r="G19" s="48">
        <f t="shared" si="0"/>
        <v>2.8209340067178523</v>
      </c>
      <c r="H19" s="181">
        <v>12066.6</v>
      </c>
      <c r="I19" s="48">
        <f t="shared" si="1"/>
        <v>-7.4586047436726172E-2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1834.1666749999999</v>
      </c>
      <c r="F20" s="181">
        <v>5650</v>
      </c>
      <c r="G20" s="48">
        <f t="shared" si="0"/>
        <v>2.080417977826361</v>
      </c>
      <c r="H20" s="181">
        <v>5350</v>
      </c>
      <c r="I20" s="48">
        <f t="shared" si="1"/>
        <v>5.6074766355140186E-2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1660.2861027777778</v>
      </c>
      <c r="F21" s="181">
        <v>3666.6</v>
      </c>
      <c r="G21" s="48">
        <f t="shared" si="0"/>
        <v>1.2084145581086987</v>
      </c>
      <c r="H21" s="181">
        <v>3600</v>
      </c>
      <c r="I21" s="48">
        <f t="shared" si="1"/>
        <v>1.8499999999999975E-2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435.44342499999999</v>
      </c>
      <c r="F22" s="181">
        <v>1150</v>
      </c>
      <c r="G22" s="48">
        <f t="shared" si="0"/>
        <v>1.6409860247631483</v>
      </c>
      <c r="H22" s="181">
        <v>900</v>
      </c>
      <c r="I22" s="48">
        <f t="shared" si="1"/>
        <v>0.27777777777777779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497.447</v>
      </c>
      <c r="F23" s="181">
        <v>1200</v>
      </c>
      <c r="G23" s="48">
        <f t="shared" si="0"/>
        <v>1.412317292093429</v>
      </c>
      <c r="H23" s="181">
        <v>1150</v>
      </c>
      <c r="I23" s="48">
        <f t="shared" si="1"/>
        <v>4.3478260869565216E-2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464.67675833333328</v>
      </c>
      <c r="F24" s="181">
        <v>1250</v>
      </c>
      <c r="G24" s="48">
        <f t="shared" si="0"/>
        <v>1.6900420078753313</v>
      </c>
      <c r="H24" s="181">
        <v>1150</v>
      </c>
      <c r="I24" s="48">
        <f t="shared" si="1"/>
        <v>8.6956521739130432E-2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492.90174999999999</v>
      </c>
      <c r="F25" s="181">
        <v>1650</v>
      </c>
      <c r="G25" s="48">
        <f t="shared" si="0"/>
        <v>2.3475231118574849</v>
      </c>
      <c r="H25" s="181">
        <v>1450</v>
      </c>
      <c r="I25" s="48">
        <f t="shared" si="1"/>
        <v>0.13793103448275862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1505.941675</v>
      </c>
      <c r="F26" s="181">
        <v>4733.2</v>
      </c>
      <c r="G26" s="48">
        <f t="shared" si="0"/>
        <v>2.1430168103953959</v>
      </c>
      <c r="H26" s="181">
        <v>3133.2</v>
      </c>
      <c r="I26" s="48">
        <f t="shared" si="1"/>
        <v>0.51066002808630162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489.28092500000002</v>
      </c>
      <c r="F27" s="181">
        <v>1316.6</v>
      </c>
      <c r="G27" s="48">
        <f t="shared" si="0"/>
        <v>1.6908876531411885</v>
      </c>
      <c r="H27" s="181">
        <v>1400</v>
      </c>
      <c r="I27" s="48">
        <f t="shared" si="1"/>
        <v>-5.9571428571428636E-2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1372.5625</v>
      </c>
      <c r="F28" s="181">
        <v>3883.2</v>
      </c>
      <c r="G28" s="48">
        <f t="shared" si="0"/>
        <v>1.8291607850280041</v>
      </c>
      <c r="H28" s="181">
        <v>3183.2</v>
      </c>
      <c r="I28" s="48">
        <f t="shared" si="1"/>
        <v>0.21990449861774317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2818.2541666666666</v>
      </c>
      <c r="F29" s="181">
        <v>4716.6000000000004</v>
      </c>
      <c r="G29" s="48">
        <f t="shared" si="0"/>
        <v>0.67358929360818842</v>
      </c>
      <c r="H29" s="181">
        <v>6100</v>
      </c>
      <c r="I29" s="48">
        <f t="shared" si="1"/>
        <v>-0.22678688524590157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1740.65</v>
      </c>
      <c r="F30" s="184">
        <v>5483.2</v>
      </c>
      <c r="G30" s="51">
        <f t="shared" si="0"/>
        <v>2.1500876109499321</v>
      </c>
      <c r="H30" s="184">
        <v>5200</v>
      </c>
      <c r="I30" s="51">
        <f>(F30-H30)/H30</f>
        <v>5.4461538461538429E-2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180"/>
      <c r="G31" s="41"/>
      <c r="H31" s="180"/>
      <c r="I31" s="121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4476.4583333333339</v>
      </c>
      <c r="F32" s="181">
        <v>14100</v>
      </c>
      <c r="G32" s="44">
        <f t="shared" si="0"/>
        <v>2.1498115139386602</v>
      </c>
      <c r="H32" s="181">
        <v>11533.2</v>
      </c>
      <c r="I32" s="45">
        <f>(F32-H32)/H32</f>
        <v>0.22255748621371338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4131.8583333333336</v>
      </c>
      <c r="F33" s="181">
        <v>13733.2</v>
      </c>
      <c r="G33" s="48">
        <f t="shared" si="0"/>
        <v>2.3237344778277733</v>
      </c>
      <c r="H33" s="181">
        <v>11300</v>
      </c>
      <c r="I33" s="48">
        <f>(F33-H33)/H33</f>
        <v>0.21532743362831866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4592.5625</v>
      </c>
      <c r="F34" s="181">
        <v>8633.2000000000007</v>
      </c>
      <c r="G34" s="48">
        <f>(F34-E34)/E34</f>
        <v>0.87982199480137735</v>
      </c>
      <c r="H34" s="181">
        <v>7033.2</v>
      </c>
      <c r="I34" s="48">
        <f>(F34-H34)/H34</f>
        <v>0.22749246431211981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3494.1726190476193</v>
      </c>
      <c r="F35" s="181">
        <v>8800</v>
      </c>
      <c r="G35" s="48">
        <f t="shared" si="0"/>
        <v>1.5184788959849815</v>
      </c>
      <c r="H35" s="181">
        <v>7200</v>
      </c>
      <c r="I35" s="48">
        <f>(F35-H35)/H35</f>
        <v>0.22222222222222221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4346.7777777777774</v>
      </c>
      <c r="F36" s="181">
        <v>3916.6</v>
      </c>
      <c r="G36" s="55">
        <f t="shared" si="0"/>
        <v>-9.8964750389816142E-2</v>
      </c>
      <c r="H36" s="181">
        <v>3516.6</v>
      </c>
      <c r="I36" s="48">
        <f>(F36-H36)/H36</f>
        <v>0.11374623215605983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179"/>
      <c r="G37" s="6"/>
      <c r="H37" s="179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77928.45</v>
      </c>
      <c r="F38" s="182">
        <v>194000</v>
      </c>
      <c r="G38" s="45">
        <f t="shared" si="0"/>
        <v>1.4894630908224147</v>
      </c>
      <c r="H38" s="182">
        <v>166000</v>
      </c>
      <c r="I38" s="45">
        <f>(F38-H38)/H38</f>
        <v>0.16867469879518071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3">
        <v>48754.799107142855</v>
      </c>
      <c r="F39" s="183">
        <v>136666.6</v>
      </c>
      <c r="G39" s="51">
        <f t="shared" si="0"/>
        <v>1.8031414856138248</v>
      </c>
      <c r="H39" s="183">
        <v>124666.6</v>
      </c>
      <c r="I39" s="51">
        <f>(F39-H39)/H39</f>
        <v>9.625673596616896E-2</v>
      </c>
    </row>
    <row r="40" spans="1:9" x14ac:dyDescent="0.25">
      <c r="F40" s="91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C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6" t="s">
        <v>204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37" t="s">
        <v>3</v>
      </c>
      <c r="B12" s="243"/>
      <c r="C12" s="245" t="s">
        <v>0</v>
      </c>
      <c r="D12" s="239" t="s">
        <v>223</v>
      </c>
      <c r="E12" s="247" t="s">
        <v>225</v>
      </c>
      <c r="F12" s="254" t="s">
        <v>186</v>
      </c>
      <c r="G12" s="239" t="s">
        <v>221</v>
      </c>
      <c r="H12" s="256" t="s">
        <v>226</v>
      </c>
      <c r="I12" s="252" t="s">
        <v>196</v>
      </c>
    </row>
    <row r="13" spans="1:9" ht="39.75" customHeight="1" thickBot="1" x14ac:dyDescent="0.25">
      <c r="A13" s="238"/>
      <c r="B13" s="244"/>
      <c r="C13" s="246"/>
      <c r="D13" s="240"/>
      <c r="E13" s="248"/>
      <c r="F13" s="255"/>
      <c r="G13" s="240"/>
      <c r="H13" s="257"/>
      <c r="I13" s="253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65">
        <v>6535</v>
      </c>
      <c r="E15" s="165">
        <v>5666.6</v>
      </c>
      <c r="F15" s="67">
        <f t="shared" ref="F15:F30" si="0">D15-E15</f>
        <v>868.39999999999964</v>
      </c>
      <c r="G15" s="42">
        <v>2782.933325</v>
      </c>
      <c r="H15" s="66">
        <f>AVERAGE(D15:E15)</f>
        <v>6100.8</v>
      </c>
      <c r="I15" s="69">
        <f>(H15-G15)/G15</f>
        <v>1.1922192476530138</v>
      </c>
    </row>
    <row r="16" spans="1:9" ht="16.5" customHeight="1" x14ac:dyDescent="0.3">
      <c r="A16" s="37"/>
      <c r="B16" s="34" t="s">
        <v>5</v>
      </c>
      <c r="C16" s="15" t="s">
        <v>164</v>
      </c>
      <c r="D16" s="165">
        <v>5388.8888888888887</v>
      </c>
      <c r="E16" s="165">
        <v>4750</v>
      </c>
      <c r="F16" s="71">
        <f t="shared" si="0"/>
        <v>638.88888888888869</v>
      </c>
      <c r="G16" s="46">
        <v>1547.8416500000001</v>
      </c>
      <c r="H16" s="68">
        <f t="shared" ref="H16:H30" si="1">AVERAGE(D16:E16)</f>
        <v>5069.4444444444443</v>
      </c>
      <c r="I16" s="72">
        <f t="shared" ref="I16:I39" si="2">(H16-G16)/G16</f>
        <v>2.2751699403129795</v>
      </c>
    </row>
    <row r="17" spans="1:9" ht="16.5" x14ac:dyDescent="0.3">
      <c r="A17" s="37"/>
      <c r="B17" s="34" t="s">
        <v>6</v>
      </c>
      <c r="C17" s="15" t="s">
        <v>165</v>
      </c>
      <c r="D17" s="165">
        <v>5309.7777777777774</v>
      </c>
      <c r="E17" s="165">
        <v>5766.6</v>
      </c>
      <c r="F17" s="71">
        <f t="shared" si="0"/>
        <v>-456.82222222222299</v>
      </c>
      <c r="G17" s="46">
        <v>1647.8166583333332</v>
      </c>
      <c r="H17" s="68">
        <f t="shared" si="1"/>
        <v>5538.1888888888889</v>
      </c>
      <c r="I17" s="72">
        <f t="shared" si="2"/>
        <v>2.3609254165997036</v>
      </c>
    </row>
    <row r="18" spans="1:9" ht="16.5" x14ac:dyDescent="0.3">
      <c r="A18" s="37"/>
      <c r="B18" s="34" t="s">
        <v>7</v>
      </c>
      <c r="C18" s="15" t="s">
        <v>166</v>
      </c>
      <c r="D18" s="165">
        <v>1554</v>
      </c>
      <c r="E18" s="165">
        <v>2716.6</v>
      </c>
      <c r="F18" s="71">
        <f t="shared" si="0"/>
        <v>-1162.5999999999999</v>
      </c>
      <c r="G18" s="46">
        <v>838.32082500000001</v>
      </c>
      <c r="H18" s="68">
        <f t="shared" si="1"/>
        <v>2135.3000000000002</v>
      </c>
      <c r="I18" s="72">
        <f t="shared" si="2"/>
        <v>1.5471155389704176</v>
      </c>
    </row>
    <row r="19" spans="1:9" ht="16.5" x14ac:dyDescent="0.3">
      <c r="A19" s="37"/>
      <c r="B19" s="34" t="s">
        <v>8</v>
      </c>
      <c r="C19" s="15" t="s">
        <v>167</v>
      </c>
      <c r="D19" s="165">
        <v>12291.333333333334</v>
      </c>
      <c r="E19" s="165">
        <v>11166.6</v>
      </c>
      <c r="F19" s="71">
        <f t="shared" si="0"/>
        <v>1124.7333333333336</v>
      </c>
      <c r="G19" s="46">
        <v>2922.4791583333335</v>
      </c>
      <c r="H19" s="68">
        <f t="shared" si="1"/>
        <v>11728.966666666667</v>
      </c>
      <c r="I19" s="72">
        <f t="shared" si="2"/>
        <v>3.0133619544289934</v>
      </c>
    </row>
    <row r="20" spans="1:9" ht="16.5" x14ac:dyDescent="0.3">
      <c r="A20" s="37"/>
      <c r="B20" s="34" t="s">
        <v>9</v>
      </c>
      <c r="C20" s="15" t="s">
        <v>168</v>
      </c>
      <c r="D20" s="165">
        <v>7381.8</v>
      </c>
      <c r="E20" s="165">
        <v>5650</v>
      </c>
      <c r="F20" s="71">
        <f t="shared" si="0"/>
        <v>1731.8000000000002</v>
      </c>
      <c r="G20" s="46">
        <v>1834.1666749999999</v>
      </c>
      <c r="H20" s="68">
        <f t="shared" si="1"/>
        <v>6515.9</v>
      </c>
      <c r="I20" s="72">
        <f t="shared" si="2"/>
        <v>2.5525124781803155</v>
      </c>
    </row>
    <row r="21" spans="1:9" ht="16.5" x14ac:dyDescent="0.3">
      <c r="A21" s="37"/>
      <c r="B21" s="34" t="s">
        <v>10</v>
      </c>
      <c r="C21" s="15" t="s">
        <v>169</v>
      </c>
      <c r="D21" s="165">
        <v>5128.8</v>
      </c>
      <c r="E21" s="165">
        <v>3666.6</v>
      </c>
      <c r="F21" s="71">
        <f t="shared" si="0"/>
        <v>1462.2000000000003</v>
      </c>
      <c r="G21" s="46">
        <v>1660.2861027777778</v>
      </c>
      <c r="H21" s="68">
        <f t="shared" si="1"/>
        <v>4397.7</v>
      </c>
      <c r="I21" s="72">
        <f t="shared" si="2"/>
        <v>1.6487603507867299</v>
      </c>
    </row>
    <row r="22" spans="1:9" ht="16.5" x14ac:dyDescent="0.3">
      <c r="A22" s="37"/>
      <c r="B22" s="34" t="s">
        <v>11</v>
      </c>
      <c r="C22" s="15" t="s">
        <v>170</v>
      </c>
      <c r="D22" s="165">
        <v>1088.6666666666667</v>
      </c>
      <c r="E22" s="165">
        <v>1150</v>
      </c>
      <c r="F22" s="71">
        <f t="shared" si="0"/>
        <v>-61.333333333333258</v>
      </c>
      <c r="G22" s="46">
        <v>435.44342499999999</v>
      </c>
      <c r="H22" s="68">
        <f t="shared" si="1"/>
        <v>1119.3333333333335</v>
      </c>
      <c r="I22" s="72">
        <f t="shared" si="2"/>
        <v>1.5705597307694645</v>
      </c>
    </row>
    <row r="23" spans="1:9" ht="16.5" x14ac:dyDescent="0.3">
      <c r="A23" s="37"/>
      <c r="B23" s="34" t="s">
        <v>12</v>
      </c>
      <c r="C23" s="15" t="s">
        <v>171</v>
      </c>
      <c r="D23" s="165">
        <v>1950</v>
      </c>
      <c r="E23" s="165">
        <v>1200</v>
      </c>
      <c r="F23" s="71">
        <f t="shared" si="0"/>
        <v>750</v>
      </c>
      <c r="G23" s="46">
        <v>497.447</v>
      </c>
      <c r="H23" s="68">
        <f t="shared" si="1"/>
        <v>1575</v>
      </c>
      <c r="I23" s="72">
        <f t="shared" si="2"/>
        <v>2.1661664458726255</v>
      </c>
    </row>
    <row r="24" spans="1:9" ht="16.5" x14ac:dyDescent="0.3">
      <c r="A24" s="37"/>
      <c r="B24" s="34" t="s">
        <v>13</v>
      </c>
      <c r="C24" s="15" t="s">
        <v>172</v>
      </c>
      <c r="D24" s="165">
        <v>1623.75</v>
      </c>
      <c r="E24" s="165">
        <v>1250</v>
      </c>
      <c r="F24" s="71">
        <f t="shared" si="0"/>
        <v>373.75</v>
      </c>
      <c r="G24" s="46">
        <v>464.67675833333328</v>
      </c>
      <c r="H24" s="68">
        <f t="shared" si="1"/>
        <v>1436.875</v>
      </c>
      <c r="I24" s="72">
        <f t="shared" si="2"/>
        <v>2.0922032880526933</v>
      </c>
    </row>
    <row r="25" spans="1:9" ht="16.5" x14ac:dyDescent="0.3">
      <c r="A25" s="37"/>
      <c r="B25" s="34" t="s">
        <v>14</v>
      </c>
      <c r="C25" s="15" t="s">
        <v>173</v>
      </c>
      <c r="D25" s="165">
        <v>1844.2222222222222</v>
      </c>
      <c r="E25" s="165">
        <v>1650</v>
      </c>
      <c r="F25" s="71">
        <f t="shared" si="0"/>
        <v>194.22222222222217</v>
      </c>
      <c r="G25" s="46">
        <v>492.90174999999999</v>
      </c>
      <c r="H25" s="68">
        <f t="shared" si="1"/>
        <v>1747.1111111111111</v>
      </c>
      <c r="I25" s="72">
        <f t="shared" si="2"/>
        <v>2.5445423172287605</v>
      </c>
    </row>
    <row r="26" spans="1:9" ht="16.5" x14ac:dyDescent="0.3">
      <c r="A26" s="37"/>
      <c r="B26" s="34" t="s">
        <v>15</v>
      </c>
      <c r="C26" s="15" t="s">
        <v>174</v>
      </c>
      <c r="D26" s="165">
        <v>5749.7777777777774</v>
      </c>
      <c r="E26" s="165">
        <v>4733.2</v>
      </c>
      <c r="F26" s="71">
        <f t="shared" si="0"/>
        <v>1016.5777777777776</v>
      </c>
      <c r="G26" s="46">
        <v>1505.941675</v>
      </c>
      <c r="H26" s="68">
        <f t="shared" si="1"/>
        <v>5241.4888888888891</v>
      </c>
      <c r="I26" s="72">
        <f t="shared" si="2"/>
        <v>2.4805391044702239</v>
      </c>
    </row>
    <row r="27" spans="1:9" ht="16.5" x14ac:dyDescent="0.3">
      <c r="A27" s="37"/>
      <c r="B27" s="34" t="s">
        <v>16</v>
      </c>
      <c r="C27" s="15" t="s">
        <v>175</v>
      </c>
      <c r="D27" s="165">
        <v>1674.75</v>
      </c>
      <c r="E27" s="165">
        <v>1316.6</v>
      </c>
      <c r="F27" s="71">
        <f t="shared" si="0"/>
        <v>358.15000000000009</v>
      </c>
      <c r="G27" s="46">
        <v>489.28092500000002</v>
      </c>
      <c r="H27" s="68">
        <f t="shared" si="1"/>
        <v>1495.675</v>
      </c>
      <c r="I27" s="72">
        <f t="shared" si="2"/>
        <v>2.0568839363602818</v>
      </c>
    </row>
    <row r="28" spans="1:9" ht="16.5" x14ac:dyDescent="0.3">
      <c r="A28" s="37"/>
      <c r="B28" s="34" t="s">
        <v>17</v>
      </c>
      <c r="C28" s="15" t="s">
        <v>176</v>
      </c>
      <c r="D28" s="165">
        <v>2460</v>
      </c>
      <c r="E28" s="165">
        <v>3883.2</v>
      </c>
      <c r="F28" s="71">
        <f t="shared" si="0"/>
        <v>-1423.1999999999998</v>
      </c>
      <c r="G28" s="46">
        <v>1372.5625</v>
      </c>
      <c r="H28" s="68">
        <f t="shared" si="1"/>
        <v>3171.6</v>
      </c>
      <c r="I28" s="72">
        <f t="shared" si="2"/>
        <v>1.3107144483402395</v>
      </c>
    </row>
    <row r="29" spans="1:9" ht="16.5" x14ac:dyDescent="0.3">
      <c r="A29" s="37"/>
      <c r="B29" s="34" t="s">
        <v>18</v>
      </c>
      <c r="C29" s="15" t="s">
        <v>177</v>
      </c>
      <c r="D29" s="165">
        <v>5920</v>
      </c>
      <c r="E29" s="165">
        <v>4716.6000000000004</v>
      </c>
      <c r="F29" s="71">
        <f t="shared" si="0"/>
        <v>1203.3999999999996</v>
      </c>
      <c r="G29" s="46">
        <v>2818.2541666666666</v>
      </c>
      <c r="H29" s="68">
        <f t="shared" si="1"/>
        <v>5318.3</v>
      </c>
      <c r="I29" s="72">
        <f t="shared" si="2"/>
        <v>0.88709026421499138</v>
      </c>
    </row>
    <row r="30" spans="1:9" ht="17.25" thickBot="1" x14ac:dyDescent="0.35">
      <c r="A30" s="38"/>
      <c r="B30" s="36" t="s">
        <v>19</v>
      </c>
      <c r="C30" s="16" t="s">
        <v>178</v>
      </c>
      <c r="D30" s="235">
        <v>4973.5</v>
      </c>
      <c r="E30" s="168">
        <v>5483.2</v>
      </c>
      <c r="F30" s="74">
        <f t="shared" si="0"/>
        <v>-509.69999999999982</v>
      </c>
      <c r="G30" s="49">
        <v>1740.65</v>
      </c>
      <c r="H30" s="101">
        <f t="shared" si="1"/>
        <v>5228.3500000000004</v>
      </c>
      <c r="I30" s="75">
        <f t="shared" si="2"/>
        <v>2.0036767874070032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3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14500</v>
      </c>
      <c r="E32" s="165">
        <v>14100</v>
      </c>
      <c r="F32" s="67">
        <f>D32-E32</f>
        <v>400</v>
      </c>
      <c r="G32" s="54">
        <v>4476.4583333333339</v>
      </c>
      <c r="H32" s="68">
        <f>AVERAGE(D32:E32)</f>
        <v>14300</v>
      </c>
      <c r="I32" s="78">
        <f t="shared" si="2"/>
        <v>2.1944896914413361</v>
      </c>
    </row>
    <row r="33" spans="1:9" ht="16.5" x14ac:dyDescent="0.3">
      <c r="A33" s="37"/>
      <c r="B33" s="34" t="s">
        <v>27</v>
      </c>
      <c r="C33" s="15" t="s">
        <v>180</v>
      </c>
      <c r="D33" s="47">
        <v>13789.714285714286</v>
      </c>
      <c r="E33" s="165">
        <v>13733.2</v>
      </c>
      <c r="F33" s="79">
        <f>D33-E33</f>
        <v>56.514285714285506</v>
      </c>
      <c r="G33" s="46">
        <v>4131.8583333333336</v>
      </c>
      <c r="H33" s="68">
        <f>AVERAGE(D33:E33)</f>
        <v>13761.457142857143</v>
      </c>
      <c r="I33" s="72">
        <f t="shared" si="2"/>
        <v>2.3305733238330153</v>
      </c>
    </row>
    <row r="34" spans="1:9" ht="16.5" x14ac:dyDescent="0.3">
      <c r="A34" s="37"/>
      <c r="B34" s="39" t="s">
        <v>28</v>
      </c>
      <c r="C34" s="15" t="s">
        <v>181</v>
      </c>
      <c r="D34" s="47">
        <v>10436.666666666666</v>
      </c>
      <c r="E34" s="165">
        <v>8633.2000000000007</v>
      </c>
      <c r="F34" s="71">
        <f>D34-E34</f>
        <v>1803.4666666666653</v>
      </c>
      <c r="G34" s="46">
        <v>4592.5625</v>
      </c>
      <c r="H34" s="68">
        <f>AVERAGE(D34:E34)</f>
        <v>9534.9333333333343</v>
      </c>
      <c r="I34" s="72">
        <f t="shared" si="2"/>
        <v>1.076168442635965</v>
      </c>
    </row>
    <row r="35" spans="1:9" ht="16.5" x14ac:dyDescent="0.3">
      <c r="A35" s="37"/>
      <c r="B35" s="34" t="s">
        <v>29</v>
      </c>
      <c r="C35" s="15" t="s">
        <v>182</v>
      </c>
      <c r="D35" s="47">
        <v>6187.166666666667</v>
      </c>
      <c r="E35" s="165">
        <v>8800</v>
      </c>
      <c r="F35" s="79">
        <f>D35-E35</f>
        <v>-2612.833333333333</v>
      </c>
      <c r="G35" s="46">
        <v>3494.1726190476193</v>
      </c>
      <c r="H35" s="68">
        <f>AVERAGE(D35:E35)</f>
        <v>7493.5833333333339</v>
      </c>
      <c r="I35" s="72">
        <f t="shared" si="2"/>
        <v>1.144594486398272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5719.3</v>
      </c>
      <c r="E36" s="165">
        <v>3916.6</v>
      </c>
      <c r="F36" s="71">
        <f>D36-E36</f>
        <v>1802.7000000000003</v>
      </c>
      <c r="G36" s="49">
        <v>4346.7777777777774</v>
      </c>
      <c r="H36" s="68">
        <f>AVERAGE(D36:E36)</f>
        <v>4817.95</v>
      </c>
      <c r="I36" s="80">
        <f t="shared" si="2"/>
        <v>0.10839574652999674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7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214997</v>
      </c>
      <c r="E38" s="166">
        <v>194000</v>
      </c>
      <c r="F38" s="67">
        <f>D38-E38</f>
        <v>20997</v>
      </c>
      <c r="G38" s="46">
        <v>77928.45</v>
      </c>
      <c r="H38" s="67">
        <f>AVERAGE(D38:E38)</f>
        <v>204498.5</v>
      </c>
      <c r="I38" s="78">
        <f t="shared" si="2"/>
        <v>1.6241828241162246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129833</v>
      </c>
      <c r="E39" s="167">
        <v>136666.6</v>
      </c>
      <c r="F39" s="74">
        <f>D39-E39</f>
        <v>-6833.6000000000058</v>
      </c>
      <c r="G39" s="46">
        <v>48754.799107142855</v>
      </c>
      <c r="H39" s="81">
        <f>AVERAGE(D39:E39)</f>
        <v>133249.79999999999</v>
      </c>
      <c r="I39" s="75">
        <f t="shared" si="2"/>
        <v>1.7330601795152949</v>
      </c>
    </row>
    <row r="40" spans="1:9" ht="15.75" customHeight="1" thickBot="1" x14ac:dyDescent="0.25">
      <c r="A40" s="249"/>
      <c r="B40" s="250"/>
      <c r="C40" s="251"/>
      <c r="D40" s="84">
        <f>SUM(D15:D39)</f>
        <v>466337.11428571428</v>
      </c>
      <c r="E40" s="84">
        <f>SUM(E15:E39)</f>
        <v>444615.4</v>
      </c>
      <c r="F40" s="84">
        <f>SUM(F15:F39)</f>
        <v>21721.714285714279</v>
      </c>
      <c r="G40" s="84">
        <f>SUM(G15:G39)</f>
        <v>170776.08126507938</v>
      </c>
      <c r="H40" s="84">
        <f>AVERAGE(D40:E40)</f>
        <v>455476.25714285718</v>
      </c>
      <c r="I40" s="75">
        <f>(H40-G40)/G40</f>
        <v>1.6670963156477689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5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6" t="s">
        <v>201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37" t="s">
        <v>3</v>
      </c>
      <c r="B13" s="243"/>
      <c r="C13" s="245" t="s">
        <v>0</v>
      </c>
      <c r="D13" s="239" t="s">
        <v>23</v>
      </c>
      <c r="E13" s="239" t="s">
        <v>217</v>
      </c>
      <c r="F13" s="256" t="s">
        <v>226</v>
      </c>
      <c r="G13" s="239" t="s">
        <v>197</v>
      </c>
      <c r="H13" s="256" t="s">
        <v>220</v>
      </c>
      <c r="I13" s="239" t="s">
        <v>187</v>
      </c>
    </row>
    <row r="14" spans="1:9" ht="33.75" customHeight="1" thickBot="1" x14ac:dyDescent="0.25">
      <c r="A14" s="238"/>
      <c r="B14" s="244"/>
      <c r="C14" s="246"/>
      <c r="D14" s="259"/>
      <c r="E14" s="240"/>
      <c r="F14" s="257"/>
      <c r="G14" s="258"/>
      <c r="H14" s="257"/>
      <c r="I14" s="258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54">
        <v>2782.933325</v>
      </c>
      <c r="F16" s="42">
        <v>6100.8</v>
      </c>
      <c r="G16" s="21">
        <f t="shared" ref="G16:G31" si="0">(F16-E16)/E16</f>
        <v>1.1922192476530138</v>
      </c>
      <c r="H16" s="207">
        <v>6872.4</v>
      </c>
      <c r="I16" s="21">
        <f t="shared" ref="I16:I31" si="1">(F16-H16)/H16</f>
        <v>-0.11227518770735107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56">
        <v>1547.8416500000001</v>
      </c>
      <c r="F17" s="46">
        <v>5069.4444444444443</v>
      </c>
      <c r="G17" s="21">
        <f t="shared" si="0"/>
        <v>2.2751699403129795</v>
      </c>
      <c r="H17" s="210">
        <v>5557.7111111111117</v>
      </c>
      <c r="I17" s="21">
        <f t="shared" si="1"/>
        <v>-8.7853912681879545E-2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56">
        <v>1647.8166583333332</v>
      </c>
      <c r="F18" s="46">
        <v>5538.1888888888889</v>
      </c>
      <c r="G18" s="21">
        <f t="shared" si="0"/>
        <v>2.3609254165997036</v>
      </c>
      <c r="H18" s="210">
        <v>5353.2000000000007</v>
      </c>
      <c r="I18" s="21">
        <f t="shared" si="1"/>
        <v>3.4556692985296296E-2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56">
        <v>838.32082500000001</v>
      </c>
      <c r="F19" s="46">
        <v>2135.3000000000002</v>
      </c>
      <c r="G19" s="21">
        <f t="shared" si="0"/>
        <v>1.5471155389704176</v>
      </c>
      <c r="H19" s="210">
        <v>1637.5</v>
      </c>
      <c r="I19" s="21">
        <f t="shared" si="1"/>
        <v>0.3040000000000001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156">
        <v>2922.4791583333335</v>
      </c>
      <c r="F20" s="46">
        <v>11728.966666666667</v>
      </c>
      <c r="G20" s="21">
        <f t="shared" si="0"/>
        <v>3.0133619544289934</v>
      </c>
      <c r="H20" s="210">
        <v>12532.442857142858</v>
      </c>
      <c r="I20" s="21">
        <f t="shared" si="1"/>
        <v>-6.4111697905588294E-2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56">
        <v>1834.1666749999999</v>
      </c>
      <c r="F21" s="46">
        <v>6515.9</v>
      </c>
      <c r="G21" s="21">
        <f t="shared" si="0"/>
        <v>2.5525124781803155</v>
      </c>
      <c r="H21" s="210">
        <v>5489.4</v>
      </c>
      <c r="I21" s="21">
        <f t="shared" si="1"/>
        <v>0.18699675738696397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56">
        <v>1660.2861027777778</v>
      </c>
      <c r="F22" s="46">
        <v>4397.7</v>
      </c>
      <c r="G22" s="21">
        <f t="shared" si="0"/>
        <v>1.6487603507867299</v>
      </c>
      <c r="H22" s="210">
        <v>4211.8999999999996</v>
      </c>
      <c r="I22" s="21">
        <f t="shared" si="1"/>
        <v>4.4113108098482914E-2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6">
        <v>435.44342499999999</v>
      </c>
      <c r="F23" s="46">
        <v>1119.3333333333335</v>
      </c>
      <c r="G23" s="21">
        <f t="shared" si="0"/>
        <v>1.5705597307694645</v>
      </c>
      <c r="H23" s="210">
        <v>979.4</v>
      </c>
      <c r="I23" s="21">
        <f t="shared" si="1"/>
        <v>0.1428765911102037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6">
        <v>497.447</v>
      </c>
      <c r="F24" s="46">
        <v>1575</v>
      </c>
      <c r="G24" s="21">
        <f t="shared" si="0"/>
        <v>2.1661664458726255</v>
      </c>
      <c r="H24" s="210">
        <v>1359.4</v>
      </c>
      <c r="I24" s="21">
        <f t="shared" si="1"/>
        <v>0.15859938208032948</v>
      </c>
    </row>
    <row r="25" spans="1:9" ht="16.5" x14ac:dyDescent="0.3">
      <c r="A25" s="37"/>
      <c r="B25" s="34" t="s">
        <v>13</v>
      </c>
      <c r="C25" s="148" t="s">
        <v>93</v>
      </c>
      <c r="D25" s="13" t="s">
        <v>81</v>
      </c>
      <c r="E25" s="156">
        <v>464.67675833333328</v>
      </c>
      <c r="F25" s="46">
        <v>1436.875</v>
      </c>
      <c r="G25" s="21">
        <f t="shared" si="0"/>
        <v>2.0922032880526933</v>
      </c>
      <c r="H25" s="210">
        <v>1277.5</v>
      </c>
      <c r="I25" s="21">
        <f t="shared" si="1"/>
        <v>0.12475538160469667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6">
        <v>492.90174999999999</v>
      </c>
      <c r="F26" s="46">
        <v>1747.1111111111111</v>
      </c>
      <c r="G26" s="21">
        <f t="shared" si="0"/>
        <v>2.5445423172287605</v>
      </c>
      <c r="H26" s="210">
        <v>1624.9</v>
      </c>
      <c r="I26" s="21">
        <f t="shared" si="1"/>
        <v>7.5211466004745514E-2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6">
        <v>1505.941675</v>
      </c>
      <c r="F27" s="46">
        <v>5241.4888888888891</v>
      </c>
      <c r="G27" s="21">
        <f t="shared" si="0"/>
        <v>2.4805391044702239</v>
      </c>
      <c r="H27" s="210">
        <v>3304.5</v>
      </c>
      <c r="I27" s="21">
        <f t="shared" si="1"/>
        <v>0.58616701131453741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56">
        <v>489.28092500000002</v>
      </c>
      <c r="F28" s="46">
        <v>1495.675</v>
      </c>
      <c r="G28" s="21">
        <f t="shared" si="0"/>
        <v>2.0568839363602818</v>
      </c>
      <c r="H28" s="210">
        <v>1574.3333333333335</v>
      </c>
      <c r="I28" s="21">
        <f t="shared" si="1"/>
        <v>-4.9962947279271773E-2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56">
        <v>1372.5625</v>
      </c>
      <c r="F29" s="46">
        <v>3171.6</v>
      </c>
      <c r="G29" s="21">
        <f t="shared" si="0"/>
        <v>1.3107144483402395</v>
      </c>
      <c r="H29" s="210">
        <v>2903.6</v>
      </c>
      <c r="I29" s="21">
        <f t="shared" si="1"/>
        <v>9.2299214767874366E-2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6">
        <v>2818.2541666666666</v>
      </c>
      <c r="F30" s="46">
        <v>5318.3</v>
      </c>
      <c r="G30" s="21">
        <f t="shared" si="0"/>
        <v>0.88709026421499138</v>
      </c>
      <c r="H30" s="210">
        <v>5712.5</v>
      </c>
      <c r="I30" s="21">
        <f t="shared" si="1"/>
        <v>-6.9006564551422289E-2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58">
        <v>1740.65</v>
      </c>
      <c r="F31" s="49">
        <v>5228.3500000000004</v>
      </c>
      <c r="G31" s="23">
        <f t="shared" si="0"/>
        <v>2.0036767874070032</v>
      </c>
      <c r="H31" s="213">
        <v>5072.8999999999996</v>
      </c>
      <c r="I31" s="23">
        <f t="shared" si="1"/>
        <v>3.0643221825780272E-2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6"/>
      <c r="F32" s="41"/>
      <c r="G32" s="41"/>
      <c r="H32" s="180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61">
        <v>4476.4583333333339</v>
      </c>
      <c r="F33" s="54">
        <v>14300</v>
      </c>
      <c r="G33" s="21">
        <f>(F33-E33)/E33</f>
        <v>2.1944896914413361</v>
      </c>
      <c r="H33" s="216">
        <v>11182.433333333334</v>
      </c>
      <c r="I33" s="21">
        <f>(F33-H33)/H33</f>
        <v>0.27879143776101195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56">
        <v>4131.8583333333336</v>
      </c>
      <c r="F34" s="46">
        <v>13761.457142857143</v>
      </c>
      <c r="G34" s="21">
        <f>(F34-E34)/E34</f>
        <v>2.3305733238330153</v>
      </c>
      <c r="H34" s="210">
        <v>11540.5</v>
      </c>
      <c r="I34" s="21">
        <f>(F34-H34)/H34</f>
        <v>0.19244895306591078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56">
        <v>4592.5625</v>
      </c>
      <c r="F35" s="46">
        <v>9534.9333333333343</v>
      </c>
      <c r="G35" s="21">
        <f>(F35-E35)/E35</f>
        <v>1.076168442635965</v>
      </c>
      <c r="H35" s="210">
        <v>7696.1</v>
      </c>
      <c r="I35" s="21">
        <f>(F35-H35)/H35</f>
        <v>0.23893054057682903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56">
        <v>3494.1726190476193</v>
      </c>
      <c r="F36" s="46">
        <v>7493.5833333333339</v>
      </c>
      <c r="G36" s="21">
        <f>(F36-E36)/E36</f>
        <v>1.144594486398272</v>
      </c>
      <c r="H36" s="210">
        <v>5818.75</v>
      </c>
      <c r="I36" s="21">
        <f>(F36-H36)/H36</f>
        <v>0.28783387039026148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58">
        <v>4346.7777777777774</v>
      </c>
      <c r="F37" s="49">
        <v>4817.95</v>
      </c>
      <c r="G37" s="23">
        <f>(F37-E37)/E37</f>
        <v>0.10839574652999674</v>
      </c>
      <c r="H37" s="213">
        <v>4305.3</v>
      </c>
      <c r="I37" s="23">
        <f>(F37-H37)/H37</f>
        <v>0.11907416440201603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6"/>
      <c r="F38" s="41"/>
      <c r="G38" s="41"/>
      <c r="H38" s="180"/>
      <c r="I38" s="125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55">
        <v>77928.45</v>
      </c>
      <c r="F39" s="46">
        <v>204498.5</v>
      </c>
      <c r="G39" s="21">
        <f t="shared" ref="G39:G44" si="2">(F39-E39)/E39</f>
        <v>1.6241828241162246</v>
      </c>
      <c r="H39" s="210">
        <v>182248.5</v>
      </c>
      <c r="I39" s="21">
        <f t="shared" ref="I39:I44" si="3">(F39-H39)/H39</f>
        <v>0.12208605283445406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57">
        <v>48754.799107142855</v>
      </c>
      <c r="F40" s="46">
        <v>133249.79999999999</v>
      </c>
      <c r="G40" s="21">
        <f t="shared" si="2"/>
        <v>1.7330601795152949</v>
      </c>
      <c r="H40" s="210">
        <v>119683.3</v>
      </c>
      <c r="I40" s="21">
        <f t="shared" si="3"/>
        <v>0.11335332498351888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57">
        <v>33516.1875</v>
      </c>
      <c r="F41" s="57">
        <v>112495</v>
      </c>
      <c r="G41" s="21">
        <f t="shared" si="2"/>
        <v>2.3564378406702731</v>
      </c>
      <c r="H41" s="218">
        <v>77499.5</v>
      </c>
      <c r="I41" s="21">
        <f t="shared" si="3"/>
        <v>0.45155775198549669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57">
        <v>6900</v>
      </c>
      <c r="F42" s="47">
        <v>26302</v>
      </c>
      <c r="G42" s="21">
        <f t="shared" si="2"/>
        <v>2.8118840579710147</v>
      </c>
      <c r="H42" s="211">
        <v>30083</v>
      </c>
      <c r="I42" s="21">
        <f t="shared" si="3"/>
        <v>-0.125685603164578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57">
        <v>19000</v>
      </c>
      <c r="F43" s="47">
        <v>22450</v>
      </c>
      <c r="G43" s="21">
        <f t="shared" si="2"/>
        <v>0.18157894736842106</v>
      </c>
      <c r="H43" s="211">
        <v>24850</v>
      </c>
      <c r="I43" s="21">
        <f t="shared" si="3"/>
        <v>-9.6579476861166996E-2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59">
        <v>22378.75</v>
      </c>
      <c r="F44" s="50">
        <v>54290</v>
      </c>
      <c r="G44" s="31">
        <f t="shared" si="2"/>
        <v>1.4259621292520808</v>
      </c>
      <c r="H44" s="214">
        <v>53240</v>
      </c>
      <c r="I44" s="31">
        <f t="shared" si="3"/>
        <v>1.9722013523666416E-2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6"/>
      <c r="F45" s="123"/>
      <c r="G45" s="41"/>
      <c r="H45" s="17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5">
        <v>15217.95</v>
      </c>
      <c r="F46" s="43">
        <v>41846.625</v>
      </c>
      <c r="G46" s="21">
        <f t="shared" ref="G46:G51" si="4">(F46-E46)/E46</f>
        <v>1.7498201137472522</v>
      </c>
      <c r="H46" s="208">
        <v>35291.142857142855</v>
      </c>
      <c r="I46" s="21">
        <f t="shared" ref="I46:I51" si="5">(F46-H46)/H46</f>
        <v>0.1857543171495884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7">
        <v>8903.1597222222226</v>
      </c>
      <c r="F47" s="47">
        <v>26425.8</v>
      </c>
      <c r="G47" s="21">
        <f t="shared" si="4"/>
        <v>1.9681372484019795</v>
      </c>
      <c r="H47" s="211">
        <v>24101.8</v>
      </c>
      <c r="I47" s="21">
        <f t="shared" si="5"/>
        <v>9.6424333452273275E-2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57">
        <v>28949.811011904763</v>
      </c>
      <c r="F48" s="47">
        <v>87884.222222222219</v>
      </c>
      <c r="G48" s="21">
        <f t="shared" si="4"/>
        <v>2.0357442466924018</v>
      </c>
      <c r="H48" s="211">
        <v>80687.555555555562</v>
      </c>
      <c r="I48" s="21">
        <f t="shared" si="5"/>
        <v>8.9191779539182559E-2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57">
        <v>58112.339166666665</v>
      </c>
      <c r="F49" s="47">
        <v>140078.5</v>
      </c>
      <c r="G49" s="21">
        <f t="shared" si="4"/>
        <v>1.4104777403341777</v>
      </c>
      <c r="H49" s="211">
        <v>131745.16666666666</v>
      </c>
      <c r="I49" s="21">
        <f t="shared" si="5"/>
        <v>6.3253427386963046E-2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57">
        <v>4185.9500000000007</v>
      </c>
      <c r="F50" s="47">
        <v>11520</v>
      </c>
      <c r="G50" s="21">
        <f t="shared" si="4"/>
        <v>1.7520634503517716</v>
      </c>
      <c r="H50" s="211">
        <v>8235</v>
      </c>
      <c r="I50" s="21">
        <f t="shared" si="5"/>
        <v>0.39890710382513661</v>
      </c>
    </row>
    <row r="51" spans="1:9" ht="16.5" customHeight="1" thickBot="1" x14ac:dyDescent="0.35">
      <c r="A51" s="38"/>
      <c r="B51" s="34" t="s">
        <v>50</v>
      </c>
      <c r="C51" s="148" t="s">
        <v>159</v>
      </c>
      <c r="D51" s="12" t="s">
        <v>112</v>
      </c>
      <c r="E51" s="159">
        <v>54508.440476190473</v>
      </c>
      <c r="F51" s="50">
        <v>54748.25</v>
      </c>
      <c r="G51" s="31">
        <f t="shared" si="4"/>
        <v>4.3994933943170954E-3</v>
      </c>
      <c r="H51" s="214">
        <v>54748.25</v>
      </c>
      <c r="I51" s="31">
        <f t="shared" si="5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6"/>
      <c r="F52" s="41"/>
      <c r="G52" s="41"/>
      <c r="H52" s="180"/>
      <c r="I52" s="8"/>
    </row>
    <row r="53" spans="1:9" ht="16.5" x14ac:dyDescent="0.3">
      <c r="A53" s="33"/>
      <c r="B53" s="92" t="s">
        <v>38</v>
      </c>
      <c r="C53" s="19" t="s">
        <v>115</v>
      </c>
      <c r="D53" s="20" t="s">
        <v>114</v>
      </c>
      <c r="E53" s="155">
        <v>7261.25</v>
      </c>
      <c r="F53" s="66">
        <v>21979.333333333332</v>
      </c>
      <c r="G53" s="22">
        <f t="shared" ref="G53:G61" si="6">(F53-E53)/E53</f>
        <v>2.0269352154702474</v>
      </c>
      <c r="H53" s="164">
        <v>22975</v>
      </c>
      <c r="I53" s="22">
        <f t="shared" ref="I53:I61" si="7">(F53-H53)/H53</f>
        <v>-4.3336960464272815E-2</v>
      </c>
    </row>
    <row r="54" spans="1:9" ht="16.5" x14ac:dyDescent="0.3">
      <c r="A54" s="37"/>
      <c r="B54" s="93" t="s">
        <v>39</v>
      </c>
      <c r="C54" s="15" t="s">
        <v>116</v>
      </c>
      <c r="D54" s="11" t="s">
        <v>114</v>
      </c>
      <c r="E54" s="157">
        <v>16780.946428571428</v>
      </c>
      <c r="F54" s="70">
        <v>28671.666666666668</v>
      </c>
      <c r="G54" s="21">
        <f t="shared" si="6"/>
        <v>0.70858460151269931</v>
      </c>
      <c r="H54" s="222">
        <v>26235.833333333332</v>
      </c>
      <c r="I54" s="21">
        <f t="shared" si="7"/>
        <v>9.2843756948194356E-2</v>
      </c>
    </row>
    <row r="55" spans="1:9" ht="16.5" x14ac:dyDescent="0.3">
      <c r="A55" s="37"/>
      <c r="B55" s="93" t="s">
        <v>40</v>
      </c>
      <c r="C55" s="15" t="s">
        <v>117</v>
      </c>
      <c r="D55" s="11" t="s">
        <v>114</v>
      </c>
      <c r="E55" s="157">
        <v>7830.583333333333</v>
      </c>
      <c r="F55" s="70">
        <v>27702</v>
      </c>
      <c r="G55" s="21">
        <f t="shared" si="6"/>
        <v>2.5376674790085882</v>
      </c>
      <c r="H55" s="222">
        <v>27171</v>
      </c>
      <c r="I55" s="21">
        <f t="shared" si="7"/>
        <v>1.9542894998343822E-2</v>
      </c>
    </row>
    <row r="56" spans="1:9" ht="16.5" x14ac:dyDescent="0.3">
      <c r="A56" s="37"/>
      <c r="B56" s="93" t="s">
        <v>41</v>
      </c>
      <c r="C56" s="15" t="s">
        <v>118</v>
      </c>
      <c r="D56" s="11" t="s">
        <v>114</v>
      </c>
      <c r="E56" s="157">
        <v>6810.7333333333327</v>
      </c>
      <c r="F56" s="70">
        <v>30468.25</v>
      </c>
      <c r="G56" s="21">
        <f t="shared" si="6"/>
        <v>3.4735637865721758</v>
      </c>
      <c r="H56" s="222">
        <v>28944.5</v>
      </c>
      <c r="I56" s="21">
        <f t="shared" si="7"/>
        <v>5.264385289087737E-2</v>
      </c>
    </row>
    <row r="57" spans="1:9" ht="16.5" x14ac:dyDescent="0.3">
      <c r="A57" s="37"/>
      <c r="B57" s="93" t="s">
        <v>42</v>
      </c>
      <c r="C57" s="15" t="s">
        <v>198</v>
      </c>
      <c r="D57" s="11" t="s">
        <v>114</v>
      </c>
      <c r="E57" s="157">
        <v>4929.7321428571431</v>
      </c>
      <c r="F57" s="99">
        <v>14755</v>
      </c>
      <c r="G57" s="21">
        <f t="shared" si="6"/>
        <v>1.9930632278630032</v>
      </c>
      <c r="H57" s="227">
        <v>13441.6</v>
      </c>
      <c r="I57" s="21">
        <f t="shared" si="7"/>
        <v>9.7711581954529197E-2</v>
      </c>
    </row>
    <row r="58" spans="1:9" ht="16.5" customHeight="1" thickBot="1" x14ac:dyDescent="0.35">
      <c r="A58" s="38"/>
      <c r="B58" s="94" t="s">
        <v>43</v>
      </c>
      <c r="C58" s="16" t="s">
        <v>119</v>
      </c>
      <c r="D58" s="12" t="s">
        <v>114</v>
      </c>
      <c r="E58" s="159">
        <v>14346</v>
      </c>
      <c r="F58" s="50">
        <v>4637.6000000000004</v>
      </c>
      <c r="G58" s="29">
        <f t="shared" si="6"/>
        <v>-0.67673219015753516</v>
      </c>
      <c r="H58" s="214">
        <v>4637.6000000000004</v>
      </c>
      <c r="I58" s="29">
        <f t="shared" si="7"/>
        <v>0</v>
      </c>
    </row>
    <row r="59" spans="1:9" ht="16.5" x14ac:dyDescent="0.3">
      <c r="A59" s="37"/>
      <c r="B59" s="95" t="s">
        <v>54</v>
      </c>
      <c r="C59" s="14" t="s">
        <v>121</v>
      </c>
      <c r="D59" s="11" t="s">
        <v>120</v>
      </c>
      <c r="E59" s="157">
        <v>12189.040178571428</v>
      </c>
      <c r="F59" s="68">
        <v>31576.428571428572</v>
      </c>
      <c r="G59" s="21">
        <f t="shared" si="6"/>
        <v>1.5905590685426203</v>
      </c>
      <c r="H59" s="221">
        <v>29587.222222222223</v>
      </c>
      <c r="I59" s="21">
        <f t="shared" si="7"/>
        <v>6.7231939999839077E-2</v>
      </c>
    </row>
    <row r="60" spans="1:9" ht="16.5" x14ac:dyDescent="0.3">
      <c r="A60" s="37"/>
      <c r="B60" s="93" t="s">
        <v>55</v>
      </c>
      <c r="C60" s="15" t="s">
        <v>122</v>
      </c>
      <c r="D60" s="13" t="s">
        <v>120</v>
      </c>
      <c r="E60" s="162">
        <v>16534.598214285717</v>
      </c>
      <c r="F60" s="70">
        <v>41508</v>
      </c>
      <c r="G60" s="21">
        <f t="shared" si="6"/>
        <v>1.5103724603442452</v>
      </c>
      <c r="H60" s="222">
        <v>35784.714285714283</v>
      </c>
      <c r="I60" s="21">
        <f t="shared" si="7"/>
        <v>0.15993660501491069</v>
      </c>
    </row>
    <row r="61" spans="1:9" ht="16.5" customHeight="1" thickBot="1" x14ac:dyDescent="0.35">
      <c r="A61" s="38"/>
      <c r="B61" s="94" t="s">
        <v>56</v>
      </c>
      <c r="C61" s="16" t="s">
        <v>123</v>
      </c>
      <c r="D61" s="12" t="s">
        <v>120</v>
      </c>
      <c r="E61" s="159">
        <v>59260.416666666672</v>
      </c>
      <c r="F61" s="73">
        <v>218000</v>
      </c>
      <c r="G61" s="29">
        <f t="shared" si="6"/>
        <v>2.6786781508173663</v>
      </c>
      <c r="H61" s="223">
        <v>218000</v>
      </c>
      <c r="I61" s="29">
        <f t="shared" si="7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6"/>
      <c r="F62" s="52"/>
      <c r="G62" s="41"/>
      <c r="H62" s="160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55">
        <v>25099.344246031746</v>
      </c>
      <c r="F63" s="54">
        <v>46141</v>
      </c>
      <c r="G63" s="21">
        <f t="shared" ref="G63:G68" si="8">(F63-E63)/E63</f>
        <v>0.83833488029453118</v>
      </c>
      <c r="H63" s="216">
        <v>37412.875</v>
      </c>
      <c r="I63" s="21">
        <f t="shared" ref="I63:I74" si="9">(F63-H63)/H63</f>
        <v>0.23329201511511746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57">
        <v>83420.238095238092</v>
      </c>
      <c r="F64" s="46">
        <v>238205.5</v>
      </c>
      <c r="G64" s="21">
        <f t="shared" si="8"/>
        <v>1.8554881338033193</v>
      </c>
      <c r="H64" s="210">
        <v>212169.71428571429</v>
      </c>
      <c r="I64" s="21">
        <f t="shared" si="9"/>
        <v>0.12271207416165493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57">
        <v>37214.5</v>
      </c>
      <c r="F65" s="46">
        <v>135793.83333333334</v>
      </c>
      <c r="G65" s="21">
        <f t="shared" si="8"/>
        <v>2.6489495581919238</v>
      </c>
      <c r="H65" s="210">
        <v>136627.16666666666</v>
      </c>
      <c r="I65" s="21">
        <f t="shared" si="9"/>
        <v>-6.0993238289601803E-3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57">
        <v>18211.785714285714</v>
      </c>
      <c r="F66" s="46">
        <v>63999</v>
      </c>
      <c r="G66" s="21">
        <f t="shared" si="8"/>
        <v>2.5141529229502093</v>
      </c>
      <c r="H66" s="210">
        <v>63999</v>
      </c>
      <c r="I66" s="21">
        <f t="shared" si="9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57">
        <v>11167.416666666666</v>
      </c>
      <c r="F67" s="46">
        <v>33786</v>
      </c>
      <c r="G67" s="21">
        <f t="shared" si="8"/>
        <v>2.0254087412039494</v>
      </c>
      <c r="H67" s="210">
        <v>28821.25</v>
      </c>
      <c r="I67" s="21">
        <f t="shared" si="9"/>
        <v>0.17226005117751658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59">
        <v>10321.9375</v>
      </c>
      <c r="F68" s="58">
        <v>25137.599999999999</v>
      </c>
      <c r="G68" s="31">
        <f t="shared" si="8"/>
        <v>1.4353567341402715</v>
      </c>
      <c r="H68" s="219">
        <v>25137.599999999999</v>
      </c>
      <c r="I68" s="31">
        <f t="shared" si="9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6"/>
      <c r="F69" s="52"/>
      <c r="G69" s="52"/>
      <c r="H69" s="160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55">
        <v>11457.25</v>
      </c>
      <c r="F70" s="43">
        <v>31849.285714285714</v>
      </c>
      <c r="G70" s="21">
        <f>(F70-E70)/E70</f>
        <v>1.7798368469122794</v>
      </c>
      <c r="H70" s="208">
        <v>28045</v>
      </c>
      <c r="I70" s="21">
        <f t="shared" si="9"/>
        <v>0.13564933907240911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57">
        <v>7780.5357142857138</v>
      </c>
      <c r="F71" s="47">
        <v>20810</v>
      </c>
      <c r="G71" s="21">
        <f>(F71-E71)/E71</f>
        <v>1.6746230290789748</v>
      </c>
      <c r="H71" s="211">
        <v>13602.666666666666</v>
      </c>
      <c r="I71" s="21">
        <f t="shared" si="9"/>
        <v>0.52984708880611653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57">
        <v>2355.25</v>
      </c>
      <c r="F72" s="47">
        <v>13934.666666666666</v>
      </c>
      <c r="G72" s="21">
        <f>(F72-E72)/E72</f>
        <v>4.9164278385167881</v>
      </c>
      <c r="H72" s="211">
        <v>11040</v>
      </c>
      <c r="I72" s="21">
        <f t="shared" si="9"/>
        <v>0.2621980676328502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57">
        <v>7203.75</v>
      </c>
      <c r="F73" s="47">
        <v>14890</v>
      </c>
      <c r="G73" s="21">
        <f>(F73-E73)/E73</f>
        <v>1.066979003990977</v>
      </c>
      <c r="H73" s="211">
        <v>11883.75</v>
      </c>
      <c r="I73" s="21">
        <f t="shared" si="9"/>
        <v>0.25297149468812452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59">
        <v>4936.5625</v>
      </c>
      <c r="F74" s="50">
        <v>14714.75</v>
      </c>
      <c r="G74" s="21">
        <f>(F74-E74)/E74</f>
        <v>1.9807685003481674</v>
      </c>
      <c r="H74" s="214">
        <v>12885.375</v>
      </c>
      <c r="I74" s="21">
        <f t="shared" si="9"/>
        <v>0.14197297323516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6"/>
      <c r="F75" s="52"/>
      <c r="G75" s="52"/>
      <c r="H75" s="160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57">
        <v>3924.166666666667</v>
      </c>
      <c r="F76" s="43">
        <v>8164.166666666667</v>
      </c>
      <c r="G76" s="22">
        <f t="shared" ref="G76:G82" si="10">(F76-E76)/E76</f>
        <v>1.0804841792312592</v>
      </c>
      <c r="H76" s="208">
        <v>8164.166666666667</v>
      </c>
      <c r="I76" s="22">
        <f t="shared" ref="I76:I82" si="11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57">
        <v>2765.104166666667</v>
      </c>
      <c r="F77" s="32">
        <v>13339.125</v>
      </c>
      <c r="G77" s="21">
        <f t="shared" si="10"/>
        <v>3.8240949331324159</v>
      </c>
      <c r="H77" s="202">
        <v>11099.714285714286</v>
      </c>
      <c r="I77" s="21">
        <f t="shared" si="11"/>
        <v>0.20175390614945038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57">
        <v>1998.75</v>
      </c>
      <c r="F78" s="47">
        <v>5395</v>
      </c>
      <c r="G78" s="21">
        <f t="shared" si="10"/>
        <v>1.6991869918699187</v>
      </c>
      <c r="H78" s="211">
        <v>4543.333333333333</v>
      </c>
      <c r="I78" s="21">
        <f t="shared" si="11"/>
        <v>0.18745414526779172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57">
        <v>5241.0555555555557</v>
      </c>
      <c r="F79" s="47">
        <v>9130.5555555555547</v>
      </c>
      <c r="G79" s="21">
        <f t="shared" si="10"/>
        <v>0.74212149800188665</v>
      </c>
      <c r="H79" s="211">
        <v>8349.4444444444453</v>
      </c>
      <c r="I79" s="21">
        <f t="shared" si="11"/>
        <v>9.3552465233880958E-2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63">
        <v>7291.5138888888887</v>
      </c>
      <c r="F80" s="61">
        <v>8419.2857142857138</v>
      </c>
      <c r="G80" s="21">
        <f t="shared" si="10"/>
        <v>0.15466909102585275</v>
      </c>
      <c r="H80" s="220">
        <v>7097.8571428571431</v>
      </c>
      <c r="I80" s="21">
        <f t="shared" si="11"/>
        <v>0.18617288920197231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63">
        <v>9999</v>
      </c>
      <c r="F81" s="61">
        <v>56000</v>
      </c>
      <c r="G81" s="21">
        <f t="shared" si="10"/>
        <v>4.6005600560056008</v>
      </c>
      <c r="H81" s="220">
        <v>56000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59">
        <v>9727.9166666666661</v>
      </c>
      <c r="F82" s="50">
        <v>18998.571428571428</v>
      </c>
      <c r="G82" s="23">
        <f t="shared" si="10"/>
        <v>0.95299487850993403</v>
      </c>
      <c r="H82" s="214">
        <v>12623.75</v>
      </c>
      <c r="I82" s="23">
        <f t="shared" si="11"/>
        <v>0.50498634942639287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B71" zoomScaleNormal="100" workbookViewId="0">
      <pane xSplit="14940" topLeftCell="H1"/>
      <selection activeCell="I91" sqref="I91"/>
      <selection pane="topRight" activeCell="H76" sqref="H76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6" t="s">
        <v>201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237" t="s">
        <v>3</v>
      </c>
      <c r="B13" s="243"/>
      <c r="C13" s="260" t="s">
        <v>0</v>
      </c>
      <c r="D13" s="262" t="s">
        <v>23</v>
      </c>
      <c r="E13" s="239" t="s">
        <v>217</v>
      </c>
      <c r="F13" s="256" t="s">
        <v>226</v>
      </c>
      <c r="G13" s="239" t="s">
        <v>197</v>
      </c>
      <c r="H13" s="256" t="s">
        <v>220</v>
      </c>
      <c r="I13" s="239" t="s">
        <v>187</v>
      </c>
    </row>
    <row r="14" spans="1:9" ht="38.25" customHeight="1" thickBot="1" x14ac:dyDescent="0.25">
      <c r="A14" s="238"/>
      <c r="B14" s="244"/>
      <c r="C14" s="261"/>
      <c r="D14" s="263"/>
      <c r="E14" s="240"/>
      <c r="F14" s="257"/>
      <c r="G14" s="258"/>
      <c r="H14" s="257"/>
      <c r="I14" s="258"/>
    </row>
    <row r="15" spans="1:9" ht="17.25" customHeight="1" thickBot="1" x14ac:dyDescent="0.3">
      <c r="A15" s="33" t="s">
        <v>24</v>
      </c>
      <c r="B15" s="27" t="s">
        <v>22</v>
      </c>
      <c r="C15" s="126"/>
      <c r="D15" s="6"/>
      <c r="E15" s="30"/>
      <c r="F15" s="7"/>
      <c r="G15" s="7"/>
      <c r="H15" s="7"/>
      <c r="I15" s="8"/>
    </row>
    <row r="16" spans="1:9" ht="15.75" customHeight="1" x14ac:dyDescent="0.3">
      <c r="A16" s="150"/>
      <c r="B16" s="206" t="s">
        <v>4</v>
      </c>
      <c r="C16" s="189" t="s">
        <v>84</v>
      </c>
      <c r="D16" s="186" t="s">
        <v>161</v>
      </c>
      <c r="E16" s="207">
        <v>2782.933325</v>
      </c>
      <c r="F16" s="207">
        <v>6100.8</v>
      </c>
      <c r="G16" s="195">
        <f>(F16-E16)/E16</f>
        <v>1.1922192476530138</v>
      </c>
      <c r="H16" s="207">
        <v>6872.4</v>
      </c>
      <c r="I16" s="195">
        <f>(F16-H16)/H16</f>
        <v>-0.11227518770735107</v>
      </c>
    </row>
    <row r="17" spans="1:9" ht="16.5" x14ac:dyDescent="0.3">
      <c r="A17" s="151"/>
      <c r="B17" s="203" t="s">
        <v>5</v>
      </c>
      <c r="C17" s="190" t="s">
        <v>85</v>
      </c>
      <c r="D17" s="186" t="s">
        <v>161</v>
      </c>
      <c r="E17" s="210">
        <v>1547.8416500000001</v>
      </c>
      <c r="F17" s="210">
        <v>5069.4444444444443</v>
      </c>
      <c r="G17" s="195">
        <f>(F17-E17)/E17</f>
        <v>2.2751699403129795</v>
      </c>
      <c r="H17" s="210">
        <v>5557.7111111111117</v>
      </c>
      <c r="I17" s="195">
        <f>(F17-H17)/H17</f>
        <v>-8.7853912681879545E-2</v>
      </c>
    </row>
    <row r="18" spans="1:9" ht="16.5" x14ac:dyDescent="0.3">
      <c r="A18" s="151"/>
      <c r="B18" s="203" t="s">
        <v>18</v>
      </c>
      <c r="C18" s="190" t="s">
        <v>98</v>
      </c>
      <c r="D18" s="186" t="s">
        <v>83</v>
      </c>
      <c r="E18" s="210">
        <v>2818.2541666666666</v>
      </c>
      <c r="F18" s="210">
        <v>5318.3</v>
      </c>
      <c r="G18" s="195">
        <f>(F18-E18)/E18</f>
        <v>0.88709026421499138</v>
      </c>
      <c r="H18" s="210">
        <v>5712.5</v>
      </c>
      <c r="I18" s="195">
        <f>(F18-H18)/H18</f>
        <v>-6.9006564551422289E-2</v>
      </c>
    </row>
    <row r="19" spans="1:9" ht="16.5" x14ac:dyDescent="0.3">
      <c r="A19" s="151"/>
      <c r="B19" s="203" t="s">
        <v>8</v>
      </c>
      <c r="C19" s="190" t="s">
        <v>89</v>
      </c>
      <c r="D19" s="186" t="s">
        <v>161</v>
      </c>
      <c r="E19" s="210">
        <v>2922.4791583333335</v>
      </c>
      <c r="F19" s="210">
        <v>11728.966666666667</v>
      </c>
      <c r="G19" s="195">
        <f>(F19-E19)/E19</f>
        <v>3.0133619544289934</v>
      </c>
      <c r="H19" s="210">
        <v>12532.442857142858</v>
      </c>
      <c r="I19" s="195">
        <f>(F19-H19)/H19</f>
        <v>-6.4111697905588294E-2</v>
      </c>
    </row>
    <row r="20" spans="1:9" ht="16.5" x14ac:dyDescent="0.3">
      <c r="A20" s="151"/>
      <c r="B20" s="203" t="s">
        <v>16</v>
      </c>
      <c r="C20" s="190" t="s">
        <v>96</v>
      </c>
      <c r="D20" s="186" t="s">
        <v>81</v>
      </c>
      <c r="E20" s="210">
        <v>489.28092500000002</v>
      </c>
      <c r="F20" s="210">
        <v>1495.675</v>
      </c>
      <c r="G20" s="195">
        <f>(F20-E20)/E20</f>
        <v>2.0568839363602818</v>
      </c>
      <c r="H20" s="210">
        <v>1574.3333333333335</v>
      </c>
      <c r="I20" s="195">
        <f>(F20-H20)/H20</f>
        <v>-4.9962947279271773E-2</v>
      </c>
    </row>
    <row r="21" spans="1:9" ht="16.5" x14ac:dyDescent="0.3">
      <c r="A21" s="151"/>
      <c r="B21" s="203" t="s">
        <v>19</v>
      </c>
      <c r="C21" s="190" t="s">
        <v>99</v>
      </c>
      <c r="D21" s="186" t="s">
        <v>161</v>
      </c>
      <c r="E21" s="210">
        <v>1740.65</v>
      </c>
      <c r="F21" s="210">
        <v>5228.3500000000004</v>
      </c>
      <c r="G21" s="195">
        <f>(F21-E21)/E21</f>
        <v>2.0036767874070032</v>
      </c>
      <c r="H21" s="210">
        <v>5072.8999999999996</v>
      </c>
      <c r="I21" s="195">
        <f>(F21-H21)/H21</f>
        <v>3.0643221825780272E-2</v>
      </c>
    </row>
    <row r="22" spans="1:9" ht="16.5" x14ac:dyDescent="0.3">
      <c r="A22" s="151"/>
      <c r="B22" s="203" t="s">
        <v>6</v>
      </c>
      <c r="C22" s="190" t="s">
        <v>86</v>
      </c>
      <c r="D22" s="186" t="s">
        <v>161</v>
      </c>
      <c r="E22" s="210">
        <v>1647.8166583333332</v>
      </c>
      <c r="F22" s="210">
        <v>5538.1888888888889</v>
      </c>
      <c r="G22" s="195">
        <f>(F22-E22)/E22</f>
        <v>2.3609254165997036</v>
      </c>
      <c r="H22" s="210">
        <v>5353.2000000000007</v>
      </c>
      <c r="I22" s="195">
        <f>(F22-H22)/H22</f>
        <v>3.4556692985296296E-2</v>
      </c>
    </row>
    <row r="23" spans="1:9" ht="16.5" x14ac:dyDescent="0.3">
      <c r="A23" s="151"/>
      <c r="B23" s="203" t="s">
        <v>10</v>
      </c>
      <c r="C23" s="190" t="s">
        <v>90</v>
      </c>
      <c r="D23" s="188" t="s">
        <v>161</v>
      </c>
      <c r="E23" s="210">
        <v>1660.2861027777778</v>
      </c>
      <c r="F23" s="210">
        <v>4397.7</v>
      </c>
      <c r="G23" s="195">
        <f>(F23-E23)/E23</f>
        <v>1.6487603507867299</v>
      </c>
      <c r="H23" s="210">
        <v>4211.8999999999996</v>
      </c>
      <c r="I23" s="195">
        <f>(F23-H23)/H23</f>
        <v>4.4113108098482914E-2</v>
      </c>
    </row>
    <row r="24" spans="1:9" ht="16.5" x14ac:dyDescent="0.3">
      <c r="A24" s="151"/>
      <c r="B24" s="203" t="s">
        <v>14</v>
      </c>
      <c r="C24" s="190" t="s">
        <v>94</v>
      </c>
      <c r="D24" s="188" t="s">
        <v>81</v>
      </c>
      <c r="E24" s="210">
        <v>492.90174999999999</v>
      </c>
      <c r="F24" s="210">
        <v>1747.1111111111111</v>
      </c>
      <c r="G24" s="195">
        <f>(F24-E24)/E24</f>
        <v>2.5445423172287605</v>
      </c>
      <c r="H24" s="210">
        <v>1624.9</v>
      </c>
      <c r="I24" s="195">
        <f>(F24-H24)/H24</f>
        <v>7.5211466004745514E-2</v>
      </c>
    </row>
    <row r="25" spans="1:9" ht="16.5" x14ac:dyDescent="0.3">
      <c r="A25" s="151"/>
      <c r="B25" s="203" t="s">
        <v>17</v>
      </c>
      <c r="C25" s="190" t="s">
        <v>97</v>
      </c>
      <c r="D25" s="188" t="s">
        <v>161</v>
      </c>
      <c r="E25" s="210">
        <v>1372.5625</v>
      </c>
      <c r="F25" s="210">
        <v>3171.6</v>
      </c>
      <c r="G25" s="195">
        <f>(F25-E25)/E25</f>
        <v>1.3107144483402395</v>
      </c>
      <c r="H25" s="210">
        <v>2903.6</v>
      </c>
      <c r="I25" s="195">
        <f>(F25-H25)/H25</f>
        <v>9.2299214767874366E-2</v>
      </c>
    </row>
    <row r="26" spans="1:9" ht="16.5" x14ac:dyDescent="0.3">
      <c r="A26" s="151"/>
      <c r="B26" s="203" t="s">
        <v>13</v>
      </c>
      <c r="C26" s="190" t="s">
        <v>93</v>
      </c>
      <c r="D26" s="188" t="s">
        <v>81</v>
      </c>
      <c r="E26" s="210">
        <v>464.67675833333328</v>
      </c>
      <c r="F26" s="210">
        <v>1436.875</v>
      </c>
      <c r="G26" s="195">
        <f>(F26-E26)/E26</f>
        <v>2.0922032880526933</v>
      </c>
      <c r="H26" s="210">
        <v>1277.5</v>
      </c>
      <c r="I26" s="195">
        <f>(F26-H26)/H26</f>
        <v>0.12475538160469667</v>
      </c>
    </row>
    <row r="27" spans="1:9" ht="16.5" x14ac:dyDescent="0.3">
      <c r="A27" s="151"/>
      <c r="B27" s="203" t="s">
        <v>11</v>
      </c>
      <c r="C27" s="190" t="s">
        <v>91</v>
      </c>
      <c r="D27" s="188" t="s">
        <v>81</v>
      </c>
      <c r="E27" s="210">
        <v>435.44342499999999</v>
      </c>
      <c r="F27" s="210">
        <v>1119.3333333333335</v>
      </c>
      <c r="G27" s="195">
        <f>(F27-E27)/E27</f>
        <v>1.5705597307694645</v>
      </c>
      <c r="H27" s="210">
        <v>979.4</v>
      </c>
      <c r="I27" s="195">
        <f>(F27-H27)/H27</f>
        <v>0.1428765911102037</v>
      </c>
    </row>
    <row r="28" spans="1:9" ht="16.5" x14ac:dyDescent="0.3">
      <c r="A28" s="151"/>
      <c r="B28" s="203" t="s">
        <v>12</v>
      </c>
      <c r="C28" s="190" t="s">
        <v>92</v>
      </c>
      <c r="D28" s="188" t="s">
        <v>81</v>
      </c>
      <c r="E28" s="210">
        <v>497.447</v>
      </c>
      <c r="F28" s="210">
        <v>1575</v>
      </c>
      <c r="G28" s="195">
        <f>(F28-E28)/E28</f>
        <v>2.1661664458726255</v>
      </c>
      <c r="H28" s="210">
        <v>1359.4</v>
      </c>
      <c r="I28" s="195">
        <f>(F28-H28)/H28</f>
        <v>0.15859938208032948</v>
      </c>
    </row>
    <row r="29" spans="1:9" ht="17.25" thickBot="1" x14ac:dyDescent="0.35">
      <c r="A29" s="152"/>
      <c r="B29" s="203" t="s">
        <v>9</v>
      </c>
      <c r="C29" s="190" t="s">
        <v>88</v>
      </c>
      <c r="D29" s="188" t="s">
        <v>161</v>
      </c>
      <c r="E29" s="210">
        <v>1834.1666749999999</v>
      </c>
      <c r="F29" s="210">
        <v>6515.9</v>
      </c>
      <c r="G29" s="195">
        <f>(F29-E29)/E29</f>
        <v>2.5525124781803155</v>
      </c>
      <c r="H29" s="210">
        <v>5489.4</v>
      </c>
      <c r="I29" s="195">
        <f>(F29-H29)/H29</f>
        <v>0.18699675738696397</v>
      </c>
    </row>
    <row r="30" spans="1:9" ht="16.5" x14ac:dyDescent="0.3">
      <c r="A30" s="37"/>
      <c r="B30" s="203" t="s">
        <v>7</v>
      </c>
      <c r="C30" s="190" t="s">
        <v>87</v>
      </c>
      <c r="D30" s="188" t="s">
        <v>161</v>
      </c>
      <c r="E30" s="210">
        <v>838.32082500000001</v>
      </c>
      <c r="F30" s="210">
        <v>2135.3000000000002</v>
      </c>
      <c r="G30" s="195">
        <f>(F30-E30)/E30</f>
        <v>1.5471155389704176</v>
      </c>
      <c r="H30" s="210">
        <v>1637.5</v>
      </c>
      <c r="I30" s="195">
        <f>(F30-H30)/H30</f>
        <v>0.3040000000000001</v>
      </c>
    </row>
    <row r="31" spans="1:9" ht="17.25" thickBot="1" x14ac:dyDescent="0.35">
      <c r="A31" s="38"/>
      <c r="B31" s="204" t="s">
        <v>15</v>
      </c>
      <c r="C31" s="191" t="s">
        <v>95</v>
      </c>
      <c r="D31" s="187" t="s">
        <v>82</v>
      </c>
      <c r="E31" s="213">
        <v>1505.941675</v>
      </c>
      <c r="F31" s="213">
        <v>5241.4888888888891</v>
      </c>
      <c r="G31" s="197">
        <f>(F31-E31)/E31</f>
        <v>2.4805391044702239</v>
      </c>
      <c r="H31" s="213">
        <v>3304.5</v>
      </c>
      <c r="I31" s="197">
        <f>(F31-H31)/H31</f>
        <v>0.58616701131453741</v>
      </c>
    </row>
    <row r="32" spans="1:9" ht="15.75" customHeight="1" thickBot="1" x14ac:dyDescent="0.25">
      <c r="A32" s="249" t="s">
        <v>188</v>
      </c>
      <c r="B32" s="250"/>
      <c r="C32" s="250"/>
      <c r="D32" s="251"/>
      <c r="E32" s="100">
        <f>SUM(E16:E31)</f>
        <v>23051.00259444445</v>
      </c>
      <c r="F32" s="101">
        <f>SUM(F16:F31)</f>
        <v>67820.033333333326</v>
      </c>
      <c r="G32" s="102">
        <f t="shared" ref="G32" si="0">(F32-E32)/E32</f>
        <v>1.9421728211370171</v>
      </c>
      <c r="H32" s="101">
        <f>SUM(H16:H31)</f>
        <v>65463.587301587308</v>
      </c>
      <c r="I32" s="105">
        <f t="shared" ref="I32" si="1">(F32-H32)/H32</f>
        <v>3.5996286315474815E-2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05" t="s">
        <v>30</v>
      </c>
      <c r="C34" s="192" t="s">
        <v>104</v>
      </c>
      <c r="D34" s="194" t="s">
        <v>161</v>
      </c>
      <c r="E34" s="216">
        <v>4346.7777777777774</v>
      </c>
      <c r="F34" s="216">
        <v>4817.95</v>
      </c>
      <c r="G34" s="195">
        <f>(F34-E34)/E34</f>
        <v>0.10839574652999674</v>
      </c>
      <c r="H34" s="216">
        <v>4305.3</v>
      </c>
      <c r="I34" s="195">
        <f>(F34-H34)/H34</f>
        <v>0.11907416440201603</v>
      </c>
    </row>
    <row r="35" spans="1:9" ht="16.5" x14ac:dyDescent="0.3">
      <c r="A35" s="37"/>
      <c r="B35" s="203" t="s">
        <v>27</v>
      </c>
      <c r="C35" s="190" t="s">
        <v>101</v>
      </c>
      <c r="D35" s="186" t="s">
        <v>161</v>
      </c>
      <c r="E35" s="210">
        <v>4131.8583333333336</v>
      </c>
      <c r="F35" s="210">
        <v>13761.457142857143</v>
      </c>
      <c r="G35" s="195">
        <f>(F35-E35)/E35</f>
        <v>2.3305733238330153</v>
      </c>
      <c r="H35" s="210">
        <v>11540.5</v>
      </c>
      <c r="I35" s="195">
        <f>(F35-H35)/H35</f>
        <v>0.19244895306591078</v>
      </c>
    </row>
    <row r="36" spans="1:9" ht="16.5" x14ac:dyDescent="0.3">
      <c r="A36" s="37"/>
      <c r="B36" s="205" t="s">
        <v>28</v>
      </c>
      <c r="C36" s="190" t="s">
        <v>102</v>
      </c>
      <c r="D36" s="186" t="s">
        <v>161</v>
      </c>
      <c r="E36" s="210">
        <v>4592.5625</v>
      </c>
      <c r="F36" s="210">
        <v>9534.9333333333343</v>
      </c>
      <c r="G36" s="195">
        <f>(F36-E36)/E36</f>
        <v>1.076168442635965</v>
      </c>
      <c r="H36" s="210">
        <v>7696.1</v>
      </c>
      <c r="I36" s="195">
        <f>(F36-H36)/H36</f>
        <v>0.23893054057682903</v>
      </c>
    </row>
    <row r="37" spans="1:9" ht="16.5" x14ac:dyDescent="0.3">
      <c r="A37" s="37"/>
      <c r="B37" s="203" t="s">
        <v>26</v>
      </c>
      <c r="C37" s="190" t="s">
        <v>100</v>
      </c>
      <c r="D37" s="186" t="s">
        <v>161</v>
      </c>
      <c r="E37" s="210">
        <v>4476.4583333333339</v>
      </c>
      <c r="F37" s="210">
        <v>14300</v>
      </c>
      <c r="G37" s="195">
        <f>(F37-E37)/E37</f>
        <v>2.1944896914413361</v>
      </c>
      <c r="H37" s="210">
        <v>11182.433333333334</v>
      </c>
      <c r="I37" s="195">
        <f>(F37-H37)/H37</f>
        <v>0.27879143776101195</v>
      </c>
    </row>
    <row r="38" spans="1:9" ht="17.25" thickBot="1" x14ac:dyDescent="0.35">
      <c r="A38" s="38"/>
      <c r="B38" s="205" t="s">
        <v>29</v>
      </c>
      <c r="C38" s="190" t="s">
        <v>103</v>
      </c>
      <c r="D38" s="198" t="s">
        <v>161</v>
      </c>
      <c r="E38" s="213">
        <v>3494.1726190476193</v>
      </c>
      <c r="F38" s="213">
        <v>7493.5833333333339</v>
      </c>
      <c r="G38" s="197">
        <f>(F38-E38)/E38</f>
        <v>1.144594486398272</v>
      </c>
      <c r="H38" s="213">
        <v>5818.75</v>
      </c>
      <c r="I38" s="197">
        <f>(F38-H38)/H38</f>
        <v>0.28783387039026148</v>
      </c>
    </row>
    <row r="39" spans="1:9" ht="15.75" customHeight="1" thickBot="1" x14ac:dyDescent="0.25">
      <c r="A39" s="249" t="s">
        <v>189</v>
      </c>
      <c r="B39" s="250"/>
      <c r="C39" s="250"/>
      <c r="D39" s="251"/>
      <c r="E39" s="84">
        <f>SUM(E34:E38)</f>
        <v>21041.829563492065</v>
      </c>
      <c r="F39" s="103">
        <f>SUM(F34:F38)</f>
        <v>49907.923809523818</v>
      </c>
      <c r="G39" s="104">
        <f t="shared" ref="G39" si="2">(F39-E39)/E39</f>
        <v>1.3718433636642948</v>
      </c>
      <c r="H39" s="103">
        <f>SUM(H34:H38)</f>
        <v>40543.083333333336</v>
      </c>
      <c r="I39" s="105">
        <f t="shared" ref="I39" si="3">(F39-H39)/H39</f>
        <v>0.23098491052581058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06" t="s">
        <v>34</v>
      </c>
      <c r="C41" s="190" t="s">
        <v>154</v>
      </c>
      <c r="D41" s="194" t="s">
        <v>161</v>
      </c>
      <c r="E41" s="208">
        <v>6900</v>
      </c>
      <c r="F41" s="210">
        <v>26302</v>
      </c>
      <c r="G41" s="195">
        <f>(F41-E41)/E41</f>
        <v>2.8118840579710147</v>
      </c>
      <c r="H41" s="210">
        <v>30083</v>
      </c>
      <c r="I41" s="195">
        <f>(F41-H41)/H41</f>
        <v>-0.125685603164578</v>
      </c>
    </row>
    <row r="42" spans="1:9" ht="16.5" x14ac:dyDescent="0.3">
      <c r="A42" s="37"/>
      <c r="B42" s="203" t="s">
        <v>35</v>
      </c>
      <c r="C42" s="190" t="s">
        <v>152</v>
      </c>
      <c r="D42" s="186" t="s">
        <v>161</v>
      </c>
      <c r="E42" s="211">
        <v>19000</v>
      </c>
      <c r="F42" s="210">
        <v>22450</v>
      </c>
      <c r="G42" s="195">
        <f>(F42-E42)/E42</f>
        <v>0.18157894736842106</v>
      </c>
      <c r="H42" s="210">
        <v>24850</v>
      </c>
      <c r="I42" s="195">
        <f>(F42-H42)/H42</f>
        <v>-9.6579476861166996E-2</v>
      </c>
    </row>
    <row r="43" spans="1:9" ht="16.5" x14ac:dyDescent="0.3">
      <c r="A43" s="37"/>
      <c r="B43" s="205" t="s">
        <v>36</v>
      </c>
      <c r="C43" s="190" t="s">
        <v>153</v>
      </c>
      <c r="D43" s="186" t="s">
        <v>161</v>
      </c>
      <c r="E43" s="211">
        <v>22378.75</v>
      </c>
      <c r="F43" s="218">
        <v>54290</v>
      </c>
      <c r="G43" s="195">
        <f>(F43-E43)/E43</f>
        <v>1.4259621292520808</v>
      </c>
      <c r="H43" s="218">
        <v>53240</v>
      </c>
      <c r="I43" s="195">
        <f>(F43-H43)/H43</f>
        <v>1.9722013523666416E-2</v>
      </c>
    </row>
    <row r="44" spans="1:9" ht="16.5" x14ac:dyDescent="0.3">
      <c r="A44" s="37"/>
      <c r="B44" s="203" t="s">
        <v>32</v>
      </c>
      <c r="C44" s="190" t="s">
        <v>106</v>
      </c>
      <c r="D44" s="186" t="s">
        <v>161</v>
      </c>
      <c r="E44" s="211">
        <v>48754.799107142855</v>
      </c>
      <c r="F44" s="211">
        <v>133249.79999999999</v>
      </c>
      <c r="G44" s="195">
        <f>(F44-E44)/E44</f>
        <v>1.7330601795152949</v>
      </c>
      <c r="H44" s="211">
        <v>119683.3</v>
      </c>
      <c r="I44" s="195">
        <f>(F44-H44)/H44</f>
        <v>0.11335332498351888</v>
      </c>
    </row>
    <row r="45" spans="1:9" ht="16.5" x14ac:dyDescent="0.3">
      <c r="A45" s="37"/>
      <c r="B45" s="203" t="s">
        <v>31</v>
      </c>
      <c r="C45" s="190" t="s">
        <v>105</v>
      </c>
      <c r="D45" s="186" t="s">
        <v>161</v>
      </c>
      <c r="E45" s="211">
        <v>77928.45</v>
      </c>
      <c r="F45" s="211">
        <v>204498.5</v>
      </c>
      <c r="G45" s="195">
        <f>(F45-E45)/E45</f>
        <v>1.6241828241162246</v>
      </c>
      <c r="H45" s="211">
        <v>182248.5</v>
      </c>
      <c r="I45" s="195">
        <f>(F45-H45)/H45</f>
        <v>0.12208605283445406</v>
      </c>
    </row>
    <row r="46" spans="1:9" ht="16.5" customHeight="1" thickBot="1" x14ac:dyDescent="0.35">
      <c r="A46" s="38"/>
      <c r="B46" s="203" t="s">
        <v>33</v>
      </c>
      <c r="C46" s="190" t="s">
        <v>107</v>
      </c>
      <c r="D46" s="186" t="s">
        <v>161</v>
      </c>
      <c r="E46" s="214">
        <v>33516.1875</v>
      </c>
      <c r="F46" s="214">
        <v>112495</v>
      </c>
      <c r="G46" s="201">
        <f>(F46-E46)/E46</f>
        <v>2.3564378406702731</v>
      </c>
      <c r="H46" s="214">
        <v>77499.5</v>
      </c>
      <c r="I46" s="201">
        <f>(F46-H46)/H46</f>
        <v>0.45155775198549669</v>
      </c>
    </row>
    <row r="47" spans="1:9" ht="15.75" customHeight="1" thickBot="1" x14ac:dyDescent="0.25">
      <c r="A47" s="249" t="s">
        <v>190</v>
      </c>
      <c r="B47" s="250"/>
      <c r="C47" s="250"/>
      <c r="D47" s="251"/>
      <c r="E47" s="84">
        <f>SUM(E41:E46)</f>
        <v>208478.18660714285</v>
      </c>
      <c r="F47" s="84">
        <f>SUM(F41:F46)</f>
        <v>553285.30000000005</v>
      </c>
      <c r="G47" s="104">
        <f t="shared" ref="G47" si="4">(F47-E47)/E47</f>
        <v>1.653924177893072</v>
      </c>
      <c r="H47" s="103">
        <f>SUM(H41:H46)</f>
        <v>487604.3</v>
      </c>
      <c r="I47" s="105">
        <f t="shared" ref="I47" si="5">(F47-H47)/H47</f>
        <v>0.13470143721045952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03" t="s">
        <v>50</v>
      </c>
      <c r="C49" s="190" t="s">
        <v>159</v>
      </c>
      <c r="D49" s="194" t="s">
        <v>112</v>
      </c>
      <c r="E49" s="208">
        <v>54508.440476190473</v>
      </c>
      <c r="F49" s="208">
        <v>54748.25</v>
      </c>
      <c r="G49" s="195">
        <f>(F49-E49)/E49</f>
        <v>4.3994933943170954E-3</v>
      </c>
      <c r="H49" s="208">
        <v>54748.25</v>
      </c>
      <c r="I49" s="195">
        <f>(F49-H49)/H49</f>
        <v>0</v>
      </c>
    </row>
    <row r="50" spans="1:9" ht="16.5" x14ac:dyDescent="0.3">
      <c r="A50" s="37"/>
      <c r="B50" s="203" t="s">
        <v>48</v>
      </c>
      <c r="C50" s="190" t="s">
        <v>157</v>
      </c>
      <c r="D50" s="188" t="s">
        <v>114</v>
      </c>
      <c r="E50" s="211">
        <v>58112.339166666665</v>
      </c>
      <c r="F50" s="211">
        <v>140078.5</v>
      </c>
      <c r="G50" s="195">
        <f>(F50-E50)/E50</f>
        <v>1.4104777403341777</v>
      </c>
      <c r="H50" s="211">
        <v>131745.16666666666</v>
      </c>
      <c r="I50" s="195">
        <f>(F50-H50)/H50</f>
        <v>6.3253427386963046E-2</v>
      </c>
    </row>
    <row r="51" spans="1:9" ht="16.5" x14ac:dyDescent="0.3">
      <c r="A51" s="37"/>
      <c r="B51" s="203" t="s">
        <v>47</v>
      </c>
      <c r="C51" s="190" t="s">
        <v>113</v>
      </c>
      <c r="D51" s="186" t="s">
        <v>114</v>
      </c>
      <c r="E51" s="211">
        <v>28949.811011904763</v>
      </c>
      <c r="F51" s="211">
        <v>87884.222222222219</v>
      </c>
      <c r="G51" s="195">
        <f>(F51-E51)/E51</f>
        <v>2.0357442466924018</v>
      </c>
      <c r="H51" s="211">
        <v>80687.555555555562</v>
      </c>
      <c r="I51" s="195">
        <f>(F51-H51)/H51</f>
        <v>8.9191779539182559E-2</v>
      </c>
    </row>
    <row r="52" spans="1:9" ht="16.5" x14ac:dyDescent="0.3">
      <c r="A52" s="37"/>
      <c r="B52" s="203" t="s">
        <v>46</v>
      </c>
      <c r="C52" s="190" t="s">
        <v>111</v>
      </c>
      <c r="D52" s="186" t="s">
        <v>110</v>
      </c>
      <c r="E52" s="211">
        <v>8903.1597222222226</v>
      </c>
      <c r="F52" s="211">
        <v>26425.8</v>
      </c>
      <c r="G52" s="195">
        <f>(F52-E52)/E52</f>
        <v>1.9681372484019795</v>
      </c>
      <c r="H52" s="211">
        <v>24101.8</v>
      </c>
      <c r="I52" s="195">
        <f>(F52-H52)/H52</f>
        <v>9.6424333452273275E-2</v>
      </c>
    </row>
    <row r="53" spans="1:9" ht="16.5" x14ac:dyDescent="0.3">
      <c r="A53" s="37"/>
      <c r="B53" s="203" t="s">
        <v>45</v>
      </c>
      <c r="C53" s="190" t="s">
        <v>109</v>
      </c>
      <c r="D53" s="188" t="s">
        <v>108</v>
      </c>
      <c r="E53" s="211">
        <v>15217.95</v>
      </c>
      <c r="F53" s="211">
        <v>41846.625</v>
      </c>
      <c r="G53" s="195">
        <f>(F53-E53)/E53</f>
        <v>1.7498201137472522</v>
      </c>
      <c r="H53" s="211">
        <v>35291.142857142855</v>
      </c>
      <c r="I53" s="195">
        <f>(F53-H53)/H53</f>
        <v>0.1857543171495884</v>
      </c>
    </row>
    <row r="54" spans="1:9" ht="16.5" customHeight="1" thickBot="1" x14ac:dyDescent="0.35">
      <c r="A54" s="38"/>
      <c r="B54" s="203" t="s">
        <v>49</v>
      </c>
      <c r="C54" s="190" t="s">
        <v>158</v>
      </c>
      <c r="D54" s="187" t="s">
        <v>199</v>
      </c>
      <c r="E54" s="214">
        <v>4185.9500000000007</v>
      </c>
      <c r="F54" s="214">
        <v>11520</v>
      </c>
      <c r="G54" s="201">
        <f>(F54-E54)/E54</f>
        <v>1.7520634503517716</v>
      </c>
      <c r="H54" s="214">
        <v>8235</v>
      </c>
      <c r="I54" s="201">
        <f>(F54-H54)/H54</f>
        <v>0.39890710382513661</v>
      </c>
    </row>
    <row r="55" spans="1:9" ht="15.75" customHeight="1" thickBot="1" x14ac:dyDescent="0.25">
      <c r="A55" s="249" t="s">
        <v>191</v>
      </c>
      <c r="B55" s="250"/>
      <c r="C55" s="250"/>
      <c r="D55" s="251"/>
      <c r="E55" s="84">
        <f>SUM(E49:E54)</f>
        <v>169877.65037698415</v>
      </c>
      <c r="F55" s="84">
        <f>SUM(F49:F54)</f>
        <v>362503.39722222224</v>
      </c>
      <c r="G55" s="104">
        <f t="shared" ref="G55" si="6">(F55-E55)/E55</f>
        <v>1.1339087067531983</v>
      </c>
      <c r="H55" s="84">
        <f>SUM(H49:H54)</f>
        <v>334808.91507936508</v>
      </c>
      <c r="I55" s="105">
        <f t="shared" ref="I55" si="7">(F55-H55)/H55</f>
        <v>8.2717278111582832E-2</v>
      </c>
    </row>
    <row r="56" spans="1:9" ht="17.25" customHeight="1" thickBot="1" x14ac:dyDescent="0.3">
      <c r="A56" s="110" t="s">
        <v>44</v>
      </c>
      <c r="B56" s="10" t="s">
        <v>57</v>
      </c>
      <c r="C56" s="177"/>
      <c r="D56" s="124"/>
      <c r="E56" s="107"/>
      <c r="F56" s="107"/>
      <c r="G56" s="108"/>
      <c r="H56" s="107"/>
      <c r="I56" s="109"/>
    </row>
    <row r="57" spans="1:9" ht="16.5" x14ac:dyDescent="0.3">
      <c r="A57" s="110"/>
      <c r="B57" s="224" t="s">
        <v>38</v>
      </c>
      <c r="C57" s="193" t="s">
        <v>115</v>
      </c>
      <c r="D57" s="194" t="s">
        <v>114</v>
      </c>
      <c r="E57" s="208">
        <v>7261.25</v>
      </c>
      <c r="F57" s="164">
        <v>21979.333333333332</v>
      </c>
      <c r="G57" s="196">
        <f>(F57-E57)/E57</f>
        <v>2.0269352154702474</v>
      </c>
      <c r="H57" s="164">
        <v>22975</v>
      </c>
      <c r="I57" s="196">
        <f>(F57-H57)/H57</f>
        <v>-4.3336960464272815E-2</v>
      </c>
    </row>
    <row r="58" spans="1:9" ht="16.5" x14ac:dyDescent="0.3">
      <c r="A58" s="111"/>
      <c r="B58" s="225" t="s">
        <v>43</v>
      </c>
      <c r="C58" s="190" t="s">
        <v>119</v>
      </c>
      <c r="D58" s="186" t="s">
        <v>114</v>
      </c>
      <c r="E58" s="211">
        <v>14346</v>
      </c>
      <c r="F58" s="211">
        <v>4637.6000000000004</v>
      </c>
      <c r="G58" s="195">
        <f>(F58-E58)/E58</f>
        <v>-0.67673219015753516</v>
      </c>
      <c r="H58" s="211">
        <v>4637.6000000000004</v>
      </c>
      <c r="I58" s="195">
        <f>(F58-H58)/H58</f>
        <v>0</v>
      </c>
    </row>
    <row r="59" spans="1:9" ht="16.5" x14ac:dyDescent="0.3">
      <c r="A59" s="111"/>
      <c r="B59" s="225" t="s">
        <v>56</v>
      </c>
      <c r="C59" s="190" t="s">
        <v>123</v>
      </c>
      <c r="D59" s="186" t="s">
        <v>120</v>
      </c>
      <c r="E59" s="211">
        <v>59260.416666666672</v>
      </c>
      <c r="F59" s="222">
        <v>218000</v>
      </c>
      <c r="G59" s="195">
        <f>(F59-E59)/E59</f>
        <v>2.6786781508173663</v>
      </c>
      <c r="H59" s="222">
        <v>218000</v>
      </c>
      <c r="I59" s="195">
        <f>(F59-H59)/H59</f>
        <v>0</v>
      </c>
    </row>
    <row r="60" spans="1:9" ht="16.5" x14ac:dyDescent="0.3">
      <c r="A60" s="111"/>
      <c r="B60" s="225" t="s">
        <v>40</v>
      </c>
      <c r="C60" s="190" t="s">
        <v>117</v>
      </c>
      <c r="D60" s="186" t="s">
        <v>114</v>
      </c>
      <c r="E60" s="211">
        <v>7830.583333333333</v>
      </c>
      <c r="F60" s="222">
        <v>27702</v>
      </c>
      <c r="G60" s="195">
        <f>(F60-E60)/E60</f>
        <v>2.5376674790085882</v>
      </c>
      <c r="H60" s="222">
        <v>27171</v>
      </c>
      <c r="I60" s="195">
        <f>(F60-H60)/H60</f>
        <v>1.9542894998343822E-2</v>
      </c>
    </row>
    <row r="61" spans="1:9" ht="16.5" x14ac:dyDescent="0.3">
      <c r="A61" s="111"/>
      <c r="B61" s="225" t="s">
        <v>41</v>
      </c>
      <c r="C61" s="190" t="s">
        <v>118</v>
      </c>
      <c r="D61" s="186" t="s">
        <v>114</v>
      </c>
      <c r="E61" s="211">
        <v>6810.7333333333327</v>
      </c>
      <c r="F61" s="227">
        <v>30468.25</v>
      </c>
      <c r="G61" s="195">
        <f>(F61-E61)/E61</f>
        <v>3.4735637865721758</v>
      </c>
      <c r="H61" s="227">
        <v>28944.5</v>
      </c>
      <c r="I61" s="195">
        <f>(F61-H61)/H61</f>
        <v>5.264385289087737E-2</v>
      </c>
    </row>
    <row r="62" spans="1:9" s="146" customFormat="1" ht="17.25" thickBot="1" x14ac:dyDescent="0.35">
      <c r="A62" s="169"/>
      <c r="B62" s="226" t="s">
        <v>54</v>
      </c>
      <c r="C62" s="191" t="s">
        <v>121</v>
      </c>
      <c r="D62" s="187" t="s">
        <v>120</v>
      </c>
      <c r="E62" s="214">
        <v>12189.040178571428</v>
      </c>
      <c r="F62" s="223">
        <v>31576.428571428572</v>
      </c>
      <c r="G62" s="200">
        <f>(F62-E62)/E62</f>
        <v>1.5905590685426203</v>
      </c>
      <c r="H62" s="223">
        <v>29587.222222222223</v>
      </c>
      <c r="I62" s="200">
        <f>(F62-H62)/H62</f>
        <v>6.7231939999839077E-2</v>
      </c>
    </row>
    <row r="63" spans="1:9" s="146" customFormat="1" ht="16.5" x14ac:dyDescent="0.3">
      <c r="A63" s="169"/>
      <c r="B63" s="95" t="s">
        <v>39</v>
      </c>
      <c r="C63" s="189" t="s">
        <v>116</v>
      </c>
      <c r="D63" s="186" t="s">
        <v>114</v>
      </c>
      <c r="E63" s="211">
        <v>16780.946428571428</v>
      </c>
      <c r="F63" s="221">
        <v>28671.666666666668</v>
      </c>
      <c r="G63" s="195">
        <f>(F63-E63)/E63</f>
        <v>0.70858460151269931</v>
      </c>
      <c r="H63" s="221">
        <v>26235.833333333332</v>
      </c>
      <c r="I63" s="195">
        <f>(F63-H63)/H63</f>
        <v>9.2843756948194356E-2</v>
      </c>
    </row>
    <row r="64" spans="1:9" s="146" customFormat="1" ht="16.5" x14ac:dyDescent="0.3">
      <c r="A64" s="169"/>
      <c r="B64" s="225" t="s">
        <v>42</v>
      </c>
      <c r="C64" s="190" t="s">
        <v>198</v>
      </c>
      <c r="D64" s="188" t="s">
        <v>114</v>
      </c>
      <c r="E64" s="218">
        <v>4929.7321428571431</v>
      </c>
      <c r="F64" s="222">
        <v>14755</v>
      </c>
      <c r="G64" s="195">
        <f>(F64-E64)/E64</f>
        <v>1.9930632278630032</v>
      </c>
      <c r="H64" s="222">
        <v>13441.6</v>
      </c>
      <c r="I64" s="195">
        <f>(F64-H64)/H64</f>
        <v>9.7711581954529197E-2</v>
      </c>
    </row>
    <row r="65" spans="1:9" ht="16.5" customHeight="1" thickBot="1" x14ac:dyDescent="0.35">
      <c r="A65" s="112"/>
      <c r="B65" s="226" t="s">
        <v>55</v>
      </c>
      <c r="C65" s="191" t="s">
        <v>122</v>
      </c>
      <c r="D65" s="187" t="s">
        <v>120</v>
      </c>
      <c r="E65" s="214">
        <v>16534.598214285717</v>
      </c>
      <c r="F65" s="223">
        <v>41508</v>
      </c>
      <c r="G65" s="200">
        <f>(F65-E65)/E65</f>
        <v>1.5103724603442452</v>
      </c>
      <c r="H65" s="223">
        <v>35784.714285714283</v>
      </c>
      <c r="I65" s="200">
        <f>(F65-H65)/H65</f>
        <v>0.15993660501491069</v>
      </c>
    </row>
    <row r="66" spans="1:9" ht="15.75" customHeight="1" thickBot="1" x14ac:dyDescent="0.25">
      <c r="A66" s="249" t="s">
        <v>192</v>
      </c>
      <c r="B66" s="264"/>
      <c r="C66" s="264"/>
      <c r="D66" s="265"/>
      <c r="E66" s="100">
        <f>SUM(E57:E65)</f>
        <v>145943.30029761905</v>
      </c>
      <c r="F66" s="100">
        <f>SUM(F57:F65)</f>
        <v>419298.27857142861</v>
      </c>
      <c r="G66" s="102">
        <f t="shared" ref="G66" si="8">(F66-E66)/E66</f>
        <v>1.8730217674697132</v>
      </c>
      <c r="H66" s="100">
        <f>SUM(H57:H65)</f>
        <v>406777.46984126978</v>
      </c>
      <c r="I66" s="178">
        <f t="shared" ref="I66" si="9">(F66-H66)/H66</f>
        <v>3.0780487265050917E-2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03" t="s">
        <v>61</v>
      </c>
      <c r="C68" s="190" t="s">
        <v>130</v>
      </c>
      <c r="D68" s="194" t="s">
        <v>216</v>
      </c>
      <c r="E68" s="208">
        <v>37214.5</v>
      </c>
      <c r="F68" s="216">
        <v>135793.83333333334</v>
      </c>
      <c r="G68" s="195">
        <f>(F68-E68)/E68</f>
        <v>2.6489495581919238</v>
      </c>
      <c r="H68" s="216">
        <v>136627.16666666666</v>
      </c>
      <c r="I68" s="195">
        <f>(F68-H68)/H68</f>
        <v>-6.0993238289601803E-3</v>
      </c>
    </row>
    <row r="69" spans="1:9" ht="16.5" x14ac:dyDescent="0.3">
      <c r="A69" s="37"/>
      <c r="B69" s="203" t="s">
        <v>62</v>
      </c>
      <c r="C69" s="190" t="s">
        <v>131</v>
      </c>
      <c r="D69" s="188" t="s">
        <v>125</v>
      </c>
      <c r="E69" s="211">
        <v>18211.785714285714</v>
      </c>
      <c r="F69" s="210">
        <v>63999</v>
      </c>
      <c r="G69" s="195">
        <f>(F69-E69)/E69</f>
        <v>2.5141529229502093</v>
      </c>
      <c r="H69" s="210">
        <v>63999</v>
      </c>
      <c r="I69" s="195">
        <f>(F69-H69)/H69</f>
        <v>0</v>
      </c>
    </row>
    <row r="70" spans="1:9" ht="16.5" x14ac:dyDescent="0.3">
      <c r="A70" s="37"/>
      <c r="B70" s="203" t="s">
        <v>64</v>
      </c>
      <c r="C70" s="190" t="s">
        <v>133</v>
      </c>
      <c r="D70" s="188" t="s">
        <v>127</v>
      </c>
      <c r="E70" s="211">
        <v>10321.9375</v>
      </c>
      <c r="F70" s="210">
        <v>25137.599999999999</v>
      </c>
      <c r="G70" s="195">
        <f>(F70-E70)/E70</f>
        <v>1.4353567341402715</v>
      </c>
      <c r="H70" s="210">
        <v>25137.599999999999</v>
      </c>
      <c r="I70" s="195">
        <f>(F70-H70)/H70</f>
        <v>0</v>
      </c>
    </row>
    <row r="71" spans="1:9" ht="16.5" x14ac:dyDescent="0.3">
      <c r="A71" s="37"/>
      <c r="B71" s="203" t="s">
        <v>60</v>
      </c>
      <c r="C71" s="190" t="s">
        <v>129</v>
      </c>
      <c r="D71" s="188" t="s">
        <v>215</v>
      </c>
      <c r="E71" s="211">
        <v>83420.238095238092</v>
      </c>
      <c r="F71" s="210">
        <v>238205.5</v>
      </c>
      <c r="G71" s="195">
        <f>(F71-E71)/E71</f>
        <v>1.8554881338033193</v>
      </c>
      <c r="H71" s="210">
        <v>212169.71428571429</v>
      </c>
      <c r="I71" s="195">
        <f>(F71-H71)/H71</f>
        <v>0.12271207416165493</v>
      </c>
    </row>
    <row r="72" spans="1:9" ht="16.5" x14ac:dyDescent="0.3">
      <c r="A72" s="37"/>
      <c r="B72" s="203" t="s">
        <v>63</v>
      </c>
      <c r="C72" s="190" t="s">
        <v>132</v>
      </c>
      <c r="D72" s="188" t="s">
        <v>126</v>
      </c>
      <c r="E72" s="211">
        <v>11167.416666666666</v>
      </c>
      <c r="F72" s="210">
        <v>33786</v>
      </c>
      <c r="G72" s="195">
        <f>(F72-E72)/E72</f>
        <v>2.0254087412039494</v>
      </c>
      <c r="H72" s="210">
        <v>28821.25</v>
      </c>
      <c r="I72" s="195">
        <f>(F72-H72)/H72</f>
        <v>0.17226005117751658</v>
      </c>
    </row>
    <row r="73" spans="1:9" ht="16.5" customHeight="1" thickBot="1" x14ac:dyDescent="0.35">
      <c r="A73" s="37"/>
      <c r="B73" s="203" t="s">
        <v>59</v>
      </c>
      <c r="C73" s="190" t="s">
        <v>128</v>
      </c>
      <c r="D73" s="187" t="s">
        <v>124</v>
      </c>
      <c r="E73" s="214">
        <v>25099.344246031746</v>
      </c>
      <c r="F73" s="219">
        <v>46141</v>
      </c>
      <c r="G73" s="201">
        <f>(F73-E73)/E73</f>
        <v>0.83833488029453118</v>
      </c>
      <c r="H73" s="219">
        <v>37412.875</v>
      </c>
      <c r="I73" s="201">
        <f>(F73-H73)/H73</f>
        <v>0.23329201511511746</v>
      </c>
    </row>
    <row r="74" spans="1:9" ht="15.75" customHeight="1" thickBot="1" x14ac:dyDescent="0.25">
      <c r="A74" s="249" t="s">
        <v>214</v>
      </c>
      <c r="B74" s="250"/>
      <c r="C74" s="250"/>
      <c r="D74" s="251"/>
      <c r="E74" s="84">
        <f>SUM(E68:E73)</f>
        <v>185435.22222222219</v>
      </c>
      <c r="F74" s="84">
        <f>SUM(F68:F73)</f>
        <v>543062.93333333335</v>
      </c>
      <c r="G74" s="104">
        <f t="shared" ref="G74" si="10">(F74-E74)/E74</f>
        <v>1.928585663636958</v>
      </c>
      <c r="H74" s="84">
        <f>SUM(H68:H73)</f>
        <v>504167.60595238092</v>
      </c>
      <c r="I74" s="105">
        <f t="shared" ref="I74" si="11">(F74-H74)/H74</f>
        <v>7.7147613059110595E-2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203" t="s">
        <v>68</v>
      </c>
      <c r="C76" s="192" t="s">
        <v>138</v>
      </c>
      <c r="D76" s="194" t="s">
        <v>134</v>
      </c>
      <c r="E76" s="208">
        <v>11457.25</v>
      </c>
      <c r="F76" s="208">
        <v>31849.285714285714</v>
      </c>
      <c r="G76" s="195">
        <f>(F76-E76)/E76</f>
        <v>1.7798368469122794</v>
      </c>
      <c r="H76" s="208">
        <v>28045</v>
      </c>
      <c r="I76" s="195">
        <f>(F76-H76)/H76</f>
        <v>0.13564933907240911</v>
      </c>
    </row>
    <row r="77" spans="1:9" ht="16.5" x14ac:dyDescent="0.3">
      <c r="A77" s="37"/>
      <c r="B77" s="203" t="s">
        <v>71</v>
      </c>
      <c r="C77" s="190" t="s">
        <v>200</v>
      </c>
      <c r="D77" s="188" t="s">
        <v>134</v>
      </c>
      <c r="E77" s="211">
        <v>4936.5625</v>
      </c>
      <c r="F77" s="211">
        <v>14714.75</v>
      </c>
      <c r="G77" s="195">
        <f>(F77-E77)/E77</f>
        <v>1.9807685003481674</v>
      </c>
      <c r="H77" s="211">
        <v>12885.375</v>
      </c>
      <c r="I77" s="195">
        <f>(F77-H77)/H77</f>
        <v>0.14197297323516</v>
      </c>
    </row>
    <row r="78" spans="1:9" ht="16.5" x14ac:dyDescent="0.3">
      <c r="A78" s="37"/>
      <c r="B78" s="203" t="s">
        <v>70</v>
      </c>
      <c r="C78" s="190" t="s">
        <v>141</v>
      </c>
      <c r="D78" s="188" t="s">
        <v>137</v>
      </c>
      <c r="E78" s="211">
        <v>7203.75</v>
      </c>
      <c r="F78" s="211">
        <v>14890</v>
      </c>
      <c r="G78" s="195">
        <f>(F78-E78)/E78</f>
        <v>1.066979003990977</v>
      </c>
      <c r="H78" s="211">
        <v>11883.75</v>
      </c>
      <c r="I78" s="195">
        <f>(F78-H78)/H78</f>
        <v>0.25297149468812452</v>
      </c>
    </row>
    <row r="79" spans="1:9" ht="16.5" x14ac:dyDescent="0.3">
      <c r="A79" s="37"/>
      <c r="B79" s="203" t="s">
        <v>69</v>
      </c>
      <c r="C79" s="190" t="s">
        <v>140</v>
      </c>
      <c r="D79" s="188" t="s">
        <v>136</v>
      </c>
      <c r="E79" s="211">
        <v>2355.25</v>
      </c>
      <c r="F79" s="211">
        <v>13934.666666666666</v>
      </c>
      <c r="G79" s="195">
        <f>(F79-E79)/E79</f>
        <v>4.9164278385167881</v>
      </c>
      <c r="H79" s="211">
        <v>11040</v>
      </c>
      <c r="I79" s="195">
        <f>(F79-H79)/H79</f>
        <v>0.2621980676328502</v>
      </c>
    </row>
    <row r="80" spans="1:9" ht="16.5" customHeight="1" thickBot="1" x14ac:dyDescent="0.35">
      <c r="A80" s="38"/>
      <c r="B80" s="203" t="s">
        <v>67</v>
      </c>
      <c r="C80" s="190" t="s">
        <v>139</v>
      </c>
      <c r="D80" s="187" t="s">
        <v>135</v>
      </c>
      <c r="E80" s="214">
        <v>7780.5357142857138</v>
      </c>
      <c r="F80" s="214">
        <v>20810</v>
      </c>
      <c r="G80" s="195">
        <f>(F80-E80)/E80</f>
        <v>1.6746230290789748</v>
      </c>
      <c r="H80" s="214">
        <v>13602.666666666666</v>
      </c>
      <c r="I80" s="195">
        <f>(F80-H80)/H80</f>
        <v>0.52984708880611653</v>
      </c>
    </row>
    <row r="81" spans="1:11" ht="15.75" customHeight="1" thickBot="1" x14ac:dyDescent="0.25">
      <c r="A81" s="249" t="s">
        <v>193</v>
      </c>
      <c r="B81" s="250"/>
      <c r="C81" s="250"/>
      <c r="D81" s="251"/>
      <c r="E81" s="84">
        <f>SUM(E76:E80)</f>
        <v>33733.34821428571</v>
      </c>
      <c r="F81" s="84">
        <f>SUM(F76:F80)</f>
        <v>96198.702380952382</v>
      </c>
      <c r="G81" s="104">
        <f t="shared" ref="G81" si="12">(F81-E81)/E81</f>
        <v>1.8517389311569512</v>
      </c>
      <c r="H81" s="84">
        <f>SUM(H76:H80)</f>
        <v>77456.791666666672</v>
      </c>
      <c r="I81" s="105">
        <f t="shared" ref="I81" si="13">(F81-H81)/H81</f>
        <v>0.24196600854500977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03" t="s">
        <v>74</v>
      </c>
      <c r="C83" s="190" t="s">
        <v>144</v>
      </c>
      <c r="D83" s="194" t="s">
        <v>142</v>
      </c>
      <c r="E83" s="211">
        <v>3924.166666666667</v>
      </c>
      <c r="F83" s="208">
        <v>8164.166666666667</v>
      </c>
      <c r="G83" s="196">
        <f>(F83-E83)/E83</f>
        <v>1.0804841792312592</v>
      </c>
      <c r="H83" s="208">
        <v>8164.166666666667</v>
      </c>
      <c r="I83" s="196">
        <f>(F83-H83)/H83</f>
        <v>0</v>
      </c>
    </row>
    <row r="84" spans="1:11" ht="16.5" x14ac:dyDescent="0.3">
      <c r="A84" s="37"/>
      <c r="B84" s="203" t="s">
        <v>79</v>
      </c>
      <c r="C84" s="190" t="s">
        <v>155</v>
      </c>
      <c r="D84" s="186" t="s">
        <v>156</v>
      </c>
      <c r="E84" s="211">
        <v>9999</v>
      </c>
      <c r="F84" s="211">
        <v>56000</v>
      </c>
      <c r="G84" s="195">
        <f>(F84-E84)/E84</f>
        <v>4.6005600560056008</v>
      </c>
      <c r="H84" s="211">
        <v>56000</v>
      </c>
      <c r="I84" s="195">
        <f>(F84-H84)/H84</f>
        <v>0</v>
      </c>
    </row>
    <row r="85" spans="1:11" ht="16.5" x14ac:dyDescent="0.3">
      <c r="A85" s="37"/>
      <c r="B85" s="203" t="s">
        <v>77</v>
      </c>
      <c r="C85" s="190" t="s">
        <v>146</v>
      </c>
      <c r="D85" s="188" t="s">
        <v>162</v>
      </c>
      <c r="E85" s="211">
        <v>5241.0555555555557</v>
      </c>
      <c r="F85" s="211">
        <v>9130.5555555555547</v>
      </c>
      <c r="G85" s="195">
        <f>(F85-E85)/E85</f>
        <v>0.74212149800188665</v>
      </c>
      <c r="H85" s="211">
        <v>8349.4444444444453</v>
      </c>
      <c r="I85" s="195">
        <f>(F85-H85)/H85</f>
        <v>9.3552465233880958E-2</v>
      </c>
    </row>
    <row r="86" spans="1:11" ht="16.5" x14ac:dyDescent="0.3">
      <c r="A86" s="37"/>
      <c r="B86" s="203" t="s">
        <v>78</v>
      </c>
      <c r="C86" s="190" t="s">
        <v>149</v>
      </c>
      <c r="D86" s="188" t="s">
        <v>147</v>
      </c>
      <c r="E86" s="211">
        <v>7291.5138888888887</v>
      </c>
      <c r="F86" s="211">
        <v>8419.2857142857138</v>
      </c>
      <c r="G86" s="195">
        <f>(F86-E86)/E86</f>
        <v>0.15466909102585275</v>
      </c>
      <c r="H86" s="211">
        <v>7097.8571428571431</v>
      </c>
      <c r="I86" s="195">
        <f>(F86-H86)/H86</f>
        <v>0.18617288920197231</v>
      </c>
    </row>
    <row r="87" spans="1:11" ht="16.5" x14ac:dyDescent="0.3">
      <c r="A87" s="37"/>
      <c r="B87" s="203" t="s">
        <v>75</v>
      </c>
      <c r="C87" s="190" t="s">
        <v>148</v>
      </c>
      <c r="D87" s="199" t="s">
        <v>145</v>
      </c>
      <c r="E87" s="220">
        <v>1998.75</v>
      </c>
      <c r="F87" s="220">
        <v>5395</v>
      </c>
      <c r="G87" s="195">
        <f>(F87-E87)/E87</f>
        <v>1.6991869918699187</v>
      </c>
      <c r="H87" s="220">
        <v>4543.333333333333</v>
      </c>
      <c r="I87" s="195">
        <f>(F87-H87)/H87</f>
        <v>0.18745414526779172</v>
      </c>
    </row>
    <row r="88" spans="1:11" ht="16.5" x14ac:dyDescent="0.3">
      <c r="A88" s="37"/>
      <c r="B88" s="203" t="s">
        <v>76</v>
      </c>
      <c r="C88" s="190" t="s">
        <v>143</v>
      </c>
      <c r="D88" s="199" t="s">
        <v>161</v>
      </c>
      <c r="E88" s="220">
        <v>2765.104166666667</v>
      </c>
      <c r="F88" s="266">
        <v>13339.125</v>
      </c>
      <c r="G88" s="195">
        <f>(F88-E88)/E88</f>
        <v>3.8240949331324159</v>
      </c>
      <c r="H88" s="266">
        <v>11099.714285714286</v>
      </c>
      <c r="I88" s="195">
        <f>(F88-H88)/H88</f>
        <v>0.20175390614945038</v>
      </c>
    </row>
    <row r="89" spans="1:11" ht="16.5" customHeight="1" thickBot="1" x14ac:dyDescent="0.35">
      <c r="A89" s="35"/>
      <c r="B89" s="204" t="s">
        <v>80</v>
      </c>
      <c r="C89" s="191" t="s">
        <v>151</v>
      </c>
      <c r="D89" s="187" t="s">
        <v>150</v>
      </c>
      <c r="E89" s="214">
        <v>9727.9166666666661</v>
      </c>
      <c r="F89" s="214">
        <v>18998.571428571428</v>
      </c>
      <c r="G89" s="197">
        <f>(F89-E89)/E89</f>
        <v>0.95299487850993403</v>
      </c>
      <c r="H89" s="214">
        <v>12623.75</v>
      </c>
      <c r="I89" s="197">
        <f>(F89-H89)/H89</f>
        <v>0.50498634942639287</v>
      </c>
    </row>
    <row r="90" spans="1:11" ht="15.75" customHeight="1" thickBot="1" x14ac:dyDescent="0.25">
      <c r="A90" s="249" t="s">
        <v>194</v>
      </c>
      <c r="B90" s="250"/>
      <c r="C90" s="250"/>
      <c r="D90" s="251"/>
      <c r="E90" s="84">
        <f>SUM(E83:E89)</f>
        <v>40947.506944444445</v>
      </c>
      <c r="F90" s="84">
        <f>SUM(F83:F89)</f>
        <v>119446.70436507935</v>
      </c>
      <c r="G90" s="113">
        <f t="shared" ref="G90:G91" si="14">(F90-E90)/E90</f>
        <v>1.9170690300422624</v>
      </c>
      <c r="H90" s="84">
        <f>SUM(H83:H89)</f>
        <v>107878.26587301587</v>
      </c>
      <c r="I90" s="105">
        <f t="shared" ref="I90:I91" si="15">(F90-H90)/H90</f>
        <v>0.10723604424343224</v>
      </c>
    </row>
    <row r="91" spans="1:11" ht="15.75" customHeight="1" thickBot="1" x14ac:dyDescent="0.25">
      <c r="A91" s="249" t="s">
        <v>195</v>
      </c>
      <c r="B91" s="250"/>
      <c r="C91" s="250"/>
      <c r="D91" s="251"/>
      <c r="E91" s="100">
        <f>SUM(E90+E81+E74+E66+E55+E47+E39+E32)</f>
        <v>828508.04682063486</v>
      </c>
      <c r="F91" s="100">
        <f>SUM(F32,F39,F47,F55,F66,F74,F81,F90)</f>
        <v>2211523.2730158735</v>
      </c>
      <c r="G91" s="102">
        <f t="shared" si="14"/>
        <v>1.669283999717929</v>
      </c>
      <c r="H91" s="100">
        <f>SUM(H32,H39,H47,H55,H66,H74,H81,H90)</f>
        <v>2024700.0190476191</v>
      </c>
      <c r="I91" s="114">
        <f t="shared" si="15"/>
        <v>9.2272066089144691E-2</v>
      </c>
      <c r="J91" s="115"/>
    </row>
    <row r="92" spans="1:11" x14ac:dyDescent="0.25">
      <c r="E92" s="116"/>
      <c r="F92" s="116"/>
      <c r="K92" s="117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opLeftCell="B13" zoomScaleNormal="100" workbookViewId="0">
      <selection activeCell="D45" sqref="D45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2.8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8" t="s">
        <v>205</v>
      </c>
      <c r="B9" s="26"/>
      <c r="C9" s="26"/>
      <c r="D9" s="26"/>
      <c r="E9" s="127"/>
      <c r="F9" s="127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243" t="s">
        <v>3</v>
      </c>
      <c r="B13" s="243"/>
      <c r="C13" s="245" t="s">
        <v>0</v>
      </c>
      <c r="D13" s="239" t="s">
        <v>207</v>
      </c>
      <c r="E13" s="239" t="s">
        <v>208</v>
      </c>
      <c r="F13" s="239" t="s">
        <v>209</v>
      </c>
      <c r="G13" s="239" t="s">
        <v>210</v>
      </c>
      <c r="H13" s="239" t="s">
        <v>211</v>
      </c>
      <c r="I13" s="239" t="s">
        <v>212</v>
      </c>
    </row>
    <row r="14" spans="1:9" ht="24.75" customHeight="1" thickBot="1" x14ac:dyDescent="0.25">
      <c r="A14" s="244"/>
      <c r="B14" s="244"/>
      <c r="C14" s="246"/>
      <c r="D14" s="259"/>
      <c r="E14" s="259"/>
      <c r="F14" s="259"/>
      <c r="G14" s="240"/>
      <c r="H14" s="259"/>
      <c r="I14" s="259"/>
    </row>
    <row r="15" spans="1:9" ht="17.25" customHeight="1" thickBot="1" x14ac:dyDescent="0.3">
      <c r="A15" s="87" t="s">
        <v>24</v>
      </c>
      <c r="B15" s="122"/>
      <c r="C15" s="106"/>
      <c r="D15" s="108"/>
      <c r="E15" s="108"/>
      <c r="F15" s="108"/>
      <c r="G15" s="108"/>
      <c r="H15" s="108"/>
      <c r="I15" s="136"/>
    </row>
    <row r="16" spans="1:9" ht="16.5" x14ac:dyDescent="0.3">
      <c r="A16" s="88"/>
      <c r="B16" s="137" t="s">
        <v>4</v>
      </c>
      <c r="C16" s="142" t="s">
        <v>163</v>
      </c>
      <c r="D16" s="229">
        <v>5000</v>
      </c>
      <c r="E16" s="207">
        <v>7000</v>
      </c>
      <c r="F16" s="229">
        <v>7000</v>
      </c>
      <c r="G16" s="207">
        <v>5000</v>
      </c>
      <c r="H16" s="229">
        <v>4333</v>
      </c>
      <c r="I16" s="172">
        <v>5666.6</v>
      </c>
    </row>
    <row r="17" spans="1:9" ht="16.5" x14ac:dyDescent="0.3">
      <c r="A17" s="89"/>
      <c r="B17" s="138" t="s">
        <v>5</v>
      </c>
      <c r="C17" s="143" t="s">
        <v>164</v>
      </c>
      <c r="D17" s="228">
        <v>5000</v>
      </c>
      <c r="E17" s="210">
        <v>5000</v>
      </c>
      <c r="F17" s="228">
        <v>6000</v>
      </c>
      <c r="G17" s="210">
        <v>3750</v>
      </c>
      <c r="H17" s="228">
        <v>4000</v>
      </c>
      <c r="I17" s="131">
        <v>4750</v>
      </c>
    </row>
    <row r="18" spans="1:9" ht="16.5" x14ac:dyDescent="0.3">
      <c r="A18" s="89"/>
      <c r="B18" s="138" t="s">
        <v>6</v>
      </c>
      <c r="C18" s="143" t="s">
        <v>165</v>
      </c>
      <c r="D18" s="228">
        <v>5000</v>
      </c>
      <c r="E18" s="210">
        <v>6500</v>
      </c>
      <c r="F18" s="228">
        <v>7000</v>
      </c>
      <c r="G18" s="210">
        <v>4500</v>
      </c>
      <c r="H18" s="228">
        <v>5833</v>
      </c>
      <c r="I18" s="131">
        <v>5766.6</v>
      </c>
    </row>
    <row r="19" spans="1:9" ht="16.5" x14ac:dyDescent="0.3">
      <c r="A19" s="89"/>
      <c r="B19" s="138" t="s">
        <v>7</v>
      </c>
      <c r="C19" s="143" t="s">
        <v>166</v>
      </c>
      <c r="D19" s="228">
        <v>3000</v>
      </c>
      <c r="E19" s="210">
        <v>3000</v>
      </c>
      <c r="F19" s="228">
        <v>4000</v>
      </c>
      <c r="G19" s="210">
        <v>2250</v>
      </c>
      <c r="H19" s="228">
        <v>1333</v>
      </c>
      <c r="I19" s="131">
        <v>2716.6</v>
      </c>
    </row>
    <row r="20" spans="1:9" ht="16.5" x14ac:dyDescent="0.3">
      <c r="A20" s="89"/>
      <c r="B20" s="138" t="s">
        <v>8</v>
      </c>
      <c r="C20" s="143" t="s">
        <v>167</v>
      </c>
      <c r="D20" s="228">
        <v>12000</v>
      </c>
      <c r="E20" s="210">
        <v>11000</v>
      </c>
      <c r="F20" s="228">
        <v>11000</v>
      </c>
      <c r="G20" s="210">
        <v>11500</v>
      </c>
      <c r="H20" s="228">
        <v>10333</v>
      </c>
      <c r="I20" s="131">
        <v>11166.6</v>
      </c>
    </row>
    <row r="21" spans="1:9" ht="16.5" x14ac:dyDescent="0.3">
      <c r="A21" s="89"/>
      <c r="B21" s="138" t="s">
        <v>9</v>
      </c>
      <c r="C21" s="143" t="s">
        <v>168</v>
      </c>
      <c r="D21" s="228">
        <v>5000</v>
      </c>
      <c r="E21" s="210">
        <v>5000</v>
      </c>
      <c r="F21" s="228">
        <v>6500</v>
      </c>
      <c r="G21" s="210">
        <v>5750</v>
      </c>
      <c r="H21" s="228">
        <v>6000</v>
      </c>
      <c r="I21" s="131">
        <v>5650</v>
      </c>
    </row>
    <row r="22" spans="1:9" ht="16.5" x14ac:dyDescent="0.3">
      <c r="A22" s="89"/>
      <c r="B22" s="138" t="s">
        <v>10</v>
      </c>
      <c r="C22" s="143" t="s">
        <v>169</v>
      </c>
      <c r="D22" s="228">
        <v>3000</v>
      </c>
      <c r="E22" s="210">
        <v>2750</v>
      </c>
      <c r="F22" s="228">
        <v>4000</v>
      </c>
      <c r="G22" s="210">
        <v>4750</v>
      </c>
      <c r="H22" s="228">
        <v>3833</v>
      </c>
      <c r="I22" s="131">
        <v>3666.6</v>
      </c>
    </row>
    <row r="23" spans="1:9" ht="16.5" x14ac:dyDescent="0.3">
      <c r="A23" s="89"/>
      <c r="B23" s="138" t="s">
        <v>11</v>
      </c>
      <c r="C23" s="143" t="s">
        <v>170</v>
      </c>
      <c r="D23" s="228">
        <v>1500</v>
      </c>
      <c r="E23" s="210">
        <v>1000</v>
      </c>
      <c r="F23" s="228">
        <v>1000</v>
      </c>
      <c r="G23" s="210">
        <v>1250</v>
      </c>
      <c r="H23" s="228">
        <v>1000</v>
      </c>
      <c r="I23" s="131">
        <v>1150</v>
      </c>
    </row>
    <row r="24" spans="1:9" ht="16.5" x14ac:dyDescent="0.3">
      <c r="A24" s="89"/>
      <c r="B24" s="138" t="s">
        <v>12</v>
      </c>
      <c r="C24" s="143" t="s">
        <v>171</v>
      </c>
      <c r="D24" s="228">
        <v>1000</v>
      </c>
      <c r="E24" s="210">
        <v>1000</v>
      </c>
      <c r="F24" s="228">
        <v>1750</v>
      </c>
      <c r="G24" s="210">
        <v>1250</v>
      </c>
      <c r="H24" s="228">
        <v>1000</v>
      </c>
      <c r="I24" s="131">
        <v>1200</v>
      </c>
    </row>
    <row r="25" spans="1:9" ht="16.5" x14ac:dyDescent="0.3">
      <c r="A25" s="89"/>
      <c r="B25" s="138" t="s">
        <v>13</v>
      </c>
      <c r="C25" s="143" t="s">
        <v>172</v>
      </c>
      <c r="D25" s="228">
        <v>1500</v>
      </c>
      <c r="E25" s="210">
        <v>1000</v>
      </c>
      <c r="F25" s="228">
        <v>1750</v>
      </c>
      <c r="G25" s="210">
        <v>1000</v>
      </c>
      <c r="H25" s="228">
        <v>1000</v>
      </c>
      <c r="I25" s="131">
        <v>1250</v>
      </c>
    </row>
    <row r="26" spans="1:9" ht="16.5" x14ac:dyDescent="0.3">
      <c r="A26" s="89"/>
      <c r="B26" s="138" t="s">
        <v>14</v>
      </c>
      <c r="C26" s="143" t="s">
        <v>173</v>
      </c>
      <c r="D26" s="228">
        <v>1000</v>
      </c>
      <c r="E26" s="210">
        <v>1000</v>
      </c>
      <c r="F26" s="228">
        <v>1750</v>
      </c>
      <c r="G26" s="210">
        <v>2500</v>
      </c>
      <c r="H26" s="228">
        <v>2000</v>
      </c>
      <c r="I26" s="131">
        <v>1650</v>
      </c>
    </row>
    <row r="27" spans="1:9" ht="16.5" x14ac:dyDescent="0.3">
      <c r="A27" s="89"/>
      <c r="B27" s="138" t="s">
        <v>15</v>
      </c>
      <c r="C27" s="143" t="s">
        <v>174</v>
      </c>
      <c r="D27" s="228">
        <v>5000</v>
      </c>
      <c r="E27" s="210">
        <v>3000</v>
      </c>
      <c r="F27" s="228">
        <v>6000</v>
      </c>
      <c r="G27" s="210">
        <v>6000</v>
      </c>
      <c r="H27" s="228">
        <v>3666</v>
      </c>
      <c r="I27" s="131">
        <v>4733.2</v>
      </c>
    </row>
    <row r="28" spans="1:9" ht="16.5" x14ac:dyDescent="0.3">
      <c r="A28" s="89"/>
      <c r="B28" s="138" t="s">
        <v>16</v>
      </c>
      <c r="C28" s="143" t="s">
        <v>175</v>
      </c>
      <c r="D28" s="228">
        <v>1500</v>
      </c>
      <c r="E28" s="210">
        <v>750</v>
      </c>
      <c r="F28" s="228">
        <v>2000</v>
      </c>
      <c r="G28" s="210">
        <v>1000</v>
      </c>
      <c r="H28" s="228">
        <v>1333</v>
      </c>
      <c r="I28" s="131">
        <v>1316.6</v>
      </c>
    </row>
    <row r="29" spans="1:9" ht="16.5" x14ac:dyDescent="0.3">
      <c r="A29" s="89"/>
      <c r="B29" s="140" t="s">
        <v>17</v>
      </c>
      <c r="C29" s="143" t="s">
        <v>176</v>
      </c>
      <c r="D29" s="228">
        <v>4500</v>
      </c>
      <c r="E29" s="210">
        <v>5500</v>
      </c>
      <c r="F29" s="228">
        <v>4250</v>
      </c>
      <c r="G29" s="210">
        <v>3000</v>
      </c>
      <c r="H29" s="228">
        <v>2166</v>
      </c>
      <c r="I29" s="131">
        <v>3883.2</v>
      </c>
    </row>
    <row r="30" spans="1:9" ht="16.5" x14ac:dyDescent="0.3">
      <c r="A30" s="89"/>
      <c r="B30" s="138" t="s">
        <v>18</v>
      </c>
      <c r="C30" s="143" t="s">
        <v>177</v>
      </c>
      <c r="D30" s="228">
        <v>4500</v>
      </c>
      <c r="E30" s="210">
        <v>4500</v>
      </c>
      <c r="F30" s="228">
        <v>3750</v>
      </c>
      <c r="G30" s="210">
        <v>5500</v>
      </c>
      <c r="H30" s="228">
        <v>5333</v>
      </c>
      <c r="I30" s="131">
        <v>4716.6000000000004</v>
      </c>
    </row>
    <row r="31" spans="1:9" ht="17.25" thickBot="1" x14ac:dyDescent="0.35">
      <c r="A31" s="90"/>
      <c r="B31" s="139" t="s">
        <v>19</v>
      </c>
      <c r="C31" s="144" t="s">
        <v>178</v>
      </c>
      <c r="D31" s="230">
        <v>6000</v>
      </c>
      <c r="E31" s="213">
        <v>5000</v>
      </c>
      <c r="F31" s="230">
        <v>5750</v>
      </c>
      <c r="G31" s="213">
        <v>5500</v>
      </c>
      <c r="H31" s="230">
        <v>5166</v>
      </c>
      <c r="I31" s="168">
        <v>5483.2</v>
      </c>
    </row>
    <row r="32" spans="1:9" ht="17.25" customHeight="1" thickBot="1" x14ac:dyDescent="0.3">
      <c r="A32" s="87" t="s">
        <v>20</v>
      </c>
      <c r="B32" s="133" t="s">
        <v>21</v>
      </c>
      <c r="C32" s="141"/>
      <c r="D32" s="234"/>
      <c r="E32" s="232"/>
      <c r="F32" s="234"/>
      <c r="G32" s="232"/>
      <c r="H32" s="234"/>
      <c r="I32" s="175"/>
    </row>
    <row r="33" spans="1:9" ht="16.5" x14ac:dyDescent="0.3">
      <c r="A33" s="88"/>
      <c r="B33" s="129" t="s">
        <v>26</v>
      </c>
      <c r="C33" s="135" t="s">
        <v>179</v>
      </c>
      <c r="D33" s="229">
        <v>13000</v>
      </c>
      <c r="E33" s="207">
        <v>12000</v>
      </c>
      <c r="F33" s="229">
        <v>13500</v>
      </c>
      <c r="G33" s="207">
        <v>19000</v>
      </c>
      <c r="H33" s="229">
        <v>13000</v>
      </c>
      <c r="I33" s="172">
        <v>14100</v>
      </c>
    </row>
    <row r="34" spans="1:9" ht="16.5" x14ac:dyDescent="0.3">
      <c r="A34" s="89"/>
      <c r="B34" s="130" t="s">
        <v>27</v>
      </c>
      <c r="C34" s="15" t="s">
        <v>180</v>
      </c>
      <c r="D34" s="228">
        <v>13000</v>
      </c>
      <c r="E34" s="210">
        <v>12000</v>
      </c>
      <c r="F34" s="228">
        <v>11000</v>
      </c>
      <c r="G34" s="210">
        <v>19000</v>
      </c>
      <c r="H34" s="228">
        <v>13666</v>
      </c>
      <c r="I34" s="131">
        <v>13733.2</v>
      </c>
    </row>
    <row r="35" spans="1:9" ht="16.5" x14ac:dyDescent="0.3">
      <c r="A35" s="89"/>
      <c r="B35" s="132" t="s">
        <v>28</v>
      </c>
      <c r="C35" s="15" t="s">
        <v>181</v>
      </c>
      <c r="D35" s="228">
        <v>10000</v>
      </c>
      <c r="E35" s="210">
        <v>4500</v>
      </c>
      <c r="F35" s="228">
        <v>9000</v>
      </c>
      <c r="G35" s="210">
        <v>10000</v>
      </c>
      <c r="H35" s="228">
        <v>9666</v>
      </c>
      <c r="I35" s="131">
        <v>8633.2000000000007</v>
      </c>
    </row>
    <row r="36" spans="1:9" ht="16.5" x14ac:dyDescent="0.3">
      <c r="A36" s="89"/>
      <c r="B36" s="130" t="s">
        <v>29</v>
      </c>
      <c r="C36" s="190" t="s">
        <v>182</v>
      </c>
      <c r="D36" s="228">
        <v>10000</v>
      </c>
      <c r="E36" s="210">
        <v>7000</v>
      </c>
      <c r="F36" s="228">
        <v>10000</v>
      </c>
      <c r="G36" s="210">
        <v>7000</v>
      </c>
      <c r="H36" s="228">
        <v>10000</v>
      </c>
      <c r="I36" s="131">
        <v>8800</v>
      </c>
    </row>
    <row r="37" spans="1:9" ht="16.5" customHeight="1" thickBot="1" x14ac:dyDescent="0.35">
      <c r="A37" s="90"/>
      <c r="B37" s="145" t="s">
        <v>30</v>
      </c>
      <c r="C37" s="16" t="s">
        <v>183</v>
      </c>
      <c r="D37" s="230">
        <v>3500</v>
      </c>
      <c r="E37" s="213">
        <v>3000</v>
      </c>
      <c r="F37" s="230">
        <v>4750</v>
      </c>
      <c r="G37" s="213">
        <v>4500</v>
      </c>
      <c r="H37" s="230">
        <v>3833</v>
      </c>
      <c r="I37" s="168">
        <v>3916.6</v>
      </c>
    </row>
    <row r="38" spans="1:9" ht="17.25" customHeight="1" thickBot="1" x14ac:dyDescent="0.3">
      <c r="A38" s="87" t="s">
        <v>25</v>
      </c>
      <c r="B38" s="133" t="s">
        <v>51</v>
      </c>
      <c r="C38" s="134"/>
      <c r="D38" s="231"/>
      <c r="E38" s="233"/>
      <c r="F38" s="231"/>
      <c r="G38" s="233"/>
      <c r="H38" s="231"/>
      <c r="I38" s="168"/>
    </row>
    <row r="39" spans="1:9" ht="16.5" x14ac:dyDescent="0.3">
      <c r="A39" s="88"/>
      <c r="B39" s="171" t="s">
        <v>31</v>
      </c>
      <c r="C39" s="174" t="s">
        <v>213</v>
      </c>
      <c r="D39" s="207">
        <v>200000</v>
      </c>
      <c r="E39" s="207">
        <v>200000</v>
      </c>
      <c r="F39" s="207">
        <v>220000</v>
      </c>
      <c r="G39" s="207">
        <v>150000</v>
      </c>
      <c r="H39" s="207">
        <v>200000</v>
      </c>
      <c r="I39" s="172">
        <v>194000</v>
      </c>
    </row>
    <row r="40" spans="1:9" ht="17.25" thickBot="1" x14ac:dyDescent="0.35">
      <c r="A40" s="90"/>
      <c r="B40" s="173" t="s">
        <v>32</v>
      </c>
      <c r="C40" s="149" t="s">
        <v>185</v>
      </c>
      <c r="D40" s="213">
        <v>130000</v>
      </c>
      <c r="E40" s="213">
        <v>130000</v>
      </c>
      <c r="F40" s="213">
        <v>170000</v>
      </c>
      <c r="G40" s="213">
        <v>115000</v>
      </c>
      <c r="H40" s="213">
        <v>138333</v>
      </c>
      <c r="I40" s="168">
        <v>136666.6</v>
      </c>
    </row>
    <row r="41" spans="1:9" ht="15.75" thickBot="1" x14ac:dyDescent="0.3">
      <c r="D41" s="267">
        <v>444000</v>
      </c>
      <c r="E41" s="268">
        <v>431500</v>
      </c>
      <c r="F41" s="268">
        <v>511750</v>
      </c>
      <c r="G41" s="268">
        <v>389000</v>
      </c>
      <c r="H41" s="268">
        <v>446827</v>
      </c>
      <c r="I41" s="269">
        <v>444615.4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12-07-2021</vt:lpstr>
      <vt:lpstr>By Order</vt:lpstr>
      <vt:lpstr>All Stores</vt:lpstr>
      <vt:lpstr>'12-07-2021'!Print_Titles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2021-07-14T09:43:30Z</cp:lastPrinted>
  <dcterms:created xsi:type="dcterms:W3CDTF">2010-10-20T06:23:14Z</dcterms:created>
  <dcterms:modified xsi:type="dcterms:W3CDTF">2021-07-14T09:43:53Z</dcterms:modified>
</cp:coreProperties>
</file>