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2-08-2021" sheetId="9" r:id="rId4"/>
    <sheet name="By Order" sheetId="11" r:id="rId5"/>
    <sheet name="All Stores" sheetId="12" r:id="rId6"/>
  </sheets>
  <definedNames>
    <definedName name="_xlnm.Print_Titles" localSheetId="3">'02-08-2021'!$12:$14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4" i="11"/>
  <c r="G84" i="11"/>
  <c r="I89" i="11"/>
  <c r="G89" i="11"/>
  <c r="I83" i="11"/>
  <c r="G83" i="11"/>
  <c r="I88" i="11"/>
  <c r="G88" i="11"/>
  <c r="I85" i="11"/>
  <c r="G85" i="11"/>
  <c r="I86" i="11"/>
  <c r="G86" i="11"/>
  <c r="I76" i="11"/>
  <c r="G76" i="11"/>
  <c r="I77" i="11"/>
  <c r="G77" i="11"/>
  <c r="I79" i="11"/>
  <c r="G79" i="11"/>
  <c r="I78" i="11"/>
  <c r="G78" i="11"/>
  <c r="I80" i="11"/>
  <c r="G80" i="11"/>
  <c r="I70" i="11"/>
  <c r="G70" i="11"/>
  <c r="I68" i="11"/>
  <c r="G68" i="11"/>
  <c r="I73" i="11"/>
  <c r="G73" i="11"/>
  <c r="I71" i="11"/>
  <c r="G71" i="11"/>
  <c r="I72" i="11"/>
  <c r="G72" i="11"/>
  <c r="I69" i="11"/>
  <c r="G69" i="11"/>
  <c r="I60" i="11"/>
  <c r="G60" i="11"/>
  <c r="I61" i="11"/>
  <c r="G61" i="11"/>
  <c r="I65" i="11"/>
  <c r="G65" i="11"/>
  <c r="I58" i="11"/>
  <c r="G58" i="11"/>
  <c r="I62" i="11"/>
  <c r="G62" i="11"/>
  <c r="I59" i="11"/>
  <c r="G59" i="11"/>
  <c r="I64" i="11"/>
  <c r="G64" i="11"/>
  <c r="I57" i="11"/>
  <c r="G57" i="11"/>
  <c r="I63" i="11"/>
  <c r="G63" i="11"/>
  <c r="I54" i="11"/>
  <c r="G54" i="11"/>
  <c r="I51" i="11"/>
  <c r="G51" i="11"/>
  <c r="I49" i="11"/>
  <c r="G49" i="11"/>
  <c r="I53" i="11"/>
  <c r="G53" i="11"/>
  <c r="I52" i="11"/>
  <c r="G52" i="11"/>
  <c r="I50" i="11"/>
  <c r="G50" i="11"/>
  <c r="I44" i="11"/>
  <c r="G44" i="11"/>
  <c r="I41" i="11"/>
  <c r="G41" i="11"/>
  <c r="I42" i="11"/>
  <c r="G42" i="11"/>
  <c r="I45" i="11"/>
  <c r="G45" i="11"/>
  <c r="I46" i="11"/>
  <c r="G46" i="11"/>
  <c r="I43" i="11"/>
  <c r="G43" i="11"/>
  <c r="I35" i="11"/>
  <c r="G35" i="11"/>
  <c r="I34" i="11"/>
  <c r="G34" i="11"/>
  <c r="I38" i="11"/>
  <c r="G38" i="11"/>
  <c r="I36" i="11"/>
  <c r="G36" i="11"/>
  <c r="I37" i="11"/>
  <c r="G37" i="11"/>
  <c r="I22" i="11"/>
  <c r="G22" i="11"/>
  <c r="I30" i="11"/>
  <c r="G30" i="11"/>
  <c r="I16" i="11"/>
  <c r="G16" i="11"/>
  <c r="I28" i="11"/>
  <c r="G28" i="11"/>
  <c r="I20" i="11"/>
  <c r="G20" i="11"/>
  <c r="I26" i="11"/>
  <c r="G26" i="11"/>
  <c r="I19" i="11"/>
  <c r="G19" i="11"/>
  <c r="I24" i="11"/>
  <c r="G24" i="11"/>
  <c r="I25" i="11"/>
  <c r="G25" i="11"/>
  <c r="I17" i="11"/>
  <c r="G17" i="11"/>
  <c r="I21" i="11"/>
  <c r="G21" i="11"/>
  <c r="I27" i="11"/>
  <c r="G27" i="11"/>
  <c r="I23" i="11"/>
  <c r="G23" i="11"/>
  <c r="I18" i="11"/>
  <c r="G18" i="11"/>
  <c r="I31" i="11"/>
  <c r="G31" i="11"/>
  <c r="I29" i="11"/>
  <c r="G29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<sst xmlns="http://schemas.openxmlformats.org/spreadsheetml/2006/main" count="848" uniqueCount="226">
  <si>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</si>
  <si>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</si>
  <si>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</si>
  <si>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</si>
  <si>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</si>
  <si>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</si>
  <si>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</si>
  <si>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</si>
  <si>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</si>
  <si>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</si>
  <si>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</si>
  <si>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</si>
  <si>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</si>
  <si>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</si>
  <si>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</si>
  <si>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</si>
  <si>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</si>
  <si>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</si>
  <si>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</si>
  <si>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</si>
  <si>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</si>
  <si>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</si>
  <si>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</si>
  <si>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</si>
  <si>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</si>
  <si>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</si>
  <si>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</si>
  <si>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</si>
  <si>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</si>
  <si>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</si>
  <si>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</si>
  <si>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</si>
  <si>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</si>
  <si>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</si>
  <si>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</si>
  <si>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</si>
  <si>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</si>
  <si>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</si>
  <si>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</si>
  <si>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</si>
  <si>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</si>
  <si>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</si>
  <si>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</si>
  <si>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</si>
  <si>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</si>
  <si>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</si>
  <si>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</si>
  <si>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</si>
  <si>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</si>
  <si>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</si>
  <si>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</si>
  <si>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</si>
  <si>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</si>
  <si>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</si>
  <si>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</si>
  <si>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</si>
  <si>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</si>
  <si>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</si>
  <si>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</si>
  <si>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</si>
  <si>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</si>
  <si>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</si>
  <si>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</si>
  <si>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</si>
  <si>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</si>
  <si>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</si>
  <si>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</si>
  <si>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</si>
  <si>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</si>
  <si>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</si>
  <si>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</si>
  <si>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</si>
  <si>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</si>
  <si>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</si>
  <si>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</si>
  <si>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</si>
  <si>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</si>
  <si>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</si>
  <si>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</si>
  <si>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</si>
  <si>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</si>
  <si>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</si>
  <si>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</si>
  <si>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</si>
  <si>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</si>
  <si>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</si>
  <si>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</si>
  <si>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</si>
  <si>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</si>
  <si>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</si>
  <si>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</si>
  <si>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</si>
  <si>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</si>
  <si>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</si>
  <si>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</si>
  <si>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</si>
  <si>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</si>
  <si>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</si>
  <si>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</si>
  <si>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</si>
  <si>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</si>
  <si>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</si>
  <si>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</si>
  <si>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</si>
  <si>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</si>
  <si>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</si>
  <si>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</si>
  <si>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</si>
  <si>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</si>
  <si>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</si>
  <si>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</si>
  <si>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</si>
  <si>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</si>
  <si>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</si>
  <si>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</si>
  <si>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</si>
  <si>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</si>
  <si>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</si>
  <si>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</si>
  <si>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</si>
  <si>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</si>
  <si>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</si>
  <si>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</si>
  <si>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</si>
  <si>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</si>
  <si>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</si>
  <si>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</si>
  <si>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</si>
  <si>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</si>
  <si>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</si>
  <si>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</si>
  <si>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</si>
  <si>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</si>
  <si>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</si>
  <si>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</si>
  <si>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</si>
  <si>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</si>
  <si>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</si>
  <si>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</si>
  <si>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</si>
  <si>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</si>
  <si>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</si>
  <si>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</si>
  <si>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</si>
  <si>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</si>
  <si>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</si>
  <si>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</si>
  <si>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</si>
  <si>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</si>
  <si>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</si>
  <si>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</si>
  <si>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</si>
  <si>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</si>
  <si>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</si>
  <si>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</si>
  <si>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</si>
  <si>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</si>
  <si>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</si>
  <si>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</si>
  <si>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</si>
  <si>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</si>
  <si>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</si>
  <si>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</si>
  <si>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</si>
  <si>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</si>
  <si>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</si>
  <si>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</si>
  <si>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</si>
  <si>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</si>
  <si>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</si>
  <si>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</si>
  <si>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</si>
  <si>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</si>
  <si>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</si>
  <si>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</si>
  <si>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</si>
  <si>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</si>
  <si>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</si>
  <si>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</si>
  <si>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</si>
  <si>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</si>
  <si>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</si>
  <si>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</si>
  <si>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</si>
  <si>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</si>
  <si>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</si>
  <si>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</si>
  <si>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</si>
  <si>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</si>
  <si>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</si>
  <si>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</si>
  <si>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</si>
  <si>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</si>
  <si>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</si>
  <si>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</si>
  <si>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</si>
  <si>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</si>
  <si>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</si>
  <si>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</si>
  <si>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</si>
  <si>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</si>
  <si>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</si>
  <si>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</si>
  <si>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</si>
  <si>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</si>
  <si>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</si>
  <si>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</si>
  <si>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</si>
  <si>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</si>
  <si>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</si>
  <si>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</si>
  <si>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</si>
  <si>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</si>
  <si>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</si>
  <si>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</si>
  <si>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</si>
  <si>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</si>
  <si>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26-07-2021  (ل.ل.)</t>
  </si>
  <si>
    <t>معدل أسعار  السوبرماركات في 26-07-2021 (ل.ل.)</t>
  </si>
  <si>
    <t>معدل أسعار المحلات والملاحم في 26-07-2021 (ل.ل.)</t>
  </si>
  <si>
    <t>معدل أسعار  السوبرماركات في 02-08-2021 (ل.ل.)</t>
  </si>
  <si>
    <t xml:space="preserve"> التاريخ 2 آب 2021</t>
  </si>
  <si>
    <t>معدل الأسعار في آب 2020 (ل.ل.)</t>
  </si>
  <si>
    <t>معدل أسعار المحلات والملاحم في 02-08-2021 (ل.ل.)</t>
  </si>
  <si>
    <t>المعدل العام للأسعار في 02-08-2021  (ل.ل.)</t>
  </si>
  <si>
    <t>المعدل العام للأسعار في 2-08-2021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</si>
</sst>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222</v>
      </c>
      <c r="F12" s="239" t="s">
        <v>220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2245.3890000000001</v>
      </c>
      <c r="F15" s="216">
        <v>7689.8</v>
      </c>
      <c r="G15" s="45">
        <f t="shared" ref="G15:G30" si="0">(F15-E15)/E15</f>
        <v>2.4247072556247491</v>
      </c>
      <c r="H15" s="216">
        <v>7308.8</v>
      </c>
      <c r="I15" s="45">
        <f t="shared" ref="I15:I30" si="1">(F15-H15)/H15</f>
        <v>5.2128940455341506E-2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2211.8880740740742</v>
      </c>
      <c r="F16" s="210">
        <v>5887.5555555555557</v>
      </c>
      <c r="G16" s="48">
        <f t="shared" si="0"/>
        <v>1.661778244823787</v>
      </c>
      <c r="H16" s="210">
        <v>5333.1111111111113</v>
      </c>
      <c r="I16" s="44">
        <f t="shared" si="1"/>
        <v>0.10396266511104627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1804.2296296296297</v>
      </c>
      <c r="F17" s="210">
        <v>5229.8</v>
      </c>
      <c r="G17" s="48">
        <f t="shared" si="0"/>
        <v>1.8986332527271308</v>
      </c>
      <c r="H17" s="210">
        <v>5548.8</v>
      </c>
      <c r="I17" s="44">
        <f t="shared" si="1"/>
        <v>-5.7489907727796996E-2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1366.8000000000002</v>
      </c>
      <c r="F18" s="210">
        <v>3945</v>
      </c>
      <c r="G18" s="48">
        <f t="shared" si="0"/>
        <v>1.8863037752414396</v>
      </c>
      <c r="H18" s="210">
        <v>3894</v>
      </c>
      <c r="I18" s="44">
        <f t="shared" si="1"/>
        <v>1.3097072419106317E-2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4496.8916666666664</v>
      </c>
      <c r="F19" s="210">
        <v>13285.428571428571</v>
      </c>
      <c r="G19" s="48">
        <f t="shared" si="0"/>
        <v>1.9543581558584515</v>
      </c>
      <c r="H19" s="210">
        <v>13356.857142857143</v>
      </c>
      <c r="I19" s="44">
        <f t="shared" si="1"/>
        <v>-5.3477079723631233E-3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3294.7519629629633</v>
      </c>
      <c r="F20" s="210">
        <v>8618.7999999999993</v>
      </c>
      <c r="G20" s="48">
        <f t="shared" si="0"/>
        <v>1.6159177069733441</v>
      </c>
      <c r="H20" s="210">
        <v>8143.8</v>
      </c>
      <c r="I20" s="44">
        <f t="shared" si="1"/>
        <v>5.8326579729364558E-2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2372.4333333333334</v>
      </c>
      <c r="F21" s="210">
        <v>5193.8</v>
      </c>
      <c r="G21" s="48">
        <f t="shared" si="0"/>
        <v>1.1892290615823415</v>
      </c>
      <c r="H21" s="210">
        <v>5193.8</v>
      </c>
      <c r="I21" s="44">
        <f t="shared" si="1"/>
        <v>0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604.5</v>
      </c>
      <c r="F22" s="210">
        <v>1838.8</v>
      </c>
      <c r="G22" s="48">
        <f t="shared" si="0"/>
        <v>2.0418527708850287</v>
      </c>
      <c r="H22" s="210">
        <v>1623.8</v>
      </c>
      <c r="I22" s="44">
        <f t="shared" si="1"/>
        <v>0.13240546865377509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607.86666666666667</v>
      </c>
      <c r="F23" s="210">
        <v>2544</v>
      </c>
      <c r="G23" s="48">
        <f t="shared" si="0"/>
        <v>3.1851283176135117</v>
      </c>
      <c r="H23" s="210">
        <v>2594</v>
      </c>
      <c r="I23" s="44">
        <f t="shared" si="1"/>
        <v>-1.9275250578257519E-2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621.4462962962964</v>
      </c>
      <c r="F24" s="210">
        <v>2200</v>
      </c>
      <c r="G24" s="48">
        <f t="shared" si="0"/>
        <v>2.5401289107547798</v>
      </c>
      <c r="H24" s="210">
        <v>2388.8888888888887</v>
      </c>
      <c r="I24" s="44">
        <f t="shared" si="1"/>
        <v>-7.9069767441860381E-2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832.07222222222231</v>
      </c>
      <c r="F25" s="210">
        <v>3224.8</v>
      </c>
      <c r="G25" s="48">
        <f t="shared" si="0"/>
        <v>2.8756251126705079</v>
      </c>
      <c r="H25" s="210">
        <v>3274.8</v>
      </c>
      <c r="I25" s="44">
        <f t="shared" si="1"/>
        <v>-1.5268107976059606E-2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1993.0333333333333</v>
      </c>
      <c r="F26" s="210">
        <v>8094</v>
      </c>
      <c r="G26" s="48">
        <f t="shared" si="0"/>
        <v>3.0611463263701899</v>
      </c>
      <c r="H26" s="210">
        <v>7733.8</v>
      </c>
      <c r="I26" s="44">
        <f t="shared" si="1"/>
        <v>4.6574775660089454E-2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647.40555555555557</v>
      </c>
      <c r="F27" s="210">
        <v>2586.25</v>
      </c>
      <c r="G27" s="48">
        <f t="shared" si="0"/>
        <v>2.9947911750319651</v>
      </c>
      <c r="H27" s="210">
        <v>2526.4444444444443</v>
      </c>
      <c r="I27" s="44">
        <f t="shared" si="1"/>
        <v>2.3671826897704324E-2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1544.1416666666669</v>
      </c>
      <c r="F28" s="210">
        <v>3216.6666666666665</v>
      </c>
      <c r="G28" s="48">
        <f t="shared" si="0"/>
        <v>1.0831421987404002</v>
      </c>
      <c r="H28" s="210">
        <v>3036.5</v>
      </c>
      <c r="I28" s="44">
        <f t="shared" si="1"/>
        <v>5.9333662659860537E-2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3232.2217592592597</v>
      </c>
      <c r="F29" s="210">
        <v>7697.2222222222226</v>
      </c>
      <c r="G29" s="48">
        <f t="shared" si="0"/>
        <v>1.3814028849265045</v>
      </c>
      <c r="H29" s="210">
        <v>6853.125</v>
      </c>
      <c r="I29" s="44">
        <f t="shared" si="1"/>
        <v>0.12316968130921625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1703.8999999999999</v>
      </c>
      <c r="F30" s="213">
        <v>6057.3</v>
      </c>
      <c r="G30" s="51">
        <f t="shared" si="0"/>
        <v>2.5549621456658258</v>
      </c>
      <c r="H30" s="213">
        <v>5778.8</v>
      </c>
      <c r="I30" s="56">
        <f t="shared" si="1"/>
        <v>4.8193396552917558E-2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4165.4952380952382</v>
      </c>
      <c r="F32" s="216">
        <v>13099.75</v>
      </c>
      <c r="G32" s="45">
        <f>(F32-E32)/E32</f>
        <v>2.1448241448452934</v>
      </c>
      <c r="H32" s="216">
        <v>10333.333333333334</v>
      </c>
      <c r="I32" s="44">
        <f>(F32-H32)/H32</f>
        <v>0.26771774193548381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3724.0592592592589</v>
      </c>
      <c r="F33" s="210">
        <v>13881</v>
      </c>
      <c r="G33" s="48">
        <f>(F33-E33)/E33</f>
        <v>2.727384295909681</v>
      </c>
      <c r="H33" s="210">
        <v>12706.333333333334</v>
      </c>
      <c r="I33" s="44">
        <f>(F33-H33)/H33</f>
        <v>9.2447335974186043E-2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4336.6880952380952</v>
      </c>
      <c r="F34" s="210">
        <v>13892.857142857143</v>
      </c>
      <c r="G34" s="48">
        <f>(F34-E34)/E34</f>
        <v>2.2035638343721815</v>
      </c>
      <c r="H34" s="210">
        <v>12216.666666666666</v>
      </c>
      <c r="I34" s="44">
        <f>(F34-H34)/H34</f>
        <v>0.13720522315338149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5173.3500000000004</v>
      </c>
      <c r="F35" s="210">
        <v>6500</v>
      </c>
      <c r="G35" s="48">
        <f>(F35-E35)/E35</f>
        <v>0.25643925116220623</v>
      </c>
      <c r="H35" s="210">
        <v>8666.3333333333339</v>
      </c>
      <c r="I35" s="44">
        <f>(F35-H35)/H35</f>
        <v>-0.24997115273664378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6999.1964285714284</v>
      </c>
      <c r="F36" s="210">
        <v>8574</v>
      </c>
      <c r="G36" s="51">
        <f>(F36-E36)/E36</f>
        <v>0.22499776760087256</v>
      </c>
      <c r="H36" s="210">
        <v>9733.7999999999993</v>
      </c>
      <c r="I36" s="56">
        <f>(F36-H36)/H36</f>
        <v>-0.11915182148801079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92832.516666666663</v>
      </c>
      <c r="F38" s="210">
        <v>225666</v>
      </c>
      <c r="G38" s="45">
        <f t="shared" ref="G38:G43" si="2">(F38-E38)/E38</f>
        <v>1.4308939163019567</v>
      </c>
      <c r="H38" s="210">
        <v>236247</v>
      </c>
      <c r="I38" s="44">
        <f t="shared" ref="I38:I43" si="3">(F38-H38)/H38</f>
        <v>-4.4787870322162818E-2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49657.491666666669</v>
      </c>
      <c r="F39" s="210">
        <v>155750</v>
      </c>
      <c r="G39" s="48">
        <f t="shared" si="2"/>
        <v>2.1364854480668325</v>
      </c>
      <c r="H39" s="210">
        <v>157999.6</v>
      </c>
      <c r="I39" s="44">
        <f t="shared" si="3"/>
        <v>-1.4238010729141123E-2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27370.222222222223</v>
      </c>
      <c r="F40" s="210">
        <v>129499.5</v>
      </c>
      <c r="G40" s="48">
        <f t="shared" si="2"/>
        <v>3.731401117191433</v>
      </c>
      <c r="H40" s="210">
        <v>131666</v>
      </c>
      <c r="I40" s="44">
        <f t="shared" si="3"/>
        <v>-1.6454513693740222E-2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8470.1666666666661</v>
      </c>
      <c r="F41" s="210">
        <v>27718.666666666668</v>
      </c>
      <c r="G41" s="48">
        <f t="shared" si="2"/>
        <v>2.2725054603411978</v>
      </c>
      <c r="H41" s="210">
        <v>30052</v>
      </c>
      <c r="I41" s="44">
        <f t="shared" si="3"/>
        <v>-7.7643196237632509E-2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16722</v>
      </c>
      <c r="F42" s="210">
        <v>19250</v>
      </c>
      <c r="G42" s="48">
        <f t="shared" si="2"/>
        <v>0.1511780887453654</v>
      </c>
      <c r="H42" s="210">
        <v>23250</v>
      </c>
      <c r="I42" s="44">
        <f t="shared" si="3"/>
        <v>-0.17204301075268819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25415.460317460314</v>
      </c>
      <c r="F43" s="210">
        <v>53340</v>
      </c>
      <c r="G43" s="51">
        <f t="shared" si="2"/>
        <v>1.098722562319898</v>
      </c>
      <c r="H43" s="210">
        <v>55060</v>
      </c>
      <c r="I43" s="59">
        <f t="shared" si="3"/>
        <v>-3.123864874682165E-2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16865.600000000002</v>
      </c>
      <c r="F45" s="210">
        <v>48892.25</v>
      </c>
      <c r="G45" s="45">
        <f t="shared" ref="G45:G50" si="4">(F45-E45)/E45</f>
        <v>1.8989333317522052</v>
      </c>
      <c r="H45" s="210">
        <v>48610.375</v>
      </c>
      <c r="I45" s="44">
        <f t="shared" ref="I45:I50" si="5">(F45-H45)/H45</f>
        <v>5.7986592368398718E-3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9210.625</v>
      </c>
      <c r="F46" s="210">
        <v>38422.25</v>
      </c>
      <c r="G46" s="48">
        <f t="shared" si="4"/>
        <v>3.1715138766370359</v>
      </c>
      <c r="H46" s="210">
        <v>36894.75</v>
      </c>
      <c r="I46" s="85">
        <f t="shared" si="5"/>
        <v>4.1401554421699564E-2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31312.277777777777</v>
      </c>
      <c r="F47" s="210">
        <v>117001</v>
      </c>
      <c r="G47" s="48">
        <f t="shared" si="4"/>
        <v>2.7365854004730128</v>
      </c>
      <c r="H47" s="210">
        <v>107783.11111111111</v>
      </c>
      <c r="I47" s="85">
        <f t="shared" si="5"/>
        <v>8.5522572078907455E-2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56997.5</v>
      </c>
      <c r="F48" s="210">
        <v>160056.25</v>
      </c>
      <c r="G48" s="48">
        <f t="shared" si="4"/>
        <v>1.8081275494539235</v>
      </c>
      <c r="H48" s="210">
        <v>161661.83333333334</v>
      </c>
      <c r="I48" s="85">
        <f t="shared" si="5"/>
        <v>-9.9317402272852042E-3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5368.9333333333334</v>
      </c>
      <c r="F49" s="210">
        <v>15366.666666666666</v>
      </c>
      <c r="G49" s="48">
        <f t="shared" si="4"/>
        <v>1.8621451809173766</v>
      </c>
      <c r="H49" s="210">
        <v>14850</v>
      </c>
      <c r="I49" s="44">
        <f t="shared" si="5"/>
        <v>3.4792368125701419E-2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54599.160317460315</v>
      </c>
      <c r="F50" s="210">
        <v>103624.5</v>
      </c>
      <c r="G50" s="56">
        <f t="shared" si="4"/>
        <v>0.897913803023484</v>
      </c>
      <c r="H50" s="210">
        <v>56332.666666666664</v>
      </c>
      <c r="I50" s="59">
        <f t="shared" si="5"/>
        <v>0.83950993502881699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6307.5</v>
      </c>
      <c r="F52" s="207">
        <v>21850</v>
      </c>
      <c r="G52" s="209">
        <f t="shared" ref="G52:G60" si="6">(F52-E52)/E52</f>
        <v>2.4641300039635357</v>
      </c>
      <c r="H52" s="207">
        <v>20099.5</v>
      </c>
      <c r="I52" s="118">
        <f t="shared" ref="I52:I60" si="7">(F52-H52)/H52</f>
        <v>8.7091718699470133E-2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15626.619047619048</v>
      </c>
      <c r="F53" s="210">
        <v>34176.25</v>
      </c>
      <c r="G53" s="212">
        <f t="shared" si="6"/>
        <v>1.1870533796117126</v>
      </c>
      <c r="H53" s="210">
        <v>39713.75</v>
      </c>
      <c r="I53" s="85">
        <f t="shared" si="7"/>
        <v>-0.1394353341097227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9320.5</v>
      </c>
      <c r="F54" s="210">
        <v>29491.599999999999</v>
      </c>
      <c r="G54" s="212">
        <f t="shared" si="6"/>
        <v>2.1641650126066199</v>
      </c>
      <c r="H54" s="210">
        <v>26293.333333333332</v>
      </c>
      <c r="I54" s="85">
        <f t="shared" si="7"/>
        <v>0.12163793103448275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5258.333333333333</v>
      </c>
      <c r="F55" s="210">
        <v>27694.6</v>
      </c>
      <c r="G55" s="212">
        <f t="shared" si="6"/>
        <v>4.266801901743265</v>
      </c>
      <c r="H55" s="210">
        <v>28203.599999999999</v>
      </c>
      <c r="I55" s="85">
        <f t="shared" si="7"/>
        <v>-1.8047341474138053E-2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4115.9722222222217</v>
      </c>
      <c r="F56" s="210">
        <v>18776</v>
      </c>
      <c r="G56" s="217">
        <f t="shared" si="6"/>
        <v>3.5617411844103262</v>
      </c>
      <c r="H56" s="210">
        <v>18221.666666666668</v>
      </c>
      <c r="I56" s="86">
        <f t="shared" si="7"/>
        <v>3.0421659196926666E-2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14594.666666666666</v>
      </c>
      <c r="F57" s="213">
        <v>4587.6000000000004</v>
      </c>
      <c r="G57" s="215">
        <f t="shared" si="6"/>
        <v>-0.68566599671112727</v>
      </c>
      <c r="H57" s="213">
        <v>4977.6000000000004</v>
      </c>
      <c r="I57" s="119">
        <f t="shared" si="7"/>
        <v>-7.8351012536162001E-2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14213.888888888889</v>
      </c>
      <c r="F58" s="216">
        <v>38385</v>
      </c>
      <c r="G58" s="44">
        <f t="shared" si="6"/>
        <v>1.7005276529216338</v>
      </c>
      <c r="H58" s="216">
        <v>32925</v>
      </c>
      <c r="I58" s="44">
        <f t="shared" si="7"/>
        <v>0.16583143507972664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16133.744047619048</v>
      </c>
      <c r="F59" s="210">
        <v>41263.285714285717</v>
      </c>
      <c r="G59" s="48">
        <f t="shared" si="6"/>
        <v>1.5575765670074075</v>
      </c>
      <c r="H59" s="210">
        <v>40292.571428571428</v>
      </c>
      <c r="I59" s="44">
        <f t="shared" si="7"/>
        <v>2.4091643975493637E-2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53785.555555555555</v>
      </c>
      <c r="F60" s="210">
        <v>218000</v>
      </c>
      <c r="G60" s="51">
        <f t="shared" si="6"/>
        <v>3.0531328113702565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20443.740740740741</v>
      </c>
      <c r="F62" s="210">
        <v>48013.111111111109</v>
      </c>
      <c r="G62" s="45">
        <f t="shared" ref="G62:G67" si="8">(F62-E62)/E62</f>
        <v>1.3485482290151289</v>
      </c>
      <c r="H62" s="210">
        <v>54982.555555555555</v>
      </c>
      <c r="I62" s="44">
        <f t="shared" ref="I62:I67" si="9">(F62-H62)/H62</f>
        <v>-0.12675737557164599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96575.666666666672</v>
      </c>
      <c r="F63" s="210">
        <v>303406.14285714284</v>
      </c>
      <c r="G63" s="48">
        <f t="shared" si="8"/>
        <v>2.1416417129623007</v>
      </c>
      <c r="H63" s="210">
        <v>298557.16666666669</v>
      </c>
      <c r="I63" s="44">
        <f t="shared" si="9"/>
        <v>1.62413659153255E-2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41721.333333333336</v>
      </c>
      <c r="F64" s="210">
        <v>149586.33333333334</v>
      </c>
      <c r="G64" s="48">
        <f t="shared" si="8"/>
        <v>2.5853679971876895</v>
      </c>
      <c r="H64" s="210">
        <v>155100.5</v>
      </c>
      <c r="I64" s="85">
        <f t="shared" si="9"/>
        <v>-3.5552217218298182E-2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18787.38095238095</v>
      </c>
      <c r="F65" s="210">
        <v>77999</v>
      </c>
      <c r="G65" s="48">
        <f t="shared" si="8"/>
        <v>3.1516696871000045</v>
      </c>
      <c r="H65" s="210">
        <v>63999</v>
      </c>
      <c r="I65" s="85">
        <f t="shared" si="9"/>
        <v>0.21875341802215659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13342.777777777776</v>
      </c>
      <c r="F66" s="210">
        <v>41057.5</v>
      </c>
      <c r="G66" s="48">
        <f t="shared" si="8"/>
        <v>2.0771328642211775</v>
      </c>
      <c r="H66" s="210">
        <v>51172</v>
      </c>
      <c r="I66" s="85">
        <f t="shared" si="9"/>
        <v>-0.19765692175408425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13189</v>
      </c>
      <c r="F67" s="210">
        <v>33690</v>
      </c>
      <c r="G67" s="51">
        <f t="shared" si="8"/>
        <v>1.5544013951019788</v>
      </c>
      <c r="H67" s="210">
        <v>37285</v>
      </c>
      <c r="I67" s="86">
        <f t="shared" si="9"/>
        <v>-9.6419471637387691E-2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13075.267857142857</v>
      </c>
      <c r="F69" s="216">
        <v>43527.25</v>
      </c>
      <c r="G69" s="45">
        <f>(F69-E69)/E69</f>
        <v>2.3289757789720236</v>
      </c>
      <c r="H69" s="216">
        <v>37061.800000000003</v>
      </c>
      <c r="I69" s="44">
        <f>(F69-H69)/H69</f>
        <v>0.17445051238741768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7680.1488095238092</v>
      </c>
      <c r="F70" s="210">
        <v>20402.5</v>
      </c>
      <c r="G70" s="48">
        <f>(F70-E70)/E70</f>
        <v>1.6565240473856147</v>
      </c>
      <c r="H70" s="210">
        <v>20402.5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2185.3666666666668</v>
      </c>
      <c r="F71" s="210">
        <v>14418.6</v>
      </c>
      <c r="G71" s="48">
        <f>(F71-E71)/E71</f>
        <v>5.5977944204633854</v>
      </c>
      <c r="H71" s="210">
        <v>14215.5</v>
      </c>
      <c r="I71" s="44">
        <f>(F71-H71)/H71</f>
        <v>1.4287221694629128E-2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8303.7777777777792</v>
      </c>
      <c r="F72" s="210">
        <v>22000.75</v>
      </c>
      <c r="G72" s="48">
        <f>(F72-E72)/E72</f>
        <v>1.6494868466829016</v>
      </c>
      <c r="H72" s="210">
        <v>22230.6</v>
      </c>
      <c r="I72" s="44">
        <f>(F72-H72)/H72</f>
        <v>-1.0339352064271706E-2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7351.5</v>
      </c>
      <c r="F73" s="219">
        <v>17290.5</v>
      </c>
      <c r="G73" s="48">
        <f>(F73-E73)/E73</f>
        <v>1.3519689859212405</v>
      </c>
      <c r="H73" s="219">
        <v>18081.714285714286</v>
      </c>
      <c r="I73" s="59">
        <f>(F73-H73)/H73</f>
        <v>-4.3757703125493819E-2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4560</v>
      </c>
      <c r="F75" s="207">
        <v>16012.6</v>
      </c>
      <c r="G75" s="44">
        <f t="shared" ref="G75:G81" si="10">(F75-E75)/E75</f>
        <v>2.5115350877192983</v>
      </c>
      <c r="H75" s="207">
        <v>15653.25</v>
      </c>
      <c r="I75" s="45">
        <f t="shared" ref="I75:I81" si="11">(F75-H75)/H75</f>
        <v>2.2956893935764163E-2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3629.5</v>
      </c>
      <c r="F76" s="210">
        <v>16139</v>
      </c>
      <c r="G76" s="48">
        <f t="shared" si="10"/>
        <v>3.4466179914588788</v>
      </c>
      <c r="H76" s="210">
        <v>16103.285714285714</v>
      </c>
      <c r="I76" s="44">
        <f t="shared" si="11"/>
        <v>2.217825998243514E-3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1777.5</v>
      </c>
      <c r="F77" s="210">
        <v>6183.6</v>
      </c>
      <c r="G77" s="48">
        <f t="shared" si="10"/>
        <v>2.4788185654008439</v>
      </c>
      <c r="H77" s="210">
        <v>5684</v>
      </c>
      <c r="I77" s="44">
        <f t="shared" si="11"/>
        <v>8.7895847994370224E-2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10406.111111111111</v>
      </c>
      <c r="G78" s="48">
        <f t="shared" si="10"/>
        <v>0.92547286184210531</v>
      </c>
      <c r="H78" s="210">
        <v>10411.666666666666</v>
      </c>
      <c r="I78" s="44">
        <f t="shared" si="11"/>
        <v>-5.3358945627226639E-4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5718.7268518518513</v>
      </c>
      <c r="F79" s="210">
        <v>14070</v>
      </c>
      <c r="G79" s="48">
        <f t="shared" si="10"/>
        <v>1.4603378277183883</v>
      </c>
      <c r="H79" s="210">
        <v>10625.714285714286</v>
      </c>
      <c r="I79" s="44">
        <f t="shared" si="11"/>
        <v>0.32414627588061301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13666.444444444445</v>
      </c>
      <c r="F80" s="210">
        <v>56000</v>
      </c>
      <c r="G80" s="48">
        <f t="shared" si="10"/>
        <v>3.097627603700873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8958.9947089947091</v>
      </c>
      <c r="F81" s="213">
        <v>27300</v>
      </c>
      <c r="G81" s="51">
        <f t="shared" si="10"/>
        <v>2.0472168905950094</v>
      </c>
      <c r="H81" s="213">
        <v>25712.857142857141</v>
      </c>
      <c r="I81" s="56">
        <f t="shared" si="11"/>
        <v>6.1725651425079235E-2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222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2245.3890000000001</v>
      </c>
      <c r="F15" s="181">
        <v>6016.6</v>
      </c>
      <c r="G15" s="44">
        <f>(F15-E15)/E15</f>
        <v>1.6795357062851917</v>
      </c>
      <c r="H15" s="181">
        <v>5166.6000000000004</v>
      </c>
      <c r="I15" s="120">
        <f>(F15-H15)/H15</f>
        <v>0.16451825184841093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2211.8880740740742</v>
      </c>
      <c r="F16" s="181">
        <v>6166.6</v>
      </c>
      <c r="G16" s="48">
        <f t="shared" ref="G16:G39" si="0">(F16-E16)/E16</f>
        <v>1.7879349196190324</v>
      </c>
      <c r="H16" s="181">
        <v>5316.6</v>
      </c>
      <c r="I16" s="48">
        <f>(F16-H16)/H16</f>
        <v>0.15987661287288868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1804.2296296296297</v>
      </c>
      <c r="F17" s="181">
        <v>5516.6</v>
      </c>
      <c r="G17" s="48">
        <f t="shared" si="0"/>
        <v>2.0575930632136008</v>
      </c>
      <c r="H17" s="181">
        <v>5516.6</v>
      </c>
      <c r="I17" s="48">
        <f t="shared" ref="I17:I29" si="1">(F17-H17)/H17</f>
        <v>0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1366.8000000000002</v>
      </c>
      <c r="F18" s="181">
        <v>3450</v>
      </c>
      <c r="G18" s="48">
        <f t="shared" si="0"/>
        <v>1.5241439859525896</v>
      </c>
      <c r="H18" s="181">
        <v>3350</v>
      </c>
      <c r="I18" s="48">
        <f t="shared" si="1"/>
        <v>2.9850746268656716E-2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4496.8916666666664</v>
      </c>
      <c r="F19" s="181">
        <v>13733.2</v>
      </c>
      <c r="G19" s="48">
        <f t="shared" si="0"/>
        <v>2.0539316972649631</v>
      </c>
      <c r="H19" s="181">
        <v>12533.2</v>
      </c>
      <c r="I19" s="48">
        <f t="shared" si="1"/>
        <v>9.5745699422334268E-2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3294.7519629629633</v>
      </c>
      <c r="F20" s="181">
        <v>6800</v>
      </c>
      <c r="G20" s="48">
        <f t="shared" si="0"/>
        <v>1.063888291574087</v>
      </c>
      <c r="H20" s="181">
        <v>7000</v>
      </c>
      <c r="I20" s="48">
        <f t="shared" si="1"/>
        <v>-2.8571428571428571E-2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2372.4333333333334</v>
      </c>
      <c r="F21" s="181">
        <v>3900</v>
      </c>
      <c r="G21" s="48">
        <f t="shared" si="0"/>
        <v>0.6438818091130063</v>
      </c>
      <c r="H21" s="181">
        <v>4300</v>
      </c>
      <c r="I21" s="48">
        <f t="shared" si="1"/>
        <v>-9.3023255813953487E-2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604.5</v>
      </c>
      <c r="F22" s="181">
        <v>1550</v>
      </c>
      <c r="G22" s="48">
        <f t="shared" si="0"/>
        <v>1.5641025641025641</v>
      </c>
      <c r="H22" s="181">
        <v>1675</v>
      </c>
      <c r="I22" s="48">
        <f t="shared" si="1"/>
        <v>-7.4626865671641784E-2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607.86666666666667</v>
      </c>
      <c r="F23" s="181">
        <v>2033.2</v>
      </c>
      <c r="G23" s="48">
        <f t="shared" si="0"/>
        <v>2.3448124588725601</v>
      </c>
      <c r="H23" s="181">
        <v>1883.2</v>
      </c>
      <c r="I23" s="48">
        <f t="shared" si="1"/>
        <v>7.9651656754460495E-2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621.4462962962964</v>
      </c>
      <c r="F24" s="181">
        <v>1950</v>
      </c>
      <c r="G24" s="48">
        <f t="shared" si="0"/>
        <v>2.137841534532646</v>
      </c>
      <c r="H24" s="181">
        <v>1800</v>
      </c>
      <c r="I24" s="48">
        <f t="shared" si="1"/>
        <v>8.3333333333333329E-2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832.07222222222231</v>
      </c>
      <c r="F25" s="181">
        <v>2500</v>
      </c>
      <c r="G25" s="48">
        <f t="shared" si="0"/>
        <v>2.0045468809464988</v>
      </c>
      <c r="H25" s="181">
        <v>2250</v>
      </c>
      <c r="I25" s="48">
        <f t="shared" si="1"/>
        <v>0.1111111111111111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1993.0333333333333</v>
      </c>
      <c r="F26" s="181">
        <v>6816.6</v>
      </c>
      <c r="G26" s="48">
        <f t="shared" si="0"/>
        <v>2.4202137445434935</v>
      </c>
      <c r="H26" s="181">
        <v>7116.6</v>
      </c>
      <c r="I26" s="48">
        <f t="shared" si="1"/>
        <v>-4.2154961638984904E-2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647.40555555555557</v>
      </c>
      <c r="F27" s="181">
        <v>1850</v>
      </c>
      <c r="G27" s="48">
        <f t="shared" si="0"/>
        <v>1.8575596612118455</v>
      </c>
      <c r="H27" s="181">
        <v>1700</v>
      </c>
      <c r="I27" s="48">
        <f t="shared" si="1"/>
        <v>8.8235294117647065E-2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1544.1416666666669</v>
      </c>
      <c r="F28" s="181">
        <v>3450</v>
      </c>
      <c r="G28" s="48">
        <f t="shared" si="0"/>
        <v>1.234250959270792</v>
      </c>
      <c r="H28" s="181">
        <v>4300</v>
      </c>
      <c r="I28" s="48">
        <f t="shared" si="1"/>
        <v>-0.19767441860465115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3232.2217592592597</v>
      </c>
      <c r="F29" s="181">
        <v>5266.6</v>
      </c>
      <c r="G29" s="48">
        <f t="shared" si="0"/>
        <v>0.62940552730112387</v>
      </c>
      <c r="H29" s="181">
        <v>4846.6000000000004</v>
      </c>
      <c r="I29" s="48">
        <f t="shared" si="1"/>
        <v>8.6658688565179706E-2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1703.8999999999999</v>
      </c>
      <c r="F30" s="184">
        <v>5866.6</v>
      </c>
      <c r="G30" s="51">
        <f t="shared" si="0"/>
        <v>2.4430424320676103</v>
      </c>
      <c r="H30" s="184">
        <v>5916.6</v>
      </c>
      <c r="I30" s="51">
        <f>(F30-H30)/H30</f>
        <v>-8.4507994456275558E-3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4165.4952380952382</v>
      </c>
      <c r="F32" s="181">
        <v>14233.2</v>
      </c>
      <c r="G32" s="44">
        <f t="shared" si="0"/>
        <v>2.4169286450819318</v>
      </c>
      <c r="H32" s="181">
        <v>15733.2</v>
      </c>
      <c r="I32" s="45">
        <f>(F32-H32)/H32</f>
        <v>-9.5339791015178088E-2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3724.0592592592589</v>
      </c>
      <c r="F33" s="181">
        <v>13833.2</v>
      </c>
      <c r="G33" s="48">
        <f t="shared" si="0"/>
        <v>2.7145488395776818</v>
      </c>
      <c r="H33" s="181">
        <v>14833.2</v>
      </c>
      <c r="I33" s="48">
        <f>(F33-H33)/H33</f>
        <v>-6.7416336326618656E-2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4336.6880952380952</v>
      </c>
      <c r="F34" s="181">
        <v>14500</v>
      </c>
      <c r="G34" s="48">
        <f>(F34-E34)/E34</f>
        <v>2.3435653387020707</v>
      </c>
      <c r="H34" s="181">
        <v>13400</v>
      </c>
      <c r="I34" s="48">
        <f>(F34-H34)/H34</f>
        <v>8.2089552238805971E-2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5173.3500000000004</v>
      </c>
      <c r="F35" s="181">
        <v>9600</v>
      </c>
      <c r="G35" s="48">
        <f t="shared" si="0"/>
        <v>0.85566412479341225</v>
      </c>
      <c r="H35" s="181">
        <v>9400</v>
      </c>
      <c r="I35" s="48">
        <f>(F35-H35)/H35</f>
        <v>2.1276595744680851E-2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6999.1964285714284</v>
      </c>
      <c r="F36" s="181">
        <v>7066.6</v>
      </c>
      <c r="G36" s="55">
        <f t="shared" si="0"/>
        <v>9.6301871388297829E-3</v>
      </c>
      <c r="H36" s="181">
        <v>7466.6</v>
      </c>
      <c r="I36" s="48">
        <f>(F36-H36)/H36</f>
        <v>-5.3571906892025817E-2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92832.516666666663</v>
      </c>
      <c r="F38" s="182">
        <v>284000</v>
      </c>
      <c r="G38" s="45">
        <f t="shared" si="0"/>
        <v>2.0592728733161207</v>
      </c>
      <c r="H38" s="182">
        <v>300000</v>
      </c>
      <c r="I38" s="45">
        <f>(F38-H38)/H38</f>
        <v>-5.3333333333333337E-2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49657.491666666669</v>
      </c>
      <c r="F39" s="183">
        <v>169666.6</v>
      </c>
      <c r="G39" s="51">
        <f t="shared" si="0"/>
        <v>2.4167372194091561</v>
      </c>
      <c r="H39" s="183">
        <v>171666.6</v>
      </c>
      <c r="I39" s="51">
        <f>(F39-H39)/H39</f>
        <v>-1.1650489961355325E-2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220</v>
      </c>
      <c r="E12" s="247" t="s">
        <v>223</v>
      </c>
      <c r="F12" s="254" t="s">
        <v>186</v>
      </c>
      <c r="G12" s="239" t="s">
        <v>222</v>
      </c>
      <c r="H12" s="256" t="s">
        <v>225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7689.8</v>
      </c>
      <c r="E15" s="165">
        <v>6016.6</v>
      </c>
      <c r="F15" s="67">
        <f t="shared" ref="F15:F30" si="0">D15-E15</f>
        <v>1673.1999999999998</v>
      </c>
      <c r="G15" s="42">
        <v>2245.3890000000001</v>
      </c>
      <c r="H15" s="66">
        <f>AVERAGE(D15:E15)</f>
        <v>6853.2000000000007</v>
      </c>
      <c r="I15" s="69">
        <f>(H15-G15)/G15</f>
        <v>2.0521214809549706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5887.5555555555557</v>
      </c>
      <c r="E16" s="165">
        <v>6166.6</v>
      </c>
      <c r="F16" s="71">
        <f t="shared" si="0"/>
        <v>-279.04444444444471</v>
      </c>
      <c r="G16" s="46">
        <v>2211.8880740740742</v>
      </c>
      <c r="H16" s="68">
        <f t="shared" ref="H16:H30" si="1">AVERAGE(D16:E16)</f>
        <v>6027.0777777777785</v>
      </c>
      <c r="I16" s="72">
        <f t="shared" ref="I16:I39" si="2">(H16-G16)/G16</f>
        <v>1.7248565822214099</v>
      </c>
    </row>
    <row r="17" spans="1:9" ht="16.5" x14ac:dyDescent="0.3">
      <c r="A17" s="37"/>
      <c r="B17" s="34" t="s">
        <v>6</v>
      </c>
      <c r="C17" s="15" t="s">
        <v>165</v>
      </c>
      <c r="D17" s="165">
        <v>5229.8</v>
      </c>
      <c r="E17" s="165">
        <v>5516.6</v>
      </c>
      <c r="F17" s="71">
        <f t="shared" si="0"/>
        <v>-286.80000000000018</v>
      </c>
      <c r="G17" s="46">
        <v>1804.2296296296297</v>
      </c>
      <c r="H17" s="68">
        <f t="shared" si="1"/>
        <v>5373.2000000000007</v>
      </c>
      <c r="I17" s="72">
        <f t="shared" si="2"/>
        <v>1.9781131579703661</v>
      </c>
    </row>
    <row r="18" spans="1:9" ht="16.5" x14ac:dyDescent="0.3">
      <c r="A18" s="37"/>
      <c r="B18" s="34" t="s">
        <v>7</v>
      </c>
      <c r="C18" s="15" t="s">
        <v>166</v>
      </c>
      <c r="D18" s="165">
        <v>3945</v>
      </c>
      <c r="E18" s="165">
        <v>3450</v>
      </c>
      <c r="F18" s="71">
        <f t="shared" si="0"/>
        <v>495</v>
      </c>
      <c r="G18" s="46">
        <v>1366.8000000000002</v>
      </c>
      <c r="H18" s="68">
        <f t="shared" si="1"/>
        <v>3697.5</v>
      </c>
      <c r="I18" s="72">
        <f t="shared" si="2"/>
        <v>1.7052238805970146</v>
      </c>
    </row>
    <row r="19" spans="1:9" ht="16.5" x14ac:dyDescent="0.3">
      <c r="A19" s="37"/>
      <c r="B19" s="34" t="s">
        <v>8</v>
      </c>
      <c r="C19" s="15" t="s">
        <v>167</v>
      </c>
      <c r="D19" s="165">
        <v>13285.428571428571</v>
      </c>
      <c r="E19" s="165">
        <v>13733.2</v>
      </c>
      <c r="F19" s="71">
        <f t="shared" si="0"/>
        <v>-447.77142857143008</v>
      </c>
      <c r="G19" s="46">
        <v>4496.8916666666664</v>
      </c>
      <c r="H19" s="68">
        <f t="shared" si="1"/>
        <v>13509.314285714285</v>
      </c>
      <c r="I19" s="72">
        <f t="shared" si="2"/>
        <v>2.0041449265617071</v>
      </c>
    </row>
    <row r="20" spans="1:9" ht="16.5" x14ac:dyDescent="0.3">
      <c r="A20" s="37"/>
      <c r="B20" s="34" t="s">
        <v>9</v>
      </c>
      <c r="C20" s="15" t="s">
        <v>168</v>
      </c>
      <c r="D20" s="165">
        <v>8618.7999999999993</v>
      </c>
      <c r="E20" s="165">
        <v>6800</v>
      </c>
      <c r="F20" s="71">
        <f t="shared" si="0"/>
        <v>1818.7999999999993</v>
      </c>
      <c r="G20" s="46">
        <v>3294.7519629629633</v>
      </c>
      <c r="H20" s="68">
        <f t="shared" si="1"/>
        <v>7709.4</v>
      </c>
      <c r="I20" s="72">
        <f t="shared" si="2"/>
        <v>1.3399029992737155</v>
      </c>
    </row>
    <row r="21" spans="1:9" ht="16.5" x14ac:dyDescent="0.3">
      <c r="A21" s="37"/>
      <c r="B21" s="34" t="s">
        <v>10</v>
      </c>
      <c r="C21" s="15" t="s">
        <v>169</v>
      </c>
      <c r="D21" s="165">
        <v>5193.8</v>
      </c>
      <c r="E21" s="165">
        <v>3900</v>
      </c>
      <c r="F21" s="71">
        <f t="shared" si="0"/>
        <v>1293.8000000000002</v>
      </c>
      <c r="G21" s="46">
        <v>2372.4333333333334</v>
      </c>
      <c r="H21" s="68">
        <f t="shared" si="1"/>
        <v>4546.8999999999996</v>
      </c>
      <c r="I21" s="72">
        <f t="shared" si="2"/>
        <v>0.91655543534767381</v>
      </c>
    </row>
    <row r="22" spans="1:9" ht="16.5" x14ac:dyDescent="0.3">
      <c r="A22" s="37"/>
      <c r="B22" s="34" t="s">
        <v>11</v>
      </c>
      <c r="C22" s="15" t="s">
        <v>170</v>
      </c>
      <c r="D22" s="165">
        <v>1838.8</v>
      </c>
      <c r="E22" s="165">
        <v>1550</v>
      </c>
      <c r="F22" s="71">
        <f t="shared" si="0"/>
        <v>288.79999999999995</v>
      </c>
      <c r="G22" s="46">
        <v>604.5</v>
      </c>
      <c r="H22" s="68">
        <f t="shared" si="1"/>
        <v>1694.4</v>
      </c>
      <c r="I22" s="72">
        <f t="shared" si="2"/>
        <v>1.8029776674937967</v>
      </c>
    </row>
    <row r="23" spans="1:9" ht="16.5" x14ac:dyDescent="0.3">
      <c r="A23" s="37"/>
      <c r="B23" s="34" t="s">
        <v>12</v>
      </c>
      <c r="C23" s="15" t="s">
        <v>171</v>
      </c>
      <c r="D23" s="165">
        <v>2544</v>
      </c>
      <c r="E23" s="165">
        <v>2033.2</v>
      </c>
      <c r="F23" s="71">
        <f t="shared" si="0"/>
        <v>510.79999999999995</v>
      </c>
      <c r="G23" s="46">
        <v>607.86666666666667</v>
      </c>
      <c r="H23" s="68">
        <f t="shared" si="1"/>
        <v>2288.6</v>
      </c>
      <c r="I23" s="72">
        <f t="shared" si="2"/>
        <v>2.7649703882430354</v>
      </c>
    </row>
    <row r="24" spans="1:9" ht="16.5" x14ac:dyDescent="0.3">
      <c r="A24" s="37"/>
      <c r="B24" s="34" t="s">
        <v>13</v>
      </c>
      <c r="C24" s="15" t="s">
        <v>172</v>
      </c>
      <c r="D24" s="165">
        <v>2200</v>
      </c>
      <c r="E24" s="165">
        <v>1950</v>
      </c>
      <c r="F24" s="71">
        <f t="shared" si="0"/>
        <v>250</v>
      </c>
      <c r="G24" s="46">
        <v>621.4462962962964</v>
      </c>
      <c r="H24" s="68">
        <f t="shared" si="1"/>
        <v>2075</v>
      </c>
      <c r="I24" s="72">
        <f t="shared" si="2"/>
        <v>2.3389852226437129</v>
      </c>
    </row>
    <row r="25" spans="1:9" ht="16.5" x14ac:dyDescent="0.3">
      <c r="A25" s="37"/>
      <c r="B25" s="34" t="s">
        <v>14</v>
      </c>
      <c r="C25" s="15" t="s">
        <v>173</v>
      </c>
      <c r="D25" s="165">
        <v>3224.8</v>
      </c>
      <c r="E25" s="165">
        <v>2500</v>
      </c>
      <c r="F25" s="71">
        <f t="shared" si="0"/>
        <v>724.80000000000018</v>
      </c>
      <c r="G25" s="46">
        <v>832.07222222222231</v>
      </c>
      <c r="H25" s="68">
        <f t="shared" si="1"/>
        <v>2862.4</v>
      </c>
      <c r="I25" s="72">
        <f t="shared" si="2"/>
        <v>2.4400859968085031</v>
      </c>
    </row>
    <row r="26" spans="1:9" ht="16.5" x14ac:dyDescent="0.3">
      <c r="A26" s="37"/>
      <c r="B26" s="34" t="s">
        <v>15</v>
      </c>
      <c r="C26" s="15" t="s">
        <v>174</v>
      </c>
      <c r="D26" s="165">
        <v>8094</v>
      </c>
      <c r="E26" s="165">
        <v>6816.6</v>
      </c>
      <c r="F26" s="71">
        <f t="shared" si="0"/>
        <v>1277.3999999999996</v>
      </c>
      <c r="G26" s="46">
        <v>1993.0333333333333</v>
      </c>
      <c r="H26" s="68">
        <f t="shared" si="1"/>
        <v>7455.3</v>
      </c>
      <c r="I26" s="72">
        <f t="shared" si="2"/>
        <v>2.7406800354568412</v>
      </c>
    </row>
    <row r="27" spans="1:9" ht="16.5" x14ac:dyDescent="0.3">
      <c r="A27" s="37"/>
      <c r="B27" s="34" t="s">
        <v>16</v>
      </c>
      <c r="C27" s="15" t="s">
        <v>175</v>
      </c>
      <c r="D27" s="165">
        <v>2586.25</v>
      </c>
      <c r="E27" s="165">
        <v>1850</v>
      </c>
      <c r="F27" s="71">
        <f t="shared" si="0"/>
        <v>736.25</v>
      </c>
      <c r="G27" s="46">
        <v>647.40555555555557</v>
      </c>
      <c r="H27" s="68">
        <f t="shared" si="1"/>
        <v>2218.125</v>
      </c>
      <c r="I27" s="72">
        <f t="shared" si="2"/>
        <v>2.4261754181219053</v>
      </c>
    </row>
    <row r="28" spans="1:9" ht="16.5" x14ac:dyDescent="0.3">
      <c r="A28" s="37"/>
      <c r="B28" s="34" t="s">
        <v>17</v>
      </c>
      <c r="C28" s="15" t="s">
        <v>176</v>
      </c>
      <c r="D28" s="165">
        <v>3216.6666666666665</v>
      </c>
      <c r="E28" s="165">
        <v>3450</v>
      </c>
      <c r="F28" s="71">
        <f t="shared" si="0"/>
        <v>-233.33333333333348</v>
      </c>
      <c r="G28" s="46">
        <v>1544.1416666666669</v>
      </c>
      <c r="H28" s="68">
        <f t="shared" si="1"/>
        <v>3333.333333333333</v>
      </c>
      <c r="I28" s="72">
        <f t="shared" si="2"/>
        <v>1.1586965790055959</v>
      </c>
    </row>
    <row r="29" spans="1:9" ht="16.5" x14ac:dyDescent="0.3">
      <c r="A29" s="37"/>
      <c r="B29" s="34" t="s">
        <v>18</v>
      </c>
      <c r="C29" s="15" t="s">
        <v>177</v>
      </c>
      <c r="D29" s="165">
        <v>7697.2222222222226</v>
      </c>
      <c r="E29" s="165">
        <v>5266.6</v>
      </c>
      <c r="F29" s="71">
        <f t="shared" si="0"/>
        <v>2430.6222222222223</v>
      </c>
      <c r="G29" s="46">
        <v>3232.2217592592597</v>
      </c>
      <c r="H29" s="68">
        <f t="shared" si="1"/>
        <v>6481.9111111111115</v>
      </c>
      <c r="I29" s="72">
        <f t="shared" si="2"/>
        <v>1.0054042061138142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6057.3</v>
      </c>
      <c r="E30" s="168">
        <v>5866.6</v>
      </c>
      <c r="F30" s="74">
        <f t="shared" si="0"/>
        <v>190.69999999999982</v>
      </c>
      <c r="G30" s="49">
        <v>1703.8999999999999</v>
      </c>
      <c r="H30" s="101">
        <f t="shared" si="1"/>
        <v>5961.9500000000007</v>
      </c>
      <c r="I30" s="75">
        <f t="shared" si="2"/>
        <v>2.4990022888667185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13099.75</v>
      </c>
      <c r="E32" s="165">
        <v>14233.2</v>
      </c>
      <c r="F32" s="67">
        <f>D32-E32</f>
        <v>-1133.4500000000007</v>
      </c>
      <c r="G32" s="54">
        <v>4165.4952380952382</v>
      </c>
      <c r="H32" s="68">
        <f>AVERAGE(D32:E32)</f>
        <v>13666.475</v>
      </c>
      <c r="I32" s="78">
        <f t="shared" si="2"/>
        <v>2.2808763949636126</v>
      </c>
    </row>
    <row r="33" spans="1:9" ht="16.5" x14ac:dyDescent="0.3">
      <c r="A33" s="37"/>
      <c r="B33" s="34" t="s">
        <v>27</v>
      </c>
      <c r="C33" s="15" t="s">
        <v>180</v>
      </c>
      <c r="D33" s="47">
        <v>13881</v>
      </c>
      <c r="E33" s="165">
        <v>13833.2</v>
      </c>
      <c r="F33" s="79">
        <f>D33-E33</f>
        <v>47.799999999999272</v>
      </c>
      <c r="G33" s="46">
        <v>3724.0592592592589</v>
      </c>
      <c r="H33" s="68">
        <f>AVERAGE(D33:E33)</f>
        <v>13857.1</v>
      </c>
      <c r="I33" s="72">
        <f t="shared" si="2"/>
        <v>2.7209665677436812</v>
      </c>
    </row>
    <row r="34" spans="1:9" ht="16.5" x14ac:dyDescent="0.3">
      <c r="A34" s="37"/>
      <c r="B34" s="39" t="s">
        <v>28</v>
      </c>
      <c r="C34" s="15" t="s">
        <v>181</v>
      </c>
      <c r="D34" s="47">
        <v>13892.857142857143</v>
      </c>
      <c r="E34" s="165">
        <v>14500</v>
      </c>
      <c r="F34" s="71">
        <f>D34-E34</f>
        <v>-607.14285714285688</v>
      </c>
      <c r="G34" s="46">
        <v>4336.6880952380952</v>
      </c>
      <c r="H34" s="68">
        <f>AVERAGE(D34:E34)</f>
        <v>14196.428571428572</v>
      </c>
      <c r="I34" s="72">
        <f t="shared" si="2"/>
        <v>2.2735645865371259</v>
      </c>
    </row>
    <row r="35" spans="1:9" ht="16.5" x14ac:dyDescent="0.3">
      <c r="A35" s="37"/>
      <c r="B35" s="34" t="s">
        <v>29</v>
      </c>
      <c r="C35" s="15" t="s">
        <v>182</v>
      </c>
      <c r="D35" s="47">
        <v>6500</v>
      </c>
      <c r="E35" s="165">
        <v>9600</v>
      </c>
      <c r="F35" s="79">
        <f>D35-E35</f>
        <v>-3100</v>
      </c>
      <c r="G35" s="46">
        <v>5173.3500000000004</v>
      </c>
      <c r="H35" s="68">
        <f>AVERAGE(D35:E35)</f>
        <v>8050</v>
      </c>
      <c r="I35" s="72">
        <f t="shared" si="2"/>
        <v>0.55605168797780924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8574</v>
      </c>
      <c r="E36" s="165">
        <v>7066.6</v>
      </c>
      <c r="F36" s="71">
        <f>D36-E36</f>
        <v>1507.3999999999996</v>
      </c>
      <c r="G36" s="49">
        <v>6999.1964285714284</v>
      </c>
      <c r="H36" s="68">
        <f>AVERAGE(D36:E36)</f>
        <v>7820.3</v>
      </c>
      <c r="I36" s="80">
        <f t="shared" si="2"/>
        <v>0.11731397736985118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225666</v>
      </c>
      <c r="E38" s="166">
        <v>284000</v>
      </c>
      <c r="F38" s="67">
        <f>D38-E38</f>
        <v>-58334</v>
      </c>
      <c r="G38" s="46">
        <v>92832.516666666663</v>
      </c>
      <c r="H38" s="67">
        <f>AVERAGE(D38:E38)</f>
        <v>254833</v>
      </c>
      <c r="I38" s="78">
        <f t="shared" si="2"/>
        <v>1.7450833948090387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155750</v>
      </c>
      <c r="E39" s="167">
        <v>169666.6</v>
      </c>
      <c r="F39" s="74">
        <f>D39-E39</f>
        <v>-13916.600000000006</v>
      </c>
      <c r="G39" s="46">
        <v>49657.491666666669</v>
      </c>
      <c r="H39" s="81">
        <f>AVERAGE(D39:E39)</f>
        <v>162708.29999999999</v>
      </c>
      <c r="I39" s="75">
        <f t="shared" si="2"/>
        <v>2.2766113337379941</v>
      </c>
    </row>
    <row r="40" spans="1:9" ht="15.75" customHeight="1" thickBot="1" x14ac:dyDescent="0.25">
      <c r="A40" s="249"/>
      <c r="B40" s="250"/>
      <c r="C40" s="251"/>
      <c r="D40" s="84">
        <f>SUM(D15:D39)</f>
        <v>524672.83015873015</v>
      </c>
      <c r="E40" s="84">
        <f>SUM(E15:E39)</f>
        <v>589765.6</v>
      </c>
      <c r="F40" s="84">
        <f>SUM(F15:F39)</f>
        <v>-65092.769841269852</v>
      </c>
      <c r="G40" s="84">
        <f>SUM(G15:G39)</f>
        <v>196467.76852116402</v>
      </c>
      <c r="H40" s="84">
        <f>AVERAGE(D40:E40)</f>
        <v>557219.21507936507</v>
      </c>
      <c r="I40" s="75">
        <f>(H40-G40)/G40</f>
        <v>1.8361864099827649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222</v>
      </c>
      <c r="F13" s="256" t="s">
        <v>224</v>
      </c>
      <c r="G13" s="239" t="s">
        <v>197</v>
      </c>
      <c r="H13" s="256" t="s">
        <v>217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2245.3890000000001</v>
      </c>
      <c r="F16" s="42">
        <v>6853.2000000000007</v>
      </c>
      <c r="G16" s="21">
        <f t="shared" ref="G16:G31" si="0">(F16-E16)/E16</f>
        <v>2.0521214809549706</v>
      </c>
      <c r="H16" s="207">
        <v>6237.7000000000007</v>
      </c>
      <c r="I16" s="21">
        <f t="shared" ref="I16:I31" si="1">(F16-H16)/H16</f>
        <v>9.8674190807509166E-2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2211.8880740740742</v>
      </c>
      <c r="F17" s="46">
        <v>6027.0777777777785</v>
      </c>
      <c r="G17" s="21">
        <f t="shared" si="0"/>
        <v>1.7248565822214099</v>
      </c>
      <c r="H17" s="210">
        <v>5324.8555555555558</v>
      </c>
      <c r="I17" s="21">
        <f t="shared" si="1"/>
        <v>0.13187629502730389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1804.2296296296297</v>
      </c>
      <c r="F18" s="46">
        <v>5373.2000000000007</v>
      </c>
      <c r="G18" s="21">
        <f t="shared" si="0"/>
        <v>1.9781131579703661</v>
      </c>
      <c r="H18" s="210">
        <v>5532.7000000000007</v>
      </c>
      <c r="I18" s="21">
        <f t="shared" si="1"/>
        <v>-2.8828600863954303E-2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1366.8000000000002</v>
      </c>
      <c r="F19" s="46">
        <v>3697.5</v>
      </c>
      <c r="G19" s="21">
        <f t="shared" si="0"/>
        <v>1.7052238805970146</v>
      </c>
      <c r="H19" s="210">
        <v>3622</v>
      </c>
      <c r="I19" s="21">
        <f t="shared" si="1"/>
        <v>2.0844837106570955E-2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4496.8916666666664</v>
      </c>
      <c r="F20" s="46">
        <v>13509.314285714285</v>
      </c>
      <c r="G20" s="21">
        <f t="shared" si="0"/>
        <v>2.0041449265617071</v>
      </c>
      <c r="H20" s="210">
        <v>12945.028571428571</v>
      </c>
      <c r="I20" s="21">
        <f t="shared" si="1"/>
        <v>4.3590920728531157E-2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3294.7519629629633</v>
      </c>
      <c r="F21" s="46">
        <v>7709.4</v>
      </c>
      <c r="G21" s="21">
        <f t="shared" si="0"/>
        <v>1.3399029992737155</v>
      </c>
      <c r="H21" s="210">
        <v>7571.9</v>
      </c>
      <c r="I21" s="21">
        <f t="shared" si="1"/>
        <v>1.815924668841374E-2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2372.4333333333334</v>
      </c>
      <c r="F22" s="46">
        <v>4546.8999999999996</v>
      </c>
      <c r="G22" s="21">
        <f t="shared" si="0"/>
        <v>0.91655543534767381</v>
      </c>
      <c r="H22" s="210">
        <v>4746.8999999999996</v>
      </c>
      <c r="I22" s="21">
        <f t="shared" si="1"/>
        <v>-4.2132760327792881E-2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604.5</v>
      </c>
      <c r="F23" s="46">
        <v>1694.4</v>
      </c>
      <c r="G23" s="21">
        <f t="shared" si="0"/>
        <v>1.8029776674937967</v>
      </c>
      <c r="H23" s="210">
        <v>1649.4</v>
      </c>
      <c r="I23" s="21">
        <f t="shared" si="1"/>
        <v>2.728264823572208E-2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607.86666666666667</v>
      </c>
      <c r="F24" s="46">
        <v>2288.6</v>
      </c>
      <c r="G24" s="21">
        <f t="shared" si="0"/>
        <v>2.7649703882430354</v>
      </c>
      <c r="H24" s="210">
        <v>2238.6</v>
      </c>
      <c r="I24" s="21">
        <f t="shared" si="1"/>
        <v>2.2335388189046727E-2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621.4462962962964</v>
      </c>
      <c r="F25" s="46">
        <v>2075</v>
      </c>
      <c r="G25" s="21">
        <f t="shared" si="0"/>
        <v>2.3389852226437129</v>
      </c>
      <c r="H25" s="210">
        <v>2094.4444444444443</v>
      </c>
      <c r="I25" s="21">
        <f t="shared" si="1"/>
        <v>-9.2838196286471678E-3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832.07222222222231</v>
      </c>
      <c r="F26" s="46">
        <v>2862.4</v>
      </c>
      <c r="G26" s="21">
        <f t="shared" si="0"/>
        <v>2.4400859968085031</v>
      </c>
      <c r="H26" s="210">
        <v>2762.4</v>
      </c>
      <c r="I26" s="21">
        <f t="shared" si="1"/>
        <v>3.6200405444540978E-2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1993.0333333333333</v>
      </c>
      <c r="F27" s="46">
        <v>7455.3</v>
      </c>
      <c r="G27" s="21">
        <f t="shared" si="0"/>
        <v>2.7406800354568412</v>
      </c>
      <c r="H27" s="210">
        <v>7425.2000000000007</v>
      </c>
      <c r="I27" s="21">
        <f t="shared" si="1"/>
        <v>4.0537628616063477E-3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647.40555555555557</v>
      </c>
      <c r="F28" s="46">
        <v>2218.125</v>
      </c>
      <c r="G28" s="21">
        <f t="shared" si="0"/>
        <v>2.4261754181219053</v>
      </c>
      <c r="H28" s="210">
        <v>2113.2222222222222</v>
      </c>
      <c r="I28" s="21">
        <f t="shared" si="1"/>
        <v>4.9641148325358875E-2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1544.1416666666669</v>
      </c>
      <c r="F29" s="46">
        <v>3333.333333333333</v>
      </c>
      <c r="G29" s="21">
        <f t="shared" si="0"/>
        <v>1.1586965790055959</v>
      </c>
      <c r="H29" s="210">
        <v>3668.25</v>
      </c>
      <c r="I29" s="21">
        <f t="shared" si="1"/>
        <v>-9.1301483450328347E-2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3232.2217592592597</v>
      </c>
      <c r="F30" s="46">
        <v>6481.9111111111115</v>
      </c>
      <c r="G30" s="21">
        <f t="shared" si="0"/>
        <v>1.0054042061138142</v>
      </c>
      <c r="H30" s="210">
        <v>5849.8625000000002</v>
      </c>
      <c r="I30" s="21">
        <f t="shared" si="1"/>
        <v>0.10804503714593484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1703.8999999999999</v>
      </c>
      <c r="F31" s="49">
        <v>5961.9500000000007</v>
      </c>
      <c r="G31" s="23">
        <f t="shared" si="0"/>
        <v>2.4990022888667185</v>
      </c>
      <c r="H31" s="213">
        <v>5847.7000000000007</v>
      </c>
      <c r="I31" s="23">
        <f t="shared" si="1"/>
        <v>1.9537595977905841E-2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4165.4952380952382</v>
      </c>
      <c r="F33" s="54">
        <v>13666.475</v>
      </c>
      <c r="G33" s="21">
        <f>(F33-E33)/E33</f>
        <v>2.2808763949636126</v>
      </c>
      <c r="H33" s="216">
        <v>13033.266666666666</v>
      </c>
      <c r="I33" s="21">
        <f>(F33-H33)/H33</f>
        <v>4.8584008102343285E-2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3724.0592592592589</v>
      </c>
      <c r="F34" s="46">
        <v>13857.1</v>
      </c>
      <c r="G34" s="21">
        <f>(F34-E34)/E34</f>
        <v>2.7209665677436812</v>
      </c>
      <c r="H34" s="210">
        <v>13769.766666666666</v>
      </c>
      <c r="I34" s="21">
        <f>(F34-H34)/H34</f>
        <v>6.342397474660714E-3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4336.6880952380952</v>
      </c>
      <c r="F35" s="46">
        <v>14196.428571428572</v>
      </c>
      <c r="G35" s="21">
        <f>(F35-E35)/E35</f>
        <v>2.2735645865371259</v>
      </c>
      <c r="H35" s="210">
        <v>12808.333333333332</v>
      </c>
      <c r="I35" s="21">
        <f>(F35-H35)/H35</f>
        <v>0.10837438423645339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5173.3500000000004</v>
      </c>
      <c r="F36" s="46">
        <v>8050</v>
      </c>
      <c r="G36" s="21">
        <f>(F36-E36)/E36</f>
        <v>0.55605168797780924</v>
      </c>
      <c r="H36" s="210">
        <v>9033.1666666666679</v>
      </c>
      <c r="I36" s="21">
        <f>(F36-H36)/H36</f>
        <v>-0.1088396464879427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6999.1964285714284</v>
      </c>
      <c r="F37" s="49">
        <v>7820.3</v>
      </c>
      <c r="G37" s="23">
        <f>(F37-E37)/E37</f>
        <v>0.11731397736985118</v>
      </c>
      <c r="H37" s="213">
        <v>8600.2000000000007</v>
      </c>
      <c r="I37" s="23">
        <f>(F37-H37)/H37</f>
        <v>-9.0683937582846971E-2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92832.516666666663</v>
      </c>
      <c r="F39" s="46">
        <v>254833</v>
      </c>
      <c r="G39" s="21">
        <f t="shared" ref="G39:G44" si="2">(F39-E39)/E39</f>
        <v>1.7450833948090387</v>
      </c>
      <c r="H39" s="210">
        <v>268123.5</v>
      </c>
      <c r="I39" s="21">
        <f t="shared" ref="I39:I44" si="3">(F39-H39)/H39</f>
        <v>-4.9568575675015429E-2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49657.491666666669</v>
      </c>
      <c r="F40" s="46">
        <v>162708.29999999999</v>
      </c>
      <c r="G40" s="21">
        <f t="shared" si="2"/>
        <v>2.2766113337379941</v>
      </c>
      <c r="H40" s="210">
        <v>164833.1</v>
      </c>
      <c r="I40" s="21">
        <f t="shared" si="3"/>
        <v>-1.2890614809768289E-2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27370.222222222223</v>
      </c>
      <c r="F41" s="57">
        <v>129499.5</v>
      </c>
      <c r="G41" s="21">
        <f t="shared" si="2"/>
        <v>3.731401117191433</v>
      </c>
      <c r="H41" s="218">
        <v>131666</v>
      </c>
      <c r="I41" s="21">
        <f t="shared" si="3"/>
        <v>-1.6454513693740222E-2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8470.1666666666661</v>
      </c>
      <c r="F42" s="47">
        <v>27718.666666666668</v>
      </c>
      <c r="G42" s="21">
        <f t="shared" si="2"/>
        <v>2.2725054603411978</v>
      </c>
      <c r="H42" s="211">
        <v>30052</v>
      </c>
      <c r="I42" s="21">
        <f t="shared" si="3"/>
        <v>-7.7643196237632509E-2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16722</v>
      </c>
      <c r="F43" s="47">
        <v>19250</v>
      </c>
      <c r="G43" s="21">
        <f t="shared" si="2"/>
        <v>0.1511780887453654</v>
      </c>
      <c r="H43" s="211">
        <v>23250</v>
      </c>
      <c r="I43" s="21">
        <f t="shared" si="3"/>
        <v>-0.17204301075268819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25415.460317460314</v>
      </c>
      <c r="F44" s="50">
        <v>53340</v>
      </c>
      <c r="G44" s="31">
        <f t="shared" si="2"/>
        <v>1.098722562319898</v>
      </c>
      <c r="H44" s="214">
        <v>55060</v>
      </c>
      <c r="I44" s="31">
        <f t="shared" si="3"/>
        <v>-3.123864874682165E-2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16865.600000000002</v>
      </c>
      <c r="F46" s="43">
        <v>48892.25</v>
      </c>
      <c r="G46" s="21">
        <f t="shared" ref="G46:G51" si="4">(F46-E46)/E46</f>
        <v>1.8989333317522052</v>
      </c>
      <c r="H46" s="208">
        <v>48610.375</v>
      </c>
      <c r="I46" s="21">
        <f t="shared" ref="I46:I51" si="5">(F46-H46)/H46</f>
        <v>5.7986592368398718E-3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9210.625</v>
      </c>
      <c r="F47" s="47">
        <v>38422.25</v>
      </c>
      <c r="G47" s="21">
        <f t="shared" si="4"/>
        <v>3.1715138766370359</v>
      </c>
      <c r="H47" s="211">
        <v>36894.75</v>
      </c>
      <c r="I47" s="21">
        <f t="shared" si="5"/>
        <v>4.1401554421699564E-2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31312.277777777777</v>
      </c>
      <c r="F48" s="47">
        <v>117001</v>
      </c>
      <c r="G48" s="21">
        <f t="shared" si="4"/>
        <v>2.7365854004730128</v>
      </c>
      <c r="H48" s="211">
        <v>107783.11111111111</v>
      </c>
      <c r="I48" s="21">
        <f t="shared" si="5"/>
        <v>8.5522572078907455E-2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56997.5</v>
      </c>
      <c r="F49" s="47">
        <v>160056.25</v>
      </c>
      <c r="G49" s="21">
        <f t="shared" si="4"/>
        <v>1.8081275494539235</v>
      </c>
      <c r="H49" s="211">
        <v>161661.83333333334</v>
      </c>
      <c r="I49" s="21">
        <f t="shared" si="5"/>
        <v>-9.9317402272852042E-3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5368.9333333333334</v>
      </c>
      <c r="F50" s="47">
        <v>15366.666666666666</v>
      </c>
      <c r="G50" s="21">
        <f t="shared" si="4"/>
        <v>1.8621451809173766</v>
      </c>
      <c r="H50" s="211">
        <v>14850</v>
      </c>
      <c r="I50" s="21">
        <f t="shared" si="5"/>
        <v>3.4792368125701419E-2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54599.160317460315</v>
      </c>
      <c r="F51" s="50">
        <v>103624.5</v>
      </c>
      <c r="G51" s="31">
        <f t="shared" si="4"/>
        <v>0.897913803023484</v>
      </c>
      <c r="H51" s="214">
        <v>56332.666666666664</v>
      </c>
      <c r="I51" s="31">
        <f t="shared" si="5"/>
        <v>0.83950993502881699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6307.5</v>
      </c>
      <c r="F53" s="66">
        <v>21850</v>
      </c>
      <c r="G53" s="22">
        <f t="shared" ref="G53:G61" si="6">(F53-E53)/E53</f>
        <v>2.4641300039635357</v>
      </c>
      <c r="H53" s="164">
        <v>20099.5</v>
      </c>
      <c r="I53" s="22">
        <f t="shared" ref="I53:I61" si="7">(F53-H53)/H53</f>
        <v>8.7091718699470133E-2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15626.619047619048</v>
      </c>
      <c r="F54" s="70">
        <v>34176.25</v>
      </c>
      <c r="G54" s="21">
        <f t="shared" si="6"/>
        <v>1.1870533796117126</v>
      </c>
      <c r="H54" s="222">
        <v>39713.75</v>
      </c>
      <c r="I54" s="21">
        <f t="shared" si="7"/>
        <v>-0.1394353341097227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9320.5</v>
      </c>
      <c r="F55" s="70">
        <v>29491.599999999999</v>
      </c>
      <c r="G55" s="21">
        <f t="shared" si="6"/>
        <v>2.1641650126066199</v>
      </c>
      <c r="H55" s="222">
        <v>26293.333333333332</v>
      </c>
      <c r="I55" s="21">
        <f t="shared" si="7"/>
        <v>0.12163793103448275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5258.333333333333</v>
      </c>
      <c r="F56" s="70">
        <v>27694.6</v>
      </c>
      <c r="G56" s="21">
        <f t="shared" si="6"/>
        <v>4.266801901743265</v>
      </c>
      <c r="H56" s="222">
        <v>28203.599999999999</v>
      </c>
      <c r="I56" s="21">
        <f t="shared" si="7"/>
        <v>-1.8047341474138053E-2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4115.9722222222217</v>
      </c>
      <c r="F57" s="99">
        <v>18776</v>
      </c>
      <c r="G57" s="21">
        <f t="shared" si="6"/>
        <v>3.5617411844103262</v>
      </c>
      <c r="H57" s="227">
        <v>18221.666666666668</v>
      </c>
      <c r="I57" s="21">
        <f t="shared" si="7"/>
        <v>3.0421659196926666E-2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14594.666666666666</v>
      </c>
      <c r="F58" s="50">
        <v>4587.6000000000004</v>
      </c>
      <c r="G58" s="29">
        <f t="shared" si="6"/>
        <v>-0.68566599671112727</v>
      </c>
      <c r="H58" s="214">
        <v>4977.6000000000004</v>
      </c>
      <c r="I58" s="29">
        <f t="shared" si="7"/>
        <v>-7.8351012536162001E-2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14213.888888888889</v>
      </c>
      <c r="F59" s="68">
        <v>38385</v>
      </c>
      <c r="G59" s="21">
        <f t="shared" si="6"/>
        <v>1.7005276529216338</v>
      </c>
      <c r="H59" s="221">
        <v>32925</v>
      </c>
      <c r="I59" s="21">
        <f t="shared" si="7"/>
        <v>0.16583143507972664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16133.744047619048</v>
      </c>
      <c r="F60" s="70">
        <v>41263.285714285717</v>
      </c>
      <c r="G60" s="21">
        <f t="shared" si="6"/>
        <v>1.5575765670074075</v>
      </c>
      <c r="H60" s="222">
        <v>40292.571428571428</v>
      </c>
      <c r="I60" s="21">
        <f t="shared" si="7"/>
        <v>2.4091643975493637E-2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53785.555555555555</v>
      </c>
      <c r="F61" s="73">
        <v>218000</v>
      </c>
      <c r="G61" s="29">
        <f t="shared" si="6"/>
        <v>3.0531328113702565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20443.740740740741</v>
      </c>
      <c r="F63" s="54">
        <v>48013.111111111109</v>
      </c>
      <c r="G63" s="21">
        <f t="shared" ref="G63:G68" si="8">(F63-E63)/E63</f>
        <v>1.3485482290151289</v>
      </c>
      <c r="H63" s="216">
        <v>54982.555555555555</v>
      </c>
      <c r="I63" s="21">
        <f t="shared" ref="I63:I74" si="9">(F63-H63)/H63</f>
        <v>-0.12675737557164599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96575.666666666672</v>
      </c>
      <c r="F64" s="46">
        <v>303406.14285714284</v>
      </c>
      <c r="G64" s="21">
        <f t="shared" si="8"/>
        <v>2.1416417129623007</v>
      </c>
      <c r="H64" s="210">
        <v>298557.16666666669</v>
      </c>
      <c r="I64" s="21">
        <f t="shared" si="9"/>
        <v>1.62413659153255E-2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41721.333333333336</v>
      </c>
      <c r="F65" s="46">
        <v>149586.33333333334</v>
      </c>
      <c r="G65" s="21">
        <f t="shared" si="8"/>
        <v>2.5853679971876895</v>
      </c>
      <c r="H65" s="210">
        <v>155100.5</v>
      </c>
      <c r="I65" s="21">
        <f t="shared" si="9"/>
        <v>-3.5552217218298182E-2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18787.38095238095</v>
      </c>
      <c r="F66" s="46">
        <v>77999</v>
      </c>
      <c r="G66" s="21">
        <f t="shared" si="8"/>
        <v>3.1516696871000045</v>
      </c>
      <c r="H66" s="210">
        <v>63999</v>
      </c>
      <c r="I66" s="21">
        <f t="shared" si="9"/>
        <v>0.21875341802215659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13342.777777777776</v>
      </c>
      <c r="F67" s="46">
        <v>41057.5</v>
      </c>
      <c r="G67" s="21">
        <f t="shared" si="8"/>
        <v>2.0771328642211775</v>
      </c>
      <c r="H67" s="210">
        <v>51172</v>
      </c>
      <c r="I67" s="21">
        <f t="shared" si="9"/>
        <v>-0.19765692175408425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13189</v>
      </c>
      <c r="F68" s="58">
        <v>33690</v>
      </c>
      <c r="G68" s="31">
        <f t="shared" si="8"/>
        <v>1.5544013951019788</v>
      </c>
      <c r="H68" s="219">
        <v>37285</v>
      </c>
      <c r="I68" s="31">
        <f t="shared" si="9"/>
        <v>-9.6419471637387691E-2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13075.267857142857</v>
      </c>
      <c r="F70" s="43">
        <v>43527.25</v>
      </c>
      <c r="G70" s="21">
        <f>(F70-E70)/E70</f>
        <v>2.3289757789720236</v>
      </c>
      <c r="H70" s="208">
        <v>37061.800000000003</v>
      </c>
      <c r="I70" s="21">
        <f t="shared" si="9"/>
        <v>0.17445051238741768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7680.1488095238092</v>
      </c>
      <c r="F71" s="47">
        <v>20402.5</v>
      </c>
      <c r="G71" s="21">
        <f>(F71-E71)/E71</f>
        <v>1.6565240473856147</v>
      </c>
      <c r="H71" s="211">
        <v>20402.5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2185.3666666666668</v>
      </c>
      <c r="F72" s="47">
        <v>14418.6</v>
      </c>
      <c r="G72" s="21">
        <f>(F72-E72)/E72</f>
        <v>5.5977944204633854</v>
      </c>
      <c r="H72" s="211">
        <v>14215.5</v>
      </c>
      <c r="I72" s="21">
        <f t="shared" si="9"/>
        <v>1.4287221694629128E-2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8303.7777777777792</v>
      </c>
      <c r="F73" s="47">
        <v>22000.75</v>
      </c>
      <c r="G73" s="21">
        <f>(F73-E73)/E73</f>
        <v>1.6494868466829016</v>
      </c>
      <c r="H73" s="211">
        <v>22230.6</v>
      </c>
      <c r="I73" s="21">
        <f t="shared" si="9"/>
        <v>-1.0339352064271706E-2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7351.5</v>
      </c>
      <c r="F74" s="50">
        <v>17290.5</v>
      </c>
      <c r="G74" s="21">
        <f>(F74-E74)/E74</f>
        <v>1.3519689859212405</v>
      </c>
      <c r="H74" s="214">
        <v>18081.714285714286</v>
      </c>
      <c r="I74" s="21">
        <f t="shared" si="9"/>
        <v>-4.3757703125493819E-2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4560</v>
      </c>
      <c r="F76" s="43">
        <v>16012.6</v>
      </c>
      <c r="G76" s="22">
        <f t="shared" ref="G76:G82" si="10">(F76-E76)/E76</f>
        <v>2.5115350877192983</v>
      </c>
      <c r="H76" s="208">
        <v>15653.25</v>
      </c>
      <c r="I76" s="22">
        <f t="shared" ref="I76:I82" si="11">(F76-H76)/H76</f>
        <v>2.2956893935764163E-2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3629.5</v>
      </c>
      <c r="F77" s="32">
        <v>16139</v>
      </c>
      <c r="G77" s="21">
        <f t="shared" si="10"/>
        <v>3.4466179914588788</v>
      </c>
      <c r="H77" s="202">
        <v>16103.285714285714</v>
      </c>
      <c r="I77" s="21">
        <f t="shared" si="11"/>
        <v>2.217825998243514E-3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1777.5</v>
      </c>
      <c r="F78" s="47">
        <v>6183.6</v>
      </c>
      <c r="G78" s="21">
        <f t="shared" si="10"/>
        <v>2.4788185654008439</v>
      </c>
      <c r="H78" s="211">
        <v>5684</v>
      </c>
      <c r="I78" s="21">
        <f t="shared" si="11"/>
        <v>8.7895847994370224E-2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10406.111111111111</v>
      </c>
      <c r="G79" s="21">
        <f t="shared" si="10"/>
        <v>0.92547286184210531</v>
      </c>
      <c r="H79" s="211">
        <v>10411.666666666666</v>
      </c>
      <c r="I79" s="21">
        <f t="shared" si="11"/>
        <v>-5.3358945627226639E-4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5718.7268518518513</v>
      </c>
      <c r="F80" s="61">
        <v>14070</v>
      </c>
      <c r="G80" s="21">
        <f t="shared" si="10"/>
        <v>1.4603378277183883</v>
      </c>
      <c r="H80" s="220">
        <v>10625.714285714286</v>
      </c>
      <c r="I80" s="21">
        <f t="shared" si="11"/>
        <v>0.32414627588061301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13666.444444444445</v>
      </c>
      <c r="F81" s="61">
        <v>56000</v>
      </c>
      <c r="G81" s="21">
        <f t="shared" si="10"/>
        <v>3.097627603700873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8958.9947089947091</v>
      </c>
      <c r="F82" s="50">
        <v>27300</v>
      </c>
      <c r="G82" s="23">
        <f t="shared" si="10"/>
        <v>2.0472168905950094</v>
      </c>
      <c r="H82" s="214">
        <v>25712.857142857141</v>
      </c>
      <c r="I82" s="23">
        <f t="shared" si="11"/>
        <v>6.1725651425079235E-2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H92" sqref="H92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37" t="s">
        <v>3</v>
      </c>
      <c r="B13" s="243"/>
      <c r="C13" s="260" t="s">
        <v>0</v>
      </c>
      <c r="D13" s="262" t="s">
        <v>23</v>
      </c>
      <c r="E13" s="239" t="s">
        <v>222</v>
      </c>
      <c r="F13" s="256" t="s">
        <v>224</v>
      </c>
      <c r="G13" s="239" t="s">
        <v>197</v>
      </c>
      <c r="H13" s="256" t="s">
        <v>217</v>
      </c>
      <c r="I13" s="239" t="s">
        <v>187</v>
      </c>
    </row>
    <row r="14" spans="1:9" ht="38.25" customHeight="1" thickBot="1" x14ac:dyDescent="0.25">
      <c r="A14" s="238"/>
      <c r="B14" s="244"/>
      <c r="C14" s="261"/>
      <c r="D14" s="263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17</v>
      </c>
      <c r="C16" s="189" t="s">
        <v>97</v>
      </c>
      <c r="D16" s="186" t="s">
        <v>161</v>
      </c>
      <c r="E16" s="207">
        <v>1544.1416666666669</v>
      </c>
      <c r="F16" s="207">
        <v>3333.333333333333</v>
      </c>
      <c r="G16" s="195">
        <f>(F16-E16)/E16</f>
        <v>1.1586965790055959</v>
      </c>
      <c r="H16" s="207">
        <v>3668.25</v>
      </c>
      <c r="I16" s="195">
        <f>(F16-H16)/H16</f>
        <v>-9.1301483450328347E-2</v>
      </c>
    </row>
    <row r="17" spans="1:9" ht="16.5" x14ac:dyDescent="0.3">
      <c r="A17" s="151"/>
      <c r="B17" s="203" t="s">
        <v>10</v>
      </c>
      <c r="C17" s="190" t="s">
        <v>90</v>
      </c>
      <c r="D17" s="186" t="s">
        <v>161</v>
      </c>
      <c r="E17" s="210">
        <v>2372.4333333333334</v>
      </c>
      <c r="F17" s="210">
        <v>4546.8999999999996</v>
      </c>
      <c r="G17" s="195">
        <f>(F17-E17)/E17</f>
        <v>0.91655543534767381</v>
      </c>
      <c r="H17" s="210">
        <v>4746.8999999999996</v>
      </c>
      <c r="I17" s="195">
        <f>(F17-H17)/H17</f>
        <v>-4.2132760327792881E-2</v>
      </c>
    </row>
    <row r="18" spans="1:9" ht="16.5" x14ac:dyDescent="0.3">
      <c r="A18" s="151"/>
      <c r="B18" s="203" t="s">
        <v>6</v>
      </c>
      <c r="C18" s="190" t="s">
        <v>86</v>
      </c>
      <c r="D18" s="186" t="s">
        <v>161</v>
      </c>
      <c r="E18" s="210">
        <v>1804.2296296296297</v>
      </c>
      <c r="F18" s="210">
        <v>5373.2000000000007</v>
      </c>
      <c r="G18" s="195">
        <f>(F18-E18)/E18</f>
        <v>1.9781131579703661</v>
      </c>
      <c r="H18" s="210">
        <v>5532.7000000000007</v>
      </c>
      <c r="I18" s="195">
        <f>(F18-H18)/H18</f>
        <v>-2.8828600863954303E-2</v>
      </c>
    </row>
    <row r="19" spans="1:9" ht="16.5" x14ac:dyDescent="0.3">
      <c r="A19" s="151"/>
      <c r="B19" s="203" t="s">
        <v>13</v>
      </c>
      <c r="C19" s="190" t="s">
        <v>93</v>
      </c>
      <c r="D19" s="186" t="s">
        <v>81</v>
      </c>
      <c r="E19" s="210">
        <v>621.4462962962964</v>
      </c>
      <c r="F19" s="210">
        <v>2075</v>
      </c>
      <c r="G19" s="195">
        <f>(F19-E19)/E19</f>
        <v>2.3389852226437129</v>
      </c>
      <c r="H19" s="210">
        <v>2094.4444444444443</v>
      </c>
      <c r="I19" s="195">
        <f>(F19-H19)/H19</f>
        <v>-9.2838196286471678E-3</v>
      </c>
    </row>
    <row r="20" spans="1:9" ht="16.5" x14ac:dyDescent="0.3">
      <c r="A20" s="151"/>
      <c r="B20" s="203" t="s">
        <v>15</v>
      </c>
      <c r="C20" s="190" t="s">
        <v>95</v>
      </c>
      <c r="D20" s="186" t="s">
        <v>82</v>
      </c>
      <c r="E20" s="210">
        <v>1993.0333333333333</v>
      </c>
      <c r="F20" s="210">
        <v>7455.3</v>
      </c>
      <c r="G20" s="195">
        <f>(F20-E20)/E20</f>
        <v>2.7406800354568412</v>
      </c>
      <c r="H20" s="210">
        <v>7425.2000000000007</v>
      </c>
      <c r="I20" s="195">
        <f>(F20-H20)/H20</f>
        <v>4.0537628616063477E-3</v>
      </c>
    </row>
    <row r="21" spans="1:9" ht="16.5" x14ac:dyDescent="0.3">
      <c r="A21" s="151"/>
      <c r="B21" s="203" t="s">
        <v>9</v>
      </c>
      <c r="C21" s="190" t="s">
        <v>88</v>
      </c>
      <c r="D21" s="186" t="s">
        <v>161</v>
      </c>
      <c r="E21" s="210">
        <v>3294.7519629629633</v>
      </c>
      <c r="F21" s="210">
        <v>7709.4</v>
      </c>
      <c r="G21" s="195">
        <f>(F21-E21)/E21</f>
        <v>1.3399029992737155</v>
      </c>
      <c r="H21" s="210">
        <v>7571.9</v>
      </c>
      <c r="I21" s="195">
        <f>(F21-H21)/H21</f>
        <v>1.815924668841374E-2</v>
      </c>
    </row>
    <row r="22" spans="1:9" ht="16.5" x14ac:dyDescent="0.3">
      <c r="A22" s="151"/>
      <c r="B22" s="203" t="s">
        <v>19</v>
      </c>
      <c r="C22" s="190" t="s">
        <v>99</v>
      </c>
      <c r="D22" s="186" t="s">
        <v>161</v>
      </c>
      <c r="E22" s="210">
        <v>1703.8999999999999</v>
      </c>
      <c r="F22" s="210">
        <v>5961.9500000000007</v>
      </c>
      <c r="G22" s="195">
        <f>(F22-E22)/E22</f>
        <v>2.4990022888667185</v>
      </c>
      <c r="H22" s="210">
        <v>5847.7000000000007</v>
      </c>
      <c r="I22" s="195">
        <f>(F22-H22)/H22</f>
        <v>1.9537595977905841E-2</v>
      </c>
    </row>
    <row r="23" spans="1:9" ht="16.5" x14ac:dyDescent="0.3">
      <c r="A23" s="151"/>
      <c r="B23" s="203" t="s">
        <v>7</v>
      </c>
      <c r="C23" s="190" t="s">
        <v>87</v>
      </c>
      <c r="D23" s="188" t="s">
        <v>161</v>
      </c>
      <c r="E23" s="210">
        <v>1366.8000000000002</v>
      </c>
      <c r="F23" s="210">
        <v>3697.5</v>
      </c>
      <c r="G23" s="195">
        <f>(F23-E23)/E23</f>
        <v>1.7052238805970146</v>
      </c>
      <c r="H23" s="210">
        <v>3622</v>
      </c>
      <c r="I23" s="195">
        <f>(F23-H23)/H23</f>
        <v>2.0844837106570955E-2</v>
      </c>
    </row>
    <row r="24" spans="1:9" ht="16.5" x14ac:dyDescent="0.3">
      <c r="A24" s="151"/>
      <c r="B24" s="203" t="s">
        <v>12</v>
      </c>
      <c r="C24" s="190" t="s">
        <v>92</v>
      </c>
      <c r="D24" s="188" t="s">
        <v>81</v>
      </c>
      <c r="E24" s="210">
        <v>607.86666666666667</v>
      </c>
      <c r="F24" s="210">
        <v>2288.6</v>
      </c>
      <c r="G24" s="195">
        <f>(F24-E24)/E24</f>
        <v>2.7649703882430354</v>
      </c>
      <c r="H24" s="210">
        <v>2238.6</v>
      </c>
      <c r="I24" s="195">
        <f>(F24-H24)/H24</f>
        <v>2.2335388189046727E-2</v>
      </c>
    </row>
    <row r="25" spans="1:9" ht="16.5" x14ac:dyDescent="0.3">
      <c r="A25" s="151"/>
      <c r="B25" s="203" t="s">
        <v>11</v>
      </c>
      <c r="C25" s="190" t="s">
        <v>91</v>
      </c>
      <c r="D25" s="188" t="s">
        <v>81</v>
      </c>
      <c r="E25" s="210">
        <v>604.5</v>
      </c>
      <c r="F25" s="210">
        <v>1694.4</v>
      </c>
      <c r="G25" s="195">
        <f>(F25-E25)/E25</f>
        <v>1.8029776674937967</v>
      </c>
      <c r="H25" s="210">
        <v>1649.4</v>
      </c>
      <c r="I25" s="195">
        <f>(F25-H25)/H25</f>
        <v>2.728264823572208E-2</v>
      </c>
    </row>
    <row r="26" spans="1:9" ht="16.5" x14ac:dyDescent="0.3">
      <c r="A26" s="151"/>
      <c r="B26" s="203" t="s">
        <v>14</v>
      </c>
      <c r="C26" s="190" t="s">
        <v>94</v>
      </c>
      <c r="D26" s="188" t="s">
        <v>81</v>
      </c>
      <c r="E26" s="210">
        <v>832.07222222222231</v>
      </c>
      <c r="F26" s="210">
        <v>2862.4</v>
      </c>
      <c r="G26" s="195">
        <f>(F26-E26)/E26</f>
        <v>2.4400859968085031</v>
      </c>
      <c r="H26" s="210">
        <v>2762.4</v>
      </c>
      <c r="I26" s="195">
        <f>(F26-H26)/H26</f>
        <v>3.6200405444540978E-2</v>
      </c>
    </row>
    <row r="27" spans="1:9" ht="16.5" x14ac:dyDescent="0.3">
      <c r="A27" s="151"/>
      <c r="B27" s="203" t="s">
        <v>8</v>
      </c>
      <c r="C27" s="190" t="s">
        <v>89</v>
      </c>
      <c r="D27" s="188" t="s">
        <v>161</v>
      </c>
      <c r="E27" s="210">
        <v>4496.8916666666664</v>
      </c>
      <c r="F27" s="210">
        <v>13509.314285714285</v>
      </c>
      <c r="G27" s="195">
        <f>(F27-E27)/E27</f>
        <v>2.0041449265617071</v>
      </c>
      <c r="H27" s="210">
        <v>12945.028571428571</v>
      </c>
      <c r="I27" s="195">
        <f>(F27-H27)/H27</f>
        <v>4.3590920728531157E-2</v>
      </c>
    </row>
    <row r="28" spans="1:9" ht="16.5" x14ac:dyDescent="0.3">
      <c r="A28" s="151"/>
      <c r="B28" s="203" t="s">
        <v>16</v>
      </c>
      <c r="C28" s="190" t="s">
        <v>96</v>
      </c>
      <c r="D28" s="188" t="s">
        <v>81</v>
      </c>
      <c r="E28" s="210">
        <v>647.40555555555557</v>
      </c>
      <c r="F28" s="210">
        <v>2218.125</v>
      </c>
      <c r="G28" s="195">
        <f>(F28-E28)/E28</f>
        <v>2.4261754181219053</v>
      </c>
      <c r="H28" s="210">
        <v>2113.2222222222222</v>
      </c>
      <c r="I28" s="195">
        <f>(F28-H28)/H28</f>
        <v>4.9641148325358875E-2</v>
      </c>
    </row>
    <row r="29" spans="1:9" ht="17.25" thickBot="1" x14ac:dyDescent="0.35">
      <c r="A29" s="152"/>
      <c r="B29" s="203" t="s">
        <v>4</v>
      </c>
      <c r="C29" s="190" t="s">
        <v>84</v>
      </c>
      <c r="D29" s="188" t="s">
        <v>161</v>
      </c>
      <c r="E29" s="210">
        <v>2245.3890000000001</v>
      </c>
      <c r="F29" s="210">
        <v>6853.2000000000007</v>
      </c>
      <c r="G29" s="195">
        <f>(F29-E29)/E29</f>
        <v>2.0521214809549706</v>
      </c>
      <c r="H29" s="210">
        <v>6237.7000000000007</v>
      </c>
      <c r="I29" s="195">
        <f>(F29-H29)/H29</f>
        <v>9.8674190807509166E-2</v>
      </c>
    </row>
    <row r="30" spans="1:9" ht="16.5" x14ac:dyDescent="0.3">
      <c r="A30" s="37"/>
      <c r="B30" s="203" t="s">
        <v>18</v>
      </c>
      <c r="C30" s="190" t="s">
        <v>98</v>
      </c>
      <c r="D30" s="188" t="s">
        <v>83</v>
      </c>
      <c r="E30" s="210">
        <v>3232.2217592592597</v>
      </c>
      <c r="F30" s="210">
        <v>6481.9111111111115</v>
      </c>
      <c r="G30" s="195">
        <f>(F30-E30)/E30</f>
        <v>1.0054042061138142</v>
      </c>
      <c r="H30" s="210">
        <v>5849.8625000000002</v>
      </c>
      <c r="I30" s="195">
        <f>(F30-H30)/H30</f>
        <v>0.10804503714593484</v>
      </c>
    </row>
    <row r="31" spans="1:9" ht="17.25" thickBot="1" x14ac:dyDescent="0.35">
      <c r="A31" s="38"/>
      <c r="B31" s="204" t="s">
        <v>5</v>
      </c>
      <c r="C31" s="191" t="s">
        <v>85</v>
      </c>
      <c r="D31" s="187" t="s">
        <v>161</v>
      </c>
      <c r="E31" s="213">
        <v>2211.8880740740742</v>
      </c>
      <c r="F31" s="213">
        <v>6027.0777777777785</v>
      </c>
      <c r="G31" s="197">
        <f>(F31-E31)/E31</f>
        <v>1.7248565822214099</v>
      </c>
      <c r="H31" s="213">
        <v>5324.8555555555558</v>
      </c>
      <c r="I31" s="197">
        <f>(F31-H31)/H31</f>
        <v>0.13187629502730389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100">
        <f>SUM(E16:E31)</f>
        <v>29578.97116666667</v>
      </c>
      <c r="F32" s="101">
        <f>SUM(F16:F31)</f>
        <v>82087.611507936512</v>
      </c>
      <c r="G32" s="102">
        <f t="shared" ref="G32" si="0">(F32-E32)/E32</f>
        <v>1.7752017149414321</v>
      </c>
      <c r="H32" s="101">
        <f>SUM(H16:H31)</f>
        <v>79630.163293650796</v>
      </c>
      <c r="I32" s="105">
        <f t="shared" ref="I32" si="1">(F32-H32)/H32</f>
        <v>3.0860770751196705E-2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161</v>
      </c>
      <c r="E34" s="216">
        <v>5173.3500000000004</v>
      </c>
      <c r="F34" s="216">
        <v>8050</v>
      </c>
      <c r="G34" s="195">
        <f>(F34-E34)/E34</f>
        <v>0.55605168797780924</v>
      </c>
      <c r="H34" s="216">
        <v>9033.1666666666679</v>
      </c>
      <c r="I34" s="195">
        <f>(F34-H34)/H34</f>
        <v>-0.1088396464879427</v>
      </c>
    </row>
    <row r="35" spans="1:9" ht="16.5" x14ac:dyDescent="0.3">
      <c r="A35" s="37"/>
      <c r="B35" s="203" t="s">
        <v>30</v>
      </c>
      <c r="C35" s="190" t="s">
        <v>104</v>
      </c>
      <c r="D35" s="186" t="s">
        <v>161</v>
      </c>
      <c r="E35" s="210">
        <v>6999.1964285714284</v>
      </c>
      <c r="F35" s="210">
        <v>7820.3</v>
      </c>
      <c r="G35" s="195">
        <f>(F35-E35)/E35</f>
        <v>0.11731397736985118</v>
      </c>
      <c r="H35" s="210">
        <v>8600.2000000000007</v>
      </c>
      <c r="I35" s="195">
        <f>(F35-H35)/H35</f>
        <v>-9.0683937582846971E-2</v>
      </c>
    </row>
    <row r="36" spans="1:9" ht="16.5" x14ac:dyDescent="0.3">
      <c r="A36" s="37"/>
      <c r="B36" s="205" t="s">
        <v>27</v>
      </c>
      <c r="C36" s="190" t="s">
        <v>101</v>
      </c>
      <c r="D36" s="186" t="s">
        <v>161</v>
      </c>
      <c r="E36" s="210">
        <v>3724.0592592592589</v>
      </c>
      <c r="F36" s="210">
        <v>13857.1</v>
      </c>
      <c r="G36" s="195">
        <f>(F36-E36)/E36</f>
        <v>2.7209665677436812</v>
      </c>
      <c r="H36" s="210">
        <v>13769.766666666666</v>
      </c>
      <c r="I36" s="195">
        <f>(F36-H36)/H36</f>
        <v>6.342397474660714E-3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4165.4952380952382</v>
      </c>
      <c r="F37" s="210">
        <v>13666.475</v>
      </c>
      <c r="G37" s="195">
        <f>(F37-E37)/E37</f>
        <v>2.2808763949636126</v>
      </c>
      <c r="H37" s="210">
        <v>13033.266666666666</v>
      </c>
      <c r="I37" s="195">
        <f>(F37-H37)/H37</f>
        <v>4.8584008102343285E-2</v>
      </c>
    </row>
    <row r="38" spans="1:9" ht="17.25" thickBot="1" x14ac:dyDescent="0.35">
      <c r="A38" s="38"/>
      <c r="B38" s="205" t="s">
        <v>28</v>
      </c>
      <c r="C38" s="190" t="s">
        <v>102</v>
      </c>
      <c r="D38" s="198" t="s">
        <v>161</v>
      </c>
      <c r="E38" s="213">
        <v>4336.6880952380952</v>
      </c>
      <c r="F38" s="213">
        <v>14196.428571428572</v>
      </c>
      <c r="G38" s="197">
        <f>(F38-E38)/E38</f>
        <v>2.2735645865371259</v>
      </c>
      <c r="H38" s="213">
        <v>12808.333333333332</v>
      </c>
      <c r="I38" s="197">
        <f>(F38-H38)/H38</f>
        <v>0.10837438423645339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4">
        <f>SUM(E34:E38)</f>
        <v>24398.789021164022</v>
      </c>
      <c r="F39" s="103">
        <f>SUM(F34:F38)</f>
        <v>57590.303571428572</v>
      </c>
      <c r="G39" s="104">
        <f t="shared" ref="G39" si="2">(F39-E39)/E39</f>
        <v>1.3603754891881532</v>
      </c>
      <c r="H39" s="103">
        <f>SUM(H34:H38)</f>
        <v>57244.733333333337</v>
      </c>
      <c r="I39" s="105">
        <f t="shared" ref="I39" si="3">(F39-H39)/H39</f>
        <v>6.036716706897669E-3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35</v>
      </c>
      <c r="C41" s="190" t="s">
        <v>152</v>
      </c>
      <c r="D41" s="194" t="s">
        <v>161</v>
      </c>
      <c r="E41" s="208">
        <v>16722</v>
      </c>
      <c r="F41" s="210">
        <v>19250</v>
      </c>
      <c r="G41" s="195">
        <f>(F41-E41)/E41</f>
        <v>0.1511780887453654</v>
      </c>
      <c r="H41" s="210">
        <v>23250</v>
      </c>
      <c r="I41" s="195">
        <f>(F41-H41)/H41</f>
        <v>-0.17204301075268819</v>
      </c>
    </row>
    <row r="42" spans="1:9" ht="16.5" x14ac:dyDescent="0.3">
      <c r="A42" s="37"/>
      <c r="B42" s="203" t="s">
        <v>34</v>
      </c>
      <c r="C42" s="190" t="s">
        <v>154</v>
      </c>
      <c r="D42" s="186" t="s">
        <v>161</v>
      </c>
      <c r="E42" s="211">
        <v>8470.1666666666661</v>
      </c>
      <c r="F42" s="210">
        <v>27718.666666666668</v>
      </c>
      <c r="G42" s="195">
        <f>(F42-E42)/E42</f>
        <v>2.2725054603411978</v>
      </c>
      <c r="H42" s="210">
        <v>30052</v>
      </c>
      <c r="I42" s="195">
        <f>(F42-H42)/H42</f>
        <v>-7.7643196237632509E-2</v>
      </c>
    </row>
    <row r="43" spans="1:9" ht="16.5" x14ac:dyDescent="0.3">
      <c r="A43" s="37"/>
      <c r="B43" s="205" t="s">
        <v>31</v>
      </c>
      <c r="C43" s="190" t="s">
        <v>105</v>
      </c>
      <c r="D43" s="186" t="s">
        <v>161</v>
      </c>
      <c r="E43" s="211">
        <v>92832.516666666663</v>
      </c>
      <c r="F43" s="218">
        <v>254833</v>
      </c>
      <c r="G43" s="195">
        <f>(F43-E43)/E43</f>
        <v>1.7450833948090387</v>
      </c>
      <c r="H43" s="218">
        <v>268123.5</v>
      </c>
      <c r="I43" s="195">
        <f>(F43-H43)/H43</f>
        <v>-4.9568575675015429E-2</v>
      </c>
    </row>
    <row r="44" spans="1:9" ht="16.5" x14ac:dyDescent="0.3">
      <c r="A44" s="37"/>
      <c r="B44" s="203" t="s">
        <v>36</v>
      </c>
      <c r="C44" s="190" t="s">
        <v>153</v>
      </c>
      <c r="D44" s="186" t="s">
        <v>161</v>
      </c>
      <c r="E44" s="211">
        <v>25415.460317460314</v>
      </c>
      <c r="F44" s="211">
        <v>53340</v>
      </c>
      <c r="G44" s="195">
        <f>(F44-E44)/E44</f>
        <v>1.098722562319898</v>
      </c>
      <c r="H44" s="211">
        <v>55060</v>
      </c>
      <c r="I44" s="195">
        <f>(F44-H44)/H44</f>
        <v>-3.123864874682165E-2</v>
      </c>
    </row>
    <row r="45" spans="1:9" ht="16.5" x14ac:dyDescent="0.3">
      <c r="A45" s="37"/>
      <c r="B45" s="203" t="s">
        <v>33</v>
      </c>
      <c r="C45" s="190" t="s">
        <v>107</v>
      </c>
      <c r="D45" s="186" t="s">
        <v>161</v>
      </c>
      <c r="E45" s="211">
        <v>27370.222222222223</v>
      </c>
      <c r="F45" s="211">
        <v>129499.5</v>
      </c>
      <c r="G45" s="195">
        <f>(F45-E45)/E45</f>
        <v>3.731401117191433</v>
      </c>
      <c r="H45" s="211">
        <v>131666</v>
      </c>
      <c r="I45" s="195">
        <f>(F45-H45)/H45</f>
        <v>-1.6454513693740222E-2</v>
      </c>
    </row>
    <row r="46" spans="1:9" ht="16.5" customHeight="1" thickBot="1" x14ac:dyDescent="0.35">
      <c r="A46" s="38"/>
      <c r="B46" s="203" t="s">
        <v>32</v>
      </c>
      <c r="C46" s="190" t="s">
        <v>106</v>
      </c>
      <c r="D46" s="186" t="s">
        <v>161</v>
      </c>
      <c r="E46" s="214">
        <v>49657.491666666669</v>
      </c>
      <c r="F46" s="214">
        <v>162708.29999999999</v>
      </c>
      <c r="G46" s="201">
        <f>(F46-E46)/E46</f>
        <v>2.2766113337379941</v>
      </c>
      <c r="H46" s="214">
        <v>164833.1</v>
      </c>
      <c r="I46" s="201">
        <f>(F46-H46)/H46</f>
        <v>-1.2890614809768289E-2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4">
        <f>SUM(E41:E46)</f>
        <v>220467.85753968253</v>
      </c>
      <c r="F47" s="84">
        <f>SUM(F41:F46)</f>
        <v>647349.46666666667</v>
      </c>
      <c r="G47" s="104">
        <f t="shared" ref="G47" si="4">(F47-E47)/E47</f>
        <v>1.9362532656269349</v>
      </c>
      <c r="H47" s="103">
        <f>SUM(H41:H46)</f>
        <v>672984.6</v>
      </c>
      <c r="I47" s="105">
        <f t="shared" ref="I47" si="5">(F47-H47)/H47</f>
        <v>-3.8091708685954039E-2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48</v>
      </c>
      <c r="C49" s="190" t="s">
        <v>157</v>
      </c>
      <c r="D49" s="194" t="s">
        <v>114</v>
      </c>
      <c r="E49" s="208">
        <v>56997.5</v>
      </c>
      <c r="F49" s="208">
        <v>160056.25</v>
      </c>
      <c r="G49" s="195">
        <f>(F49-E49)/E49</f>
        <v>1.8081275494539235</v>
      </c>
      <c r="H49" s="208">
        <v>161661.83333333334</v>
      </c>
      <c r="I49" s="195">
        <f>(F49-H49)/H49</f>
        <v>-9.9317402272852042E-3</v>
      </c>
    </row>
    <row r="50" spans="1:9" ht="16.5" x14ac:dyDescent="0.3">
      <c r="A50" s="37"/>
      <c r="B50" s="203" t="s">
        <v>45</v>
      </c>
      <c r="C50" s="190" t="s">
        <v>109</v>
      </c>
      <c r="D50" s="188" t="s">
        <v>108</v>
      </c>
      <c r="E50" s="211">
        <v>16865.600000000002</v>
      </c>
      <c r="F50" s="211">
        <v>48892.25</v>
      </c>
      <c r="G50" s="195">
        <f>(F50-E50)/E50</f>
        <v>1.8989333317522052</v>
      </c>
      <c r="H50" s="211">
        <v>48610.375</v>
      </c>
      <c r="I50" s="195">
        <f>(F50-H50)/H50</f>
        <v>5.7986592368398718E-3</v>
      </c>
    </row>
    <row r="51" spans="1:9" ht="16.5" x14ac:dyDescent="0.3">
      <c r="A51" s="37"/>
      <c r="B51" s="203" t="s">
        <v>49</v>
      </c>
      <c r="C51" s="190" t="s">
        <v>158</v>
      </c>
      <c r="D51" s="186" t="s">
        <v>199</v>
      </c>
      <c r="E51" s="211">
        <v>5368.9333333333334</v>
      </c>
      <c r="F51" s="211">
        <v>15366.666666666666</v>
      </c>
      <c r="G51" s="195">
        <f>(F51-E51)/E51</f>
        <v>1.8621451809173766</v>
      </c>
      <c r="H51" s="211">
        <v>14850</v>
      </c>
      <c r="I51" s="195">
        <f>(F51-H51)/H51</f>
        <v>3.4792368125701419E-2</v>
      </c>
    </row>
    <row r="52" spans="1:9" ht="16.5" x14ac:dyDescent="0.3">
      <c r="A52" s="37"/>
      <c r="B52" s="203" t="s">
        <v>46</v>
      </c>
      <c r="C52" s="190" t="s">
        <v>111</v>
      </c>
      <c r="D52" s="186" t="s">
        <v>110</v>
      </c>
      <c r="E52" s="211">
        <v>9210.625</v>
      </c>
      <c r="F52" s="211">
        <v>38422.25</v>
      </c>
      <c r="G52" s="195">
        <f>(F52-E52)/E52</f>
        <v>3.1715138766370359</v>
      </c>
      <c r="H52" s="211">
        <v>36894.75</v>
      </c>
      <c r="I52" s="195">
        <f>(F52-H52)/H52</f>
        <v>4.1401554421699564E-2</v>
      </c>
    </row>
    <row r="53" spans="1:9" ht="16.5" x14ac:dyDescent="0.3">
      <c r="A53" s="37"/>
      <c r="B53" s="203" t="s">
        <v>47</v>
      </c>
      <c r="C53" s="190" t="s">
        <v>113</v>
      </c>
      <c r="D53" s="188" t="s">
        <v>114</v>
      </c>
      <c r="E53" s="211">
        <v>31312.277777777777</v>
      </c>
      <c r="F53" s="211">
        <v>117001</v>
      </c>
      <c r="G53" s="195">
        <f>(F53-E53)/E53</f>
        <v>2.7365854004730128</v>
      </c>
      <c r="H53" s="211">
        <v>107783.11111111111</v>
      </c>
      <c r="I53" s="195">
        <f>(F53-H53)/H53</f>
        <v>8.5522572078907455E-2</v>
      </c>
    </row>
    <row r="54" spans="1:9" ht="16.5" customHeight="1" thickBot="1" x14ac:dyDescent="0.35">
      <c r="A54" s="38"/>
      <c r="B54" s="203" t="s">
        <v>50</v>
      </c>
      <c r="C54" s="190" t="s">
        <v>159</v>
      </c>
      <c r="D54" s="187" t="s">
        <v>112</v>
      </c>
      <c r="E54" s="214">
        <v>54599.160317460315</v>
      </c>
      <c r="F54" s="214">
        <v>103624.5</v>
      </c>
      <c r="G54" s="201">
        <f>(F54-E54)/E54</f>
        <v>0.897913803023484</v>
      </c>
      <c r="H54" s="214">
        <v>56332.666666666664</v>
      </c>
      <c r="I54" s="201">
        <f>(F54-H54)/H54</f>
        <v>0.83950993502881699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4">
        <f>SUM(E49:E54)</f>
        <v>174354.09642857144</v>
      </c>
      <c r="F55" s="84">
        <f>SUM(F49:F54)</f>
        <v>483362.91666666663</v>
      </c>
      <c r="G55" s="104">
        <f t="shared" ref="G55" si="6">(F55-E55)/E55</f>
        <v>1.7723060516945666</v>
      </c>
      <c r="H55" s="84">
        <f>SUM(H49:H54)</f>
        <v>426132.73611111112</v>
      </c>
      <c r="I55" s="105">
        <f t="shared" ref="I55" si="7">(F55-H55)/H55</f>
        <v>0.13430130028929094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39</v>
      </c>
      <c r="C57" s="193" t="s">
        <v>116</v>
      </c>
      <c r="D57" s="194" t="s">
        <v>114</v>
      </c>
      <c r="E57" s="208">
        <v>15626.619047619048</v>
      </c>
      <c r="F57" s="164">
        <v>34176.25</v>
      </c>
      <c r="G57" s="196">
        <f>(F57-E57)/E57</f>
        <v>1.1870533796117126</v>
      </c>
      <c r="H57" s="164">
        <v>39713.75</v>
      </c>
      <c r="I57" s="196">
        <f>(F57-H57)/H57</f>
        <v>-0.1394353341097227</v>
      </c>
    </row>
    <row r="58" spans="1:9" ht="16.5" x14ac:dyDescent="0.3">
      <c r="A58" s="111"/>
      <c r="B58" s="225" t="s">
        <v>43</v>
      </c>
      <c r="C58" s="190" t="s">
        <v>119</v>
      </c>
      <c r="D58" s="186" t="s">
        <v>114</v>
      </c>
      <c r="E58" s="211">
        <v>14594.666666666666</v>
      </c>
      <c r="F58" s="211">
        <v>4587.6000000000004</v>
      </c>
      <c r="G58" s="195">
        <f>(F58-E58)/E58</f>
        <v>-0.68566599671112727</v>
      </c>
      <c r="H58" s="211">
        <v>4977.6000000000004</v>
      </c>
      <c r="I58" s="195">
        <f>(F58-H58)/H58</f>
        <v>-7.8351012536162001E-2</v>
      </c>
    </row>
    <row r="59" spans="1:9" ht="16.5" x14ac:dyDescent="0.3">
      <c r="A59" s="111"/>
      <c r="B59" s="225" t="s">
        <v>41</v>
      </c>
      <c r="C59" s="190" t="s">
        <v>118</v>
      </c>
      <c r="D59" s="186" t="s">
        <v>114</v>
      </c>
      <c r="E59" s="211">
        <v>5258.333333333333</v>
      </c>
      <c r="F59" s="222">
        <v>27694.6</v>
      </c>
      <c r="G59" s="195">
        <f>(F59-E59)/E59</f>
        <v>4.266801901743265</v>
      </c>
      <c r="H59" s="222">
        <v>28203.599999999999</v>
      </c>
      <c r="I59" s="195">
        <f>(F59-H59)/H59</f>
        <v>-1.8047341474138053E-2</v>
      </c>
    </row>
    <row r="60" spans="1:9" ht="16.5" x14ac:dyDescent="0.3">
      <c r="A60" s="111"/>
      <c r="B60" s="225" t="s">
        <v>56</v>
      </c>
      <c r="C60" s="190" t="s">
        <v>123</v>
      </c>
      <c r="D60" s="186" t="s">
        <v>120</v>
      </c>
      <c r="E60" s="211">
        <v>53785.555555555555</v>
      </c>
      <c r="F60" s="222">
        <v>218000</v>
      </c>
      <c r="G60" s="195">
        <f>(F60-E60)/E60</f>
        <v>3.0531328113702565</v>
      </c>
      <c r="H60" s="222">
        <v>218000</v>
      </c>
      <c r="I60" s="195">
        <f>(F60-H60)/H60</f>
        <v>0</v>
      </c>
    </row>
    <row r="61" spans="1:9" ht="16.5" x14ac:dyDescent="0.3">
      <c r="A61" s="111"/>
      <c r="B61" s="225" t="s">
        <v>55</v>
      </c>
      <c r="C61" s="190" t="s">
        <v>122</v>
      </c>
      <c r="D61" s="186" t="s">
        <v>120</v>
      </c>
      <c r="E61" s="211">
        <v>16133.744047619048</v>
      </c>
      <c r="F61" s="227">
        <v>41263.285714285717</v>
      </c>
      <c r="G61" s="195">
        <f>(F61-E61)/E61</f>
        <v>1.5575765670074075</v>
      </c>
      <c r="H61" s="227">
        <v>40292.571428571428</v>
      </c>
      <c r="I61" s="195">
        <f>(F61-H61)/H61</f>
        <v>2.4091643975493637E-2</v>
      </c>
    </row>
    <row r="62" spans="1:9" s="146" customFormat="1" ht="17.25" thickBot="1" x14ac:dyDescent="0.35">
      <c r="A62" s="169"/>
      <c r="B62" s="226" t="s">
        <v>42</v>
      </c>
      <c r="C62" s="191" t="s">
        <v>198</v>
      </c>
      <c r="D62" s="187" t="s">
        <v>114</v>
      </c>
      <c r="E62" s="214">
        <v>4115.9722222222217</v>
      </c>
      <c r="F62" s="223">
        <v>18776</v>
      </c>
      <c r="G62" s="200">
        <f>(F62-E62)/E62</f>
        <v>3.5617411844103262</v>
      </c>
      <c r="H62" s="223">
        <v>18221.666666666668</v>
      </c>
      <c r="I62" s="200">
        <f>(F62-H62)/H62</f>
        <v>3.0421659196926666E-2</v>
      </c>
    </row>
    <row r="63" spans="1:9" s="146" customFormat="1" ht="16.5" x14ac:dyDescent="0.3">
      <c r="A63" s="169"/>
      <c r="B63" s="95" t="s">
        <v>38</v>
      </c>
      <c r="C63" s="189" t="s">
        <v>115</v>
      </c>
      <c r="D63" s="186" t="s">
        <v>114</v>
      </c>
      <c r="E63" s="211">
        <v>6307.5</v>
      </c>
      <c r="F63" s="221">
        <v>21850</v>
      </c>
      <c r="G63" s="195">
        <f>(F63-E63)/E63</f>
        <v>2.4641300039635357</v>
      </c>
      <c r="H63" s="221">
        <v>20099.5</v>
      </c>
      <c r="I63" s="195">
        <f>(F63-H63)/H63</f>
        <v>8.7091718699470133E-2</v>
      </c>
    </row>
    <row r="64" spans="1:9" s="146" customFormat="1" ht="16.5" x14ac:dyDescent="0.3">
      <c r="A64" s="169"/>
      <c r="B64" s="225" t="s">
        <v>40</v>
      </c>
      <c r="C64" s="190" t="s">
        <v>117</v>
      </c>
      <c r="D64" s="188" t="s">
        <v>114</v>
      </c>
      <c r="E64" s="218">
        <v>9320.5</v>
      </c>
      <c r="F64" s="222">
        <v>29491.599999999999</v>
      </c>
      <c r="G64" s="195">
        <f>(F64-E64)/E64</f>
        <v>2.1641650126066199</v>
      </c>
      <c r="H64" s="222">
        <v>26293.333333333332</v>
      </c>
      <c r="I64" s="195">
        <f>(F64-H64)/H64</f>
        <v>0.12163793103448275</v>
      </c>
    </row>
    <row r="65" spans="1:9" ht="16.5" customHeight="1" thickBot="1" x14ac:dyDescent="0.35">
      <c r="A65" s="112"/>
      <c r="B65" s="226" t="s">
        <v>54</v>
      </c>
      <c r="C65" s="191" t="s">
        <v>121</v>
      </c>
      <c r="D65" s="187" t="s">
        <v>120</v>
      </c>
      <c r="E65" s="214">
        <v>14213.888888888889</v>
      </c>
      <c r="F65" s="223">
        <v>38385</v>
      </c>
      <c r="G65" s="200">
        <f>(F65-E65)/E65</f>
        <v>1.7005276529216338</v>
      </c>
      <c r="H65" s="223">
        <v>32925</v>
      </c>
      <c r="I65" s="200">
        <f>(F65-H65)/H65</f>
        <v>0.16583143507972664</v>
      </c>
    </row>
    <row r="66" spans="1:9" ht="15.75" customHeight="1" thickBot="1" x14ac:dyDescent="0.25">
      <c r="A66" s="249" t="s">
        <v>192</v>
      </c>
      <c r="B66" s="264"/>
      <c r="C66" s="264"/>
      <c r="D66" s="265"/>
      <c r="E66" s="100">
        <f>SUM(E57:E65)</f>
        <v>139356.77976190476</v>
      </c>
      <c r="F66" s="100">
        <f>SUM(F57:F65)</f>
        <v>434224.33571428573</v>
      </c>
      <c r="G66" s="102">
        <f t="shared" ref="G66" si="8">(F66-E66)/E66</f>
        <v>2.1159182671712928</v>
      </c>
      <c r="H66" s="100">
        <f>SUM(H57:H65)</f>
        <v>428727.02142857143</v>
      </c>
      <c r="I66" s="178">
        <f t="shared" ref="I66" si="9">(F66-H66)/H66</f>
        <v>1.2822411490175182E-2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63</v>
      </c>
      <c r="C68" s="190" t="s">
        <v>132</v>
      </c>
      <c r="D68" s="194" t="s">
        <v>126</v>
      </c>
      <c r="E68" s="208">
        <v>13342.777777777776</v>
      </c>
      <c r="F68" s="216">
        <v>41057.5</v>
      </c>
      <c r="G68" s="195">
        <f>(F68-E68)/E68</f>
        <v>2.0771328642211775</v>
      </c>
      <c r="H68" s="216">
        <v>51172</v>
      </c>
      <c r="I68" s="195">
        <f>(F68-H68)/H68</f>
        <v>-0.19765692175408425</v>
      </c>
    </row>
    <row r="69" spans="1:9" ht="16.5" x14ac:dyDescent="0.3">
      <c r="A69" s="37"/>
      <c r="B69" s="203" t="s">
        <v>59</v>
      </c>
      <c r="C69" s="190" t="s">
        <v>128</v>
      </c>
      <c r="D69" s="188" t="s">
        <v>124</v>
      </c>
      <c r="E69" s="211">
        <v>20443.740740740741</v>
      </c>
      <c r="F69" s="210">
        <v>48013.111111111109</v>
      </c>
      <c r="G69" s="195">
        <f>(F69-E69)/E69</f>
        <v>1.3485482290151289</v>
      </c>
      <c r="H69" s="210">
        <v>54982.555555555555</v>
      </c>
      <c r="I69" s="195">
        <f>(F69-H69)/H69</f>
        <v>-0.12675737557164599</v>
      </c>
    </row>
    <row r="70" spans="1:9" ht="16.5" x14ac:dyDescent="0.3">
      <c r="A70" s="37"/>
      <c r="B70" s="203" t="s">
        <v>64</v>
      </c>
      <c r="C70" s="190" t="s">
        <v>133</v>
      </c>
      <c r="D70" s="188" t="s">
        <v>127</v>
      </c>
      <c r="E70" s="211">
        <v>13189</v>
      </c>
      <c r="F70" s="210">
        <v>33690</v>
      </c>
      <c r="G70" s="195">
        <f>(F70-E70)/E70</f>
        <v>1.5544013951019788</v>
      </c>
      <c r="H70" s="210">
        <v>37285</v>
      </c>
      <c r="I70" s="195">
        <f>(F70-H70)/H70</f>
        <v>-9.6419471637387691E-2</v>
      </c>
    </row>
    <row r="71" spans="1:9" ht="16.5" x14ac:dyDescent="0.3">
      <c r="A71" s="37"/>
      <c r="B71" s="203" t="s">
        <v>61</v>
      </c>
      <c r="C71" s="190" t="s">
        <v>130</v>
      </c>
      <c r="D71" s="188" t="s">
        <v>216</v>
      </c>
      <c r="E71" s="211">
        <v>41721.333333333336</v>
      </c>
      <c r="F71" s="210">
        <v>149586.33333333334</v>
      </c>
      <c r="G71" s="195">
        <f>(F71-E71)/E71</f>
        <v>2.5853679971876895</v>
      </c>
      <c r="H71" s="210">
        <v>155100.5</v>
      </c>
      <c r="I71" s="195">
        <f>(F71-H71)/H71</f>
        <v>-3.5552217218298182E-2</v>
      </c>
    </row>
    <row r="72" spans="1:9" ht="16.5" x14ac:dyDescent="0.3">
      <c r="A72" s="37"/>
      <c r="B72" s="203" t="s">
        <v>60</v>
      </c>
      <c r="C72" s="190" t="s">
        <v>129</v>
      </c>
      <c r="D72" s="188" t="s">
        <v>215</v>
      </c>
      <c r="E72" s="211">
        <v>96575.666666666672</v>
      </c>
      <c r="F72" s="210">
        <v>303406.14285714284</v>
      </c>
      <c r="G72" s="195">
        <f>(F72-E72)/E72</f>
        <v>2.1416417129623007</v>
      </c>
      <c r="H72" s="210">
        <v>298557.16666666669</v>
      </c>
      <c r="I72" s="195">
        <f>(F72-H72)/H72</f>
        <v>1.62413659153255E-2</v>
      </c>
    </row>
    <row r="73" spans="1:9" ht="16.5" customHeight="1" thickBot="1" x14ac:dyDescent="0.35">
      <c r="A73" s="37"/>
      <c r="B73" s="203" t="s">
        <v>62</v>
      </c>
      <c r="C73" s="190" t="s">
        <v>131</v>
      </c>
      <c r="D73" s="187" t="s">
        <v>125</v>
      </c>
      <c r="E73" s="214">
        <v>18787.38095238095</v>
      </c>
      <c r="F73" s="219">
        <v>77999</v>
      </c>
      <c r="G73" s="201">
        <f>(F73-E73)/E73</f>
        <v>3.1516696871000045</v>
      </c>
      <c r="H73" s="219">
        <v>63999</v>
      </c>
      <c r="I73" s="201">
        <f>(F73-H73)/H73</f>
        <v>0.21875341802215659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4">
        <f>SUM(E68:E73)</f>
        <v>204059.89947089949</v>
      </c>
      <c r="F74" s="84">
        <f>SUM(F68:F73)</f>
        <v>653752.08730158722</v>
      </c>
      <c r="G74" s="104">
        <f t="shared" ref="G74" si="10">(F74-E74)/E74</f>
        <v>2.2037264009081672</v>
      </c>
      <c r="H74" s="84">
        <f>SUM(H68:H73)</f>
        <v>661096.22222222225</v>
      </c>
      <c r="I74" s="105">
        <f t="shared" ref="I74" si="11">(F74-H74)/H74</f>
        <v>-1.110902569666531E-2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7351.5</v>
      </c>
      <c r="F76" s="208">
        <v>17290.5</v>
      </c>
      <c r="G76" s="195">
        <f>(F76-E76)/E76</f>
        <v>1.3519689859212405</v>
      </c>
      <c r="H76" s="208">
        <v>18081.714285714286</v>
      </c>
      <c r="I76" s="195">
        <f>(F76-H76)/H76</f>
        <v>-4.3757703125493819E-2</v>
      </c>
    </row>
    <row r="77" spans="1:9" ht="16.5" x14ac:dyDescent="0.3">
      <c r="A77" s="37"/>
      <c r="B77" s="203" t="s">
        <v>70</v>
      </c>
      <c r="C77" s="190" t="s">
        <v>141</v>
      </c>
      <c r="D77" s="188" t="s">
        <v>137</v>
      </c>
      <c r="E77" s="211">
        <v>8303.7777777777792</v>
      </c>
      <c r="F77" s="211">
        <v>22000.75</v>
      </c>
      <c r="G77" s="195">
        <f>(F77-E77)/E77</f>
        <v>1.6494868466829016</v>
      </c>
      <c r="H77" s="211">
        <v>22230.6</v>
      </c>
      <c r="I77" s="195">
        <f>(F77-H77)/H77</f>
        <v>-1.0339352064271706E-2</v>
      </c>
    </row>
    <row r="78" spans="1:9" ht="16.5" x14ac:dyDescent="0.3">
      <c r="A78" s="37"/>
      <c r="B78" s="203" t="s">
        <v>67</v>
      </c>
      <c r="C78" s="190" t="s">
        <v>139</v>
      </c>
      <c r="D78" s="188" t="s">
        <v>135</v>
      </c>
      <c r="E78" s="211">
        <v>7680.1488095238092</v>
      </c>
      <c r="F78" s="211">
        <v>20402.5</v>
      </c>
      <c r="G78" s="195">
        <f>(F78-E78)/E78</f>
        <v>1.6565240473856147</v>
      </c>
      <c r="H78" s="211">
        <v>20402.5</v>
      </c>
      <c r="I78" s="195">
        <f>(F78-H78)/H78</f>
        <v>0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2185.3666666666668</v>
      </c>
      <c r="F79" s="211">
        <v>14418.6</v>
      </c>
      <c r="G79" s="195">
        <f>(F79-E79)/E79</f>
        <v>5.5977944204633854</v>
      </c>
      <c r="H79" s="211">
        <v>14215.5</v>
      </c>
      <c r="I79" s="195">
        <f>(F79-H79)/H79</f>
        <v>1.4287221694629128E-2</v>
      </c>
    </row>
    <row r="80" spans="1:9" ht="16.5" customHeight="1" thickBot="1" x14ac:dyDescent="0.35">
      <c r="A80" s="38"/>
      <c r="B80" s="203" t="s">
        <v>68</v>
      </c>
      <c r="C80" s="190" t="s">
        <v>138</v>
      </c>
      <c r="D80" s="187" t="s">
        <v>134</v>
      </c>
      <c r="E80" s="214">
        <v>13075.267857142857</v>
      </c>
      <c r="F80" s="214">
        <v>43527.25</v>
      </c>
      <c r="G80" s="195">
        <f>(F80-E80)/E80</f>
        <v>2.3289757789720236</v>
      </c>
      <c r="H80" s="214">
        <v>37061.800000000003</v>
      </c>
      <c r="I80" s="195">
        <f>(F80-H80)/H80</f>
        <v>0.17445051238741768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4">
        <f>SUM(E76:E80)</f>
        <v>38596.061111111114</v>
      </c>
      <c r="F81" s="84">
        <f>SUM(F76:F80)</f>
        <v>117639.6</v>
      </c>
      <c r="G81" s="104">
        <f t="shared" ref="G81" si="12">(F81-E81)/E81</f>
        <v>2.0479690572915401</v>
      </c>
      <c r="H81" s="84">
        <f>SUM(H76:H80)</f>
        <v>111992.11428571428</v>
      </c>
      <c r="I81" s="105">
        <f t="shared" ref="I81" si="13">(F81-H81)/H81</f>
        <v>5.0427530101609261E-2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77</v>
      </c>
      <c r="C83" s="190" t="s">
        <v>146</v>
      </c>
      <c r="D83" s="194" t="s">
        <v>162</v>
      </c>
      <c r="E83" s="211">
        <v>5404.4444444444443</v>
      </c>
      <c r="F83" s="208">
        <v>10406.111111111111</v>
      </c>
      <c r="G83" s="196">
        <f>(F83-E83)/E83</f>
        <v>0.92547286184210531</v>
      </c>
      <c r="H83" s="208">
        <v>10411.666666666666</v>
      </c>
      <c r="I83" s="196">
        <f>(F83-H83)/H83</f>
        <v>-5.3358945627226639E-4</v>
      </c>
    </row>
    <row r="84" spans="1:11" ht="16.5" x14ac:dyDescent="0.3">
      <c r="A84" s="37"/>
      <c r="B84" s="203" t="s">
        <v>79</v>
      </c>
      <c r="C84" s="190" t="s">
        <v>155</v>
      </c>
      <c r="D84" s="186" t="s">
        <v>156</v>
      </c>
      <c r="E84" s="211">
        <v>13666.444444444445</v>
      </c>
      <c r="F84" s="211">
        <v>56000</v>
      </c>
      <c r="G84" s="195">
        <f>(F84-E84)/E84</f>
        <v>3.097627603700873</v>
      </c>
      <c r="H84" s="211">
        <v>56000</v>
      </c>
      <c r="I84" s="195">
        <f>(F84-H84)/H84</f>
        <v>0</v>
      </c>
    </row>
    <row r="85" spans="1:11" ht="16.5" x14ac:dyDescent="0.3">
      <c r="A85" s="37"/>
      <c r="B85" s="203" t="s">
        <v>76</v>
      </c>
      <c r="C85" s="190" t="s">
        <v>143</v>
      </c>
      <c r="D85" s="188" t="s">
        <v>161</v>
      </c>
      <c r="E85" s="211">
        <v>3629.5</v>
      </c>
      <c r="F85" s="202">
        <v>16139</v>
      </c>
      <c r="G85" s="195">
        <f>(F85-E85)/E85</f>
        <v>3.4466179914588788</v>
      </c>
      <c r="H85" s="202">
        <v>16103.285714285714</v>
      </c>
      <c r="I85" s="195">
        <f>(F85-H85)/H85</f>
        <v>2.217825998243514E-3</v>
      </c>
    </row>
    <row r="86" spans="1:11" ht="16.5" x14ac:dyDescent="0.3">
      <c r="A86" s="37"/>
      <c r="B86" s="203" t="s">
        <v>74</v>
      </c>
      <c r="C86" s="190" t="s">
        <v>144</v>
      </c>
      <c r="D86" s="188" t="s">
        <v>142</v>
      </c>
      <c r="E86" s="211">
        <v>4560</v>
      </c>
      <c r="F86" s="211">
        <v>16012.6</v>
      </c>
      <c r="G86" s="195">
        <f>(F86-E86)/E86</f>
        <v>2.5115350877192983</v>
      </c>
      <c r="H86" s="211">
        <v>15653.25</v>
      </c>
      <c r="I86" s="195">
        <f>(F86-H86)/H86</f>
        <v>2.2956893935764163E-2</v>
      </c>
    </row>
    <row r="87" spans="1:11" ht="16.5" x14ac:dyDescent="0.3">
      <c r="A87" s="37"/>
      <c r="B87" s="203" t="s">
        <v>80</v>
      </c>
      <c r="C87" s="190" t="s">
        <v>151</v>
      </c>
      <c r="D87" s="199" t="s">
        <v>150</v>
      </c>
      <c r="E87" s="220">
        <v>8958.9947089947091</v>
      </c>
      <c r="F87" s="220">
        <v>27300</v>
      </c>
      <c r="G87" s="195">
        <f>(F87-E87)/E87</f>
        <v>2.0472168905950094</v>
      </c>
      <c r="H87" s="220">
        <v>25712.857142857141</v>
      </c>
      <c r="I87" s="195">
        <f>(F87-H87)/H87</f>
        <v>6.1725651425079235E-2</v>
      </c>
    </row>
    <row r="88" spans="1:11" ht="16.5" x14ac:dyDescent="0.3">
      <c r="A88" s="37"/>
      <c r="B88" s="203" t="s">
        <v>75</v>
      </c>
      <c r="C88" s="190" t="s">
        <v>148</v>
      </c>
      <c r="D88" s="199" t="s">
        <v>145</v>
      </c>
      <c r="E88" s="220">
        <v>1777.5</v>
      </c>
      <c r="F88" s="220">
        <v>6183.6</v>
      </c>
      <c r="G88" s="195">
        <f>(F88-E88)/E88</f>
        <v>2.4788185654008439</v>
      </c>
      <c r="H88" s="220">
        <v>5684</v>
      </c>
      <c r="I88" s="195">
        <f>(F88-H88)/H88</f>
        <v>8.7895847994370224E-2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5718.7268518518513</v>
      </c>
      <c r="F89" s="214">
        <v>14070</v>
      </c>
      <c r="G89" s="197">
        <f>(F89-E89)/E89</f>
        <v>1.4603378277183883</v>
      </c>
      <c r="H89" s="214">
        <v>10625.714285714286</v>
      </c>
      <c r="I89" s="197">
        <f>(F89-H89)/H89</f>
        <v>0.32414627588061301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4">
        <f>SUM(E83:E89)</f>
        <v>43715.610449735454</v>
      </c>
      <c r="F90" s="84">
        <f>SUM(F83:F89)</f>
        <v>146111.31111111111</v>
      </c>
      <c r="G90" s="113">
        <f t="shared" ref="G90:G91" si="14">(F90-E90)/E90</f>
        <v>2.3423143268034887</v>
      </c>
      <c r="H90" s="84">
        <f>SUM(H83:H89)</f>
        <v>140190.77380952382</v>
      </c>
      <c r="I90" s="105">
        <f t="shared" ref="I90:I91" si="15">(F90-H90)/H90</f>
        <v>4.2232003866613084E-2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100">
        <f>SUM(E90+E81+E74+E66+E55+E47+E39+E32)</f>
        <v>874528.06494973565</v>
      </c>
      <c r="F91" s="100">
        <f>SUM(F32,F39,F47,F55,F66,F74,F81,F90)</f>
        <v>2622117.6325396826</v>
      </c>
      <c r="G91" s="102">
        <f t="shared" si="14"/>
        <v>1.9983230243049905</v>
      </c>
      <c r="H91" s="100">
        <f>SUM(H32,H39,H47,H55,H66,H74,H81,H90)</f>
        <v>2577998.3644841276</v>
      </c>
      <c r="I91" s="114">
        <f t="shared" si="15"/>
        <v>1.7113768830642168E-2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5" zoomScaleNormal="100" workbookViewId="0">
      <selection activeCell="C35" sqref="C3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8000</v>
      </c>
      <c r="E16" s="207">
        <v>5000</v>
      </c>
      <c r="F16" s="229">
        <v>5000</v>
      </c>
      <c r="G16" s="207">
        <v>5750</v>
      </c>
      <c r="H16" s="229">
        <v>6333</v>
      </c>
      <c r="I16" s="172">
        <v>6016.6</v>
      </c>
    </row>
    <row r="17" spans="1:9" ht="16.5" x14ac:dyDescent="0.3">
      <c r="A17" s="89"/>
      <c r="B17" s="138" t="s">
        <v>5</v>
      </c>
      <c r="C17" s="143" t="s">
        <v>164</v>
      </c>
      <c r="D17" s="228">
        <v>6500</v>
      </c>
      <c r="E17" s="210">
        <v>6000</v>
      </c>
      <c r="F17" s="228">
        <v>7500</v>
      </c>
      <c r="G17" s="210">
        <v>5500</v>
      </c>
      <c r="H17" s="228">
        <v>5333</v>
      </c>
      <c r="I17" s="131">
        <v>6166.6</v>
      </c>
    </row>
    <row r="18" spans="1:9" ht="16.5" x14ac:dyDescent="0.3">
      <c r="A18" s="89"/>
      <c r="B18" s="138" t="s">
        <v>6</v>
      </c>
      <c r="C18" s="143" t="s">
        <v>165</v>
      </c>
      <c r="D18" s="228">
        <v>4500</v>
      </c>
      <c r="E18" s="210">
        <v>7000</v>
      </c>
      <c r="F18" s="228">
        <v>4750</v>
      </c>
      <c r="G18" s="210">
        <v>5000</v>
      </c>
      <c r="H18" s="228">
        <v>6333</v>
      </c>
      <c r="I18" s="131">
        <v>5516.6</v>
      </c>
    </row>
    <row r="19" spans="1:9" ht="16.5" x14ac:dyDescent="0.3">
      <c r="A19" s="89"/>
      <c r="B19" s="138" t="s">
        <v>7</v>
      </c>
      <c r="C19" s="143" t="s">
        <v>166</v>
      </c>
      <c r="D19" s="228">
        <v>3500</v>
      </c>
      <c r="E19" s="210">
        <v>3500</v>
      </c>
      <c r="F19" s="228">
        <v>3000</v>
      </c>
      <c r="G19" s="210">
        <v>2250</v>
      </c>
      <c r="H19" s="228">
        <v>5000</v>
      </c>
      <c r="I19" s="131">
        <v>3450</v>
      </c>
    </row>
    <row r="20" spans="1:9" ht="16.5" x14ac:dyDescent="0.3">
      <c r="A20" s="89"/>
      <c r="B20" s="138" t="s">
        <v>8</v>
      </c>
      <c r="C20" s="143" t="s">
        <v>167</v>
      </c>
      <c r="D20" s="228">
        <v>17000</v>
      </c>
      <c r="E20" s="210">
        <v>12000</v>
      </c>
      <c r="F20" s="228">
        <v>14000</v>
      </c>
      <c r="G20" s="210">
        <v>13000</v>
      </c>
      <c r="H20" s="228">
        <v>12666</v>
      </c>
      <c r="I20" s="131">
        <v>13733.2</v>
      </c>
    </row>
    <row r="21" spans="1:9" ht="16.5" x14ac:dyDescent="0.3">
      <c r="A21" s="89"/>
      <c r="B21" s="138" t="s">
        <v>9</v>
      </c>
      <c r="C21" s="143" t="s">
        <v>168</v>
      </c>
      <c r="D21" s="228">
        <v>8000</v>
      </c>
      <c r="E21" s="210">
        <v>8000</v>
      </c>
      <c r="F21" s="228">
        <v>5000</v>
      </c>
      <c r="G21" s="210">
        <v>6000</v>
      </c>
      <c r="H21" s="228">
        <v>7000</v>
      </c>
      <c r="I21" s="131">
        <v>6800</v>
      </c>
    </row>
    <row r="22" spans="1:9" ht="16.5" x14ac:dyDescent="0.3">
      <c r="A22" s="89"/>
      <c r="B22" s="138" t="s">
        <v>10</v>
      </c>
      <c r="C22" s="143" t="s">
        <v>169</v>
      </c>
      <c r="D22" s="228">
        <v>3000</v>
      </c>
      <c r="E22" s="210">
        <v>3500</v>
      </c>
      <c r="F22" s="228">
        <v>3000</v>
      </c>
      <c r="G22" s="210">
        <v>5000</v>
      </c>
      <c r="H22" s="228">
        <v>5000</v>
      </c>
      <c r="I22" s="131">
        <v>3900</v>
      </c>
    </row>
    <row r="23" spans="1:9" ht="16.5" x14ac:dyDescent="0.3">
      <c r="A23" s="89"/>
      <c r="B23" s="138" t="s">
        <v>11</v>
      </c>
      <c r="C23" s="143" t="s">
        <v>170</v>
      </c>
      <c r="D23" s="228">
        <v>750</v>
      </c>
      <c r="E23" s="210">
        <v>1500</v>
      </c>
      <c r="F23" s="228">
        <v>1750</v>
      </c>
      <c r="G23" s="210">
        <v>1750</v>
      </c>
      <c r="H23" s="228">
        <v>2000</v>
      </c>
      <c r="I23" s="131">
        <v>1550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1500</v>
      </c>
      <c r="F24" s="228">
        <v>2000</v>
      </c>
      <c r="G24" s="210">
        <v>2000</v>
      </c>
      <c r="H24" s="228">
        <v>2666</v>
      </c>
      <c r="I24" s="131">
        <v>2033.2</v>
      </c>
    </row>
    <row r="25" spans="1:9" ht="16.5" x14ac:dyDescent="0.3">
      <c r="A25" s="89"/>
      <c r="B25" s="138" t="s">
        <v>13</v>
      </c>
      <c r="C25" s="143" t="s">
        <v>172</v>
      </c>
      <c r="D25" s="228">
        <v>2000</v>
      </c>
      <c r="E25" s="210">
        <v>1500</v>
      </c>
      <c r="F25" s="228">
        <v>2250</v>
      </c>
      <c r="G25" s="210">
        <v>2000</v>
      </c>
      <c r="H25" s="228">
        <v>2000</v>
      </c>
      <c r="I25" s="131">
        <v>1950</v>
      </c>
    </row>
    <row r="26" spans="1:9" ht="16.5" x14ac:dyDescent="0.3">
      <c r="A26" s="89"/>
      <c r="B26" s="138" t="s">
        <v>14</v>
      </c>
      <c r="C26" s="143" t="s">
        <v>173</v>
      </c>
      <c r="D26" s="228">
        <v>3000</v>
      </c>
      <c r="E26" s="210">
        <v>1500</v>
      </c>
      <c r="F26" s="228">
        <v>2250</v>
      </c>
      <c r="G26" s="210">
        <v>2750</v>
      </c>
      <c r="H26" s="228">
        <v>3000</v>
      </c>
      <c r="I26" s="131">
        <v>2500</v>
      </c>
    </row>
    <row r="27" spans="1:9" ht="16.5" x14ac:dyDescent="0.3">
      <c r="A27" s="89"/>
      <c r="B27" s="138" t="s">
        <v>15</v>
      </c>
      <c r="C27" s="143" t="s">
        <v>174</v>
      </c>
      <c r="D27" s="228">
        <v>7500</v>
      </c>
      <c r="E27" s="210">
        <v>7000</v>
      </c>
      <c r="F27" s="228">
        <v>5000</v>
      </c>
      <c r="G27" s="210">
        <v>6250</v>
      </c>
      <c r="H27" s="228">
        <v>8333</v>
      </c>
      <c r="I27" s="131">
        <v>6816.6</v>
      </c>
    </row>
    <row r="28" spans="1:9" ht="16.5" x14ac:dyDescent="0.3">
      <c r="A28" s="89"/>
      <c r="B28" s="138" t="s">
        <v>16</v>
      </c>
      <c r="C28" s="143" t="s">
        <v>175</v>
      </c>
      <c r="D28" s="228">
        <v>2000</v>
      </c>
      <c r="E28" s="210">
        <v>1000</v>
      </c>
      <c r="F28" s="228">
        <v>2250</v>
      </c>
      <c r="G28" s="210">
        <v>2000</v>
      </c>
      <c r="H28" s="228">
        <v>2000</v>
      </c>
      <c r="I28" s="131">
        <v>1850</v>
      </c>
    </row>
    <row r="29" spans="1:9" ht="16.5" x14ac:dyDescent="0.3">
      <c r="A29" s="89"/>
      <c r="B29" s="140" t="s">
        <v>17</v>
      </c>
      <c r="C29" s="143" t="s">
        <v>176</v>
      </c>
      <c r="D29" s="228">
        <v>2500</v>
      </c>
      <c r="E29" s="210">
        <v>4000</v>
      </c>
      <c r="F29" s="228">
        <v>3750</v>
      </c>
      <c r="G29" s="210">
        <v>4000</v>
      </c>
      <c r="H29" s="228">
        <v>3000</v>
      </c>
      <c r="I29" s="131">
        <v>3450</v>
      </c>
    </row>
    <row r="30" spans="1:9" ht="16.5" x14ac:dyDescent="0.3">
      <c r="A30" s="89"/>
      <c r="B30" s="138" t="s">
        <v>18</v>
      </c>
      <c r="C30" s="143" t="s">
        <v>177</v>
      </c>
      <c r="D30" s="228">
        <v>5500</v>
      </c>
      <c r="E30" s="210">
        <v>4500</v>
      </c>
      <c r="F30" s="228">
        <v>5000</v>
      </c>
      <c r="G30" s="210">
        <v>6000</v>
      </c>
      <c r="H30" s="228">
        <v>5333</v>
      </c>
      <c r="I30" s="131">
        <v>5266.6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6000</v>
      </c>
      <c r="E31" s="213">
        <v>5000</v>
      </c>
      <c r="F31" s="230">
        <v>5500</v>
      </c>
      <c r="G31" s="213">
        <v>6500</v>
      </c>
      <c r="H31" s="230">
        <v>6333</v>
      </c>
      <c r="I31" s="168">
        <v>5866.6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10000</v>
      </c>
      <c r="E33" s="207">
        <v>18000</v>
      </c>
      <c r="F33" s="229">
        <v>10500</v>
      </c>
      <c r="G33" s="207">
        <v>19000</v>
      </c>
      <c r="H33" s="229">
        <v>13666</v>
      </c>
      <c r="I33" s="172">
        <v>14233.2</v>
      </c>
    </row>
    <row r="34" spans="1:9" ht="16.5" x14ac:dyDescent="0.3">
      <c r="A34" s="89"/>
      <c r="B34" s="130" t="s">
        <v>27</v>
      </c>
      <c r="C34" s="15" t="s">
        <v>180</v>
      </c>
      <c r="D34" s="228">
        <v>10000</v>
      </c>
      <c r="E34" s="210">
        <v>18000</v>
      </c>
      <c r="F34" s="228">
        <v>10500</v>
      </c>
      <c r="G34" s="210">
        <v>19000</v>
      </c>
      <c r="H34" s="228">
        <v>11666</v>
      </c>
      <c r="I34" s="131">
        <v>13833.2</v>
      </c>
    </row>
    <row r="35" spans="1:9" ht="16.5" x14ac:dyDescent="0.3">
      <c r="A35" s="89"/>
      <c r="B35" s="132" t="s">
        <v>28</v>
      </c>
      <c r="C35" s="15" t="s">
        <v>181</v>
      </c>
      <c r="D35" s="228">
        <v>13000</v>
      </c>
      <c r="E35" s="210">
        <v>18000</v>
      </c>
      <c r="F35" s="228">
        <v>14500</v>
      </c>
      <c r="G35" s="210">
        <v>14000</v>
      </c>
      <c r="H35" s="228">
        <v>13000</v>
      </c>
      <c r="I35" s="131">
        <v>14500</v>
      </c>
    </row>
    <row r="36" spans="1:9" ht="16.5" x14ac:dyDescent="0.3">
      <c r="A36" s="89"/>
      <c r="B36" s="130" t="s">
        <v>29</v>
      </c>
      <c r="C36" s="190" t="s">
        <v>182</v>
      </c>
      <c r="D36" s="228">
        <v>8000</v>
      </c>
      <c r="E36" s="210">
        <v>9000</v>
      </c>
      <c r="F36" s="228">
        <v>11000</v>
      </c>
      <c r="G36" s="210">
        <v>10000</v>
      </c>
      <c r="H36" s="228">
        <v>10000</v>
      </c>
      <c r="I36" s="131">
        <v>9600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7000</v>
      </c>
      <c r="E37" s="213">
        <v>4000</v>
      </c>
      <c r="F37" s="230">
        <v>6000</v>
      </c>
      <c r="G37" s="213">
        <v>9000</v>
      </c>
      <c r="H37" s="230">
        <v>9333</v>
      </c>
      <c r="I37" s="168">
        <v>7066.6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220000</v>
      </c>
      <c r="G39" s="207">
        <v>300000</v>
      </c>
      <c r="H39" s="207">
        <v>300000</v>
      </c>
      <c r="I39" s="172">
        <v>284000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160000</v>
      </c>
      <c r="E40" s="213">
        <v>200000</v>
      </c>
      <c r="F40" s="213">
        <v>180000</v>
      </c>
      <c r="G40" s="213">
        <v>160000</v>
      </c>
      <c r="H40" s="213">
        <v>148333</v>
      </c>
      <c r="I40" s="168">
        <v>169666.6</v>
      </c>
    </row>
    <row r="41" spans="1:9" ht="15.75" thickBot="1" x14ac:dyDescent="0.3">
      <c r="D41" s="267">
        <v>589750</v>
      </c>
      <c r="E41" s="266">
        <v>639500</v>
      </c>
      <c r="F41" s="266">
        <v>524500</v>
      </c>
      <c r="G41" s="266">
        <v>606750</v>
      </c>
      <c r="H41" s="266">
        <v>588328</v>
      </c>
      <c r="I41" s="268">
        <v>589765.6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02-08-2021</vt:lpstr>
      <vt:lpstr>By Order</vt:lpstr>
      <vt:lpstr>All Stores</vt:lpstr>
      <vt:lpstr>'02-08-2021'!Print_Titles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2021-08-05T11:19:43Z</cp:lastPrinted>
  <dcterms:created xsi:type="dcterms:W3CDTF">2010-10-20T06:23:14Z</dcterms:created>
  <dcterms:modified xsi:type="dcterms:W3CDTF">2021-08-05T11:20:00Z</dcterms:modified>
</cp:coreProperties>
</file>