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25-10-2021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'25-10-2021'!$12:$14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1" l="1"/>
  <c r="G86" i="11"/>
  <c r="I85" i="11"/>
  <c r="G85" i="11"/>
  <c r="I89" i="11"/>
  <c r="G89" i="11"/>
  <c r="I83" i="11"/>
  <c r="G83" i="11"/>
  <c r="I87" i="11"/>
  <c r="G87" i="11"/>
  <c r="I88" i="11"/>
  <c r="G88" i="11"/>
  <c r="I84" i="11"/>
  <c r="G84" i="11"/>
  <c r="I79" i="11"/>
  <c r="G79" i="11"/>
  <c r="I76" i="11"/>
  <c r="G76" i="11"/>
  <c r="I77" i="11"/>
  <c r="G77" i="11"/>
  <c r="I78" i="11"/>
  <c r="G78" i="11"/>
  <c r="I80" i="11"/>
  <c r="G80" i="11"/>
  <c r="I72" i="11"/>
  <c r="G72" i="11"/>
  <c r="I73" i="11"/>
  <c r="G73" i="11"/>
  <c r="I69" i="11"/>
  <c r="G69" i="11"/>
  <c r="I70" i="11"/>
  <c r="G70" i="11"/>
  <c r="I68" i="11"/>
  <c r="G68" i="11"/>
  <c r="I71" i="11"/>
  <c r="G71" i="11"/>
  <c r="I59" i="11"/>
  <c r="G59" i="11"/>
  <c r="I57" i="11"/>
  <c r="G57" i="11"/>
  <c r="I62" i="11"/>
  <c r="G62" i="11"/>
  <c r="I58" i="11"/>
  <c r="G58" i="11"/>
  <c r="I63" i="11"/>
  <c r="G63" i="11"/>
  <c r="I61" i="11"/>
  <c r="G61" i="11"/>
  <c r="I64" i="11"/>
  <c r="G64" i="11"/>
  <c r="I65" i="11"/>
  <c r="G65" i="11"/>
  <c r="I60" i="11"/>
  <c r="G60" i="11"/>
  <c r="I51" i="11"/>
  <c r="G51" i="11"/>
  <c r="I54" i="11"/>
  <c r="G54" i="11"/>
  <c r="I50" i="11"/>
  <c r="G50" i="11"/>
  <c r="I52" i="11"/>
  <c r="G52" i="11"/>
  <c r="I53" i="11"/>
  <c r="G53" i="11"/>
  <c r="I49" i="11"/>
  <c r="G49" i="11"/>
  <c r="I43" i="11"/>
  <c r="G43" i="11"/>
  <c r="I42" i="11"/>
  <c r="G42" i="11"/>
  <c r="I41" i="11"/>
  <c r="G41" i="11"/>
  <c r="I46" i="11"/>
  <c r="G46" i="11"/>
  <c r="I45" i="11"/>
  <c r="G45" i="11"/>
  <c r="I44" i="11"/>
  <c r="G44" i="11"/>
  <c r="I38" i="11"/>
  <c r="G38" i="11"/>
  <c r="I36" i="11"/>
  <c r="G36" i="11"/>
  <c r="I37" i="11"/>
  <c r="G37" i="11"/>
  <c r="I34" i="11"/>
  <c r="G34" i="11"/>
  <c r="I35" i="11"/>
  <c r="G35" i="11"/>
  <c r="I30" i="11"/>
  <c r="G30" i="11"/>
  <c r="I28" i="11"/>
  <c r="G28" i="11"/>
  <c r="I25" i="11"/>
  <c r="G25" i="11"/>
  <c r="I19" i="11"/>
  <c r="G19" i="11"/>
  <c r="I29" i="11"/>
  <c r="G29" i="11"/>
  <c r="I16" i="11"/>
  <c r="G16" i="11"/>
  <c r="I22" i="11"/>
  <c r="G22" i="11"/>
  <c r="I20" i="11"/>
  <c r="G20" i="11"/>
  <c r="I21" i="11"/>
  <c r="G21" i="11"/>
  <c r="I23" i="11"/>
  <c r="G23" i="11"/>
  <c r="I17" i="11"/>
  <c r="G17" i="11"/>
  <c r="I24" i="11"/>
  <c r="G24" i="11"/>
  <c r="I27" i="11"/>
  <c r="G27" i="11"/>
  <c r="I26" i="11"/>
  <c r="G26" i="11"/>
  <c r="I31" i="11"/>
  <c r="G31" i="11"/>
  <c r="I18" i="11"/>
  <c r="G18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<sst xmlns="http://schemas.openxmlformats.org/spreadsheetml/2006/main" count="848" uniqueCount="224">
  <si>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</si>
  <si>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</si>
  <si>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</si>
  <si>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</si>
  <si>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</si>
  <si>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</si>
  <si>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</si>
  <si>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</si>
  <si>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</si>
  <si>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</si>
  <si>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</si>
  <si>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</si>
  <si>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</si>
  <si>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</si>
  <si>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</si>
  <si>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</si>
  <si>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</si>
  <si>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</si>
  <si>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</si>
  <si>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</si>
  <si>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</si>
  <si>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</si>
  <si>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</si>
  <si>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</si>
  <si>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</si>
  <si>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</si>
  <si>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</si>
  <si>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</si>
  <si>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</si>
  <si>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</si>
  <si>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</si>
  <si>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</si>
  <si>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</si>
  <si>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</si>
  <si>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</si>
  <si>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</si>
  <si>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</si>
  <si>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</si>
  <si>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</si>
  <si>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</si>
  <si>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</si>
  <si>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</si>
  <si>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</si>
  <si>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</si>
  <si>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</si>
  <si>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</si>
  <si>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</si>
  <si>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</si>
  <si>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</si>
  <si>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</si>
  <si>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</si>
  <si>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</si>
  <si>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</si>
  <si>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</si>
  <si>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</si>
  <si>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</si>
  <si>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</si>
  <si>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</si>
  <si>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</si>
  <si>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</si>
  <si>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</si>
  <si>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</si>
  <si>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</si>
  <si>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</si>
  <si>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</si>
  <si>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</si>
  <si>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</si>
  <si>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</si>
  <si>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</si>
  <si>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</si>
  <si>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</si>
  <si>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</si>
  <si>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</si>
  <si>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</si>
  <si>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</si>
  <si>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</si>
  <si>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</si>
  <si>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</si>
  <si>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</si>
  <si>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</si>
  <si>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</si>
  <si>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</si>
  <si>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</si>
  <si>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</si>
  <si>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</si>
  <si>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</si>
  <si>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</si>
  <si>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</si>
  <si>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</si>
  <si>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</si>
  <si>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</si>
  <si>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</si>
  <si>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</si>
  <si>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</si>
  <si>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</si>
  <si>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</si>
  <si>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</si>
  <si>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</si>
  <si>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</si>
  <si>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</si>
  <si>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</si>
  <si>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</si>
  <si>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</si>
  <si>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</si>
  <si>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</si>
  <si>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</si>
  <si>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</si>
  <si>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</si>
  <si>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</si>
  <si>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</si>
  <si>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</si>
  <si>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</si>
  <si>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</si>
  <si>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</si>
  <si>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</si>
  <si>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</si>
  <si>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</si>
  <si>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</si>
  <si>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</si>
  <si>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</si>
  <si>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</si>
  <si>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</si>
  <si>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</si>
  <si>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</si>
  <si>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</si>
  <si>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</si>
  <si>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</si>
  <si>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</si>
  <si>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</si>
  <si>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</si>
  <si>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</si>
  <si>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</si>
  <si>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</si>
  <si>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</si>
  <si>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</si>
  <si>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</si>
  <si>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</si>
  <si>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</si>
  <si>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</si>
  <si>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</si>
  <si>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</si>
  <si>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</si>
  <si>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</si>
  <si>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</si>
  <si>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</si>
  <si>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</si>
  <si>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</si>
  <si>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</si>
  <si>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</si>
  <si>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</si>
  <si>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</si>
  <si>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</si>
  <si>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</si>
  <si>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</si>
  <si>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</si>
  <si>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</si>
  <si>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</si>
  <si>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</si>
  <si>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</si>
  <si>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</si>
  <si>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</si>
  <si>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</si>
  <si>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</si>
  <si>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</si>
  <si>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</si>
  <si>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</si>
  <si>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</si>
  <si>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</si>
  <si>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</si>
  <si>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</si>
  <si>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</si>
  <si>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</si>
  <si>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</si>
  <si>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</si>
  <si>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</si>
  <si>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</si>
  <si>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</si>
  <si>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</si>
  <si>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</si>
  <si>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</si>
  <si>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</si>
  <si>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</si>
  <si>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</si>
  <si>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</si>
  <si>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</si>
  <si>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</si>
  <si>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</si>
  <si>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</si>
  <si>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</si>
  <si>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</si>
  <si>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</si>
  <si>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</si>
  <si>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</si>
  <si>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</si>
  <si>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</si>
  <si>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</si>
  <si>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</si>
  <si>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</si>
  <si>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</si>
  <si>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</si>
  <si>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</si>
  <si>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</si>
  <si>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</si>
  <si>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</si>
  <si>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</si>
  <si>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</si>
  <si>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</si>
  <si>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</si>
  <si>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</si>
  <si>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</si>
  <si>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</si>
  <si>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</si>
  <si>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</si>
  <si>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</si>
  <si>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</si>
  <si>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تشرين الأول 2020 (ل.ل.)</t>
  </si>
  <si>
    <t xml:space="preserve"> 2,225 كيلوغرام</t>
  </si>
  <si>
    <t>معدل أسعار  السوبرماركات في 19-10-2021 (ل.ل.)</t>
  </si>
  <si>
    <t>معدل أسعار المحلات والملاحم في 19-10-2021 (ل.ل.)</t>
  </si>
  <si>
    <t>المعدل العام للأسعار في 19-10-2021  (ل.ل.)</t>
  </si>
  <si>
    <t xml:space="preserve"> التاريخ 25 تشرين الأول 2021</t>
  </si>
  <si>
    <t>معدل أسعار  السوبرماركات في 25-10-2021 (ل.ل.)</t>
  </si>
  <si>
    <t>معدل أسعار المحلات والملاحم في 25-10-2021 (ل.ل.)</t>
  </si>
  <si>
    <t>المعدل العام للأسعار في 25-10-2021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</si>
</sst>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40" t="s">
        <v>200</v>
      </c>
      <c r="B9" s="240"/>
      <c r="C9" s="240"/>
      <c r="D9" s="240"/>
      <c r="E9" s="240"/>
      <c r="F9" s="240"/>
      <c r="G9" s="240"/>
      <c r="H9" s="240"/>
      <c r="I9" s="240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41" t="s">
        <v>3</v>
      </c>
      <c r="B12" s="247"/>
      <c r="C12" s="245" t="s">
        <v>0</v>
      </c>
      <c r="D12" s="243" t="s">
        <v>23</v>
      </c>
      <c r="E12" s="243" t="s">
        <v>215</v>
      </c>
      <c r="F12" s="243" t="s">
        <v>221</v>
      </c>
      <c r="G12" s="243" t="s">
        <v>195</v>
      </c>
      <c r="H12" s="243" t="s">
        <v>217</v>
      </c>
      <c r="I12" s="243" t="s">
        <v>185</v>
      </c>
    </row>
    <row r="13" spans="1:9" ht="38.25" customHeight="1" thickBot="1" x14ac:dyDescent="0.25">
      <c r="A13" s="242"/>
      <c r="B13" s="248"/>
      <c r="C13" s="246"/>
      <c r="D13" s="244"/>
      <c r="E13" s="244"/>
      <c r="F13" s="244"/>
      <c r="G13" s="244"/>
      <c r="H13" s="244"/>
      <c r="I13" s="244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159</v>
      </c>
      <c r="E15" s="207">
        <v>4225.8500000000004</v>
      </c>
      <c r="F15" s="216">
        <v>11802.8</v>
      </c>
      <c r="G15" s="45">
        <f t="shared" ref="G15:G30" si="0">(F15-E15)/E15</f>
        <v>1.7930002248068433</v>
      </c>
      <c r="H15" s="216">
        <v>12793.8</v>
      </c>
      <c r="I15" s="45">
        <f t="shared" ref="I15:I30" si="1">(F15-H15)/H15</f>
        <v>-7.7459394394159678E-2</v>
      </c>
    </row>
    <row r="16" spans="1:9" ht="16.5" x14ac:dyDescent="0.3">
      <c r="A16" s="37"/>
      <c r="B16" s="93" t="s">
        <v>5</v>
      </c>
      <c r="C16" s="190" t="s">
        <v>85</v>
      </c>
      <c r="D16" s="186" t="s">
        <v>159</v>
      </c>
      <c r="E16" s="210">
        <v>3762.5736111111109</v>
      </c>
      <c r="F16" s="210">
        <v>11497.555555555555</v>
      </c>
      <c r="G16" s="48">
        <f t="shared" si="0"/>
        <v>2.0557689347532144</v>
      </c>
      <c r="H16" s="210">
        <v>11265.333333333334</v>
      </c>
      <c r="I16" s="44">
        <f t="shared" si="1"/>
        <v>2.0613879354558599E-2</v>
      </c>
    </row>
    <row r="17" spans="1:9" ht="16.5" x14ac:dyDescent="0.3">
      <c r="A17" s="37"/>
      <c r="B17" s="93" t="s">
        <v>6</v>
      </c>
      <c r="C17" s="15" t="s">
        <v>86</v>
      </c>
      <c r="D17" s="11" t="s">
        <v>159</v>
      </c>
      <c r="E17" s="210">
        <v>3141.8777777777777</v>
      </c>
      <c r="F17" s="210">
        <v>6098.8</v>
      </c>
      <c r="G17" s="48">
        <f t="shared" si="0"/>
        <v>0.94113216088043605</v>
      </c>
      <c r="H17" s="210">
        <v>6348.8</v>
      </c>
      <c r="I17" s="44">
        <f t="shared" si="1"/>
        <v>-3.9377520161290321E-2</v>
      </c>
    </row>
    <row r="18" spans="1:9" ht="16.5" x14ac:dyDescent="0.3">
      <c r="A18" s="37"/>
      <c r="B18" s="93" t="s">
        <v>7</v>
      </c>
      <c r="C18" s="15" t="s">
        <v>87</v>
      </c>
      <c r="D18" s="11" t="s">
        <v>159</v>
      </c>
      <c r="E18" s="210">
        <v>3422.3</v>
      </c>
      <c r="F18" s="210">
        <v>5603.8</v>
      </c>
      <c r="G18" s="48">
        <f t="shared" si="0"/>
        <v>0.63743681150103726</v>
      </c>
      <c r="H18" s="210">
        <v>5369.8</v>
      </c>
      <c r="I18" s="44">
        <f t="shared" si="1"/>
        <v>4.3577041975492566E-2</v>
      </c>
    </row>
    <row r="19" spans="1:9" ht="16.5" x14ac:dyDescent="0.3">
      <c r="A19" s="37"/>
      <c r="B19" s="93" t="s">
        <v>8</v>
      </c>
      <c r="C19" s="15" t="s">
        <v>89</v>
      </c>
      <c r="D19" s="11" t="s">
        <v>159</v>
      </c>
      <c r="E19" s="210">
        <v>6777.0124999999998</v>
      </c>
      <c r="F19" s="210">
        <v>17543.5</v>
      </c>
      <c r="G19" s="48">
        <f t="shared" si="0"/>
        <v>1.5886775330575234</v>
      </c>
      <c r="H19" s="210">
        <v>17844.222222222223</v>
      </c>
      <c r="I19" s="44">
        <f t="shared" si="1"/>
        <v>-1.6852638264486505E-2</v>
      </c>
    </row>
    <row r="20" spans="1:9" ht="16.5" x14ac:dyDescent="0.3">
      <c r="A20" s="37"/>
      <c r="B20" s="93" t="s">
        <v>9</v>
      </c>
      <c r="C20" s="15" t="s">
        <v>88</v>
      </c>
      <c r="D20" s="11" t="s">
        <v>159</v>
      </c>
      <c r="E20" s="210">
        <v>3974.3500000000004</v>
      </c>
      <c r="F20" s="210">
        <v>10623.8</v>
      </c>
      <c r="G20" s="48">
        <f t="shared" si="0"/>
        <v>1.6730911973027032</v>
      </c>
      <c r="H20" s="210">
        <v>11623.8</v>
      </c>
      <c r="I20" s="44">
        <f t="shared" si="1"/>
        <v>-8.6030385932311298E-2</v>
      </c>
    </row>
    <row r="21" spans="1:9" ht="16.5" x14ac:dyDescent="0.3">
      <c r="A21" s="37"/>
      <c r="B21" s="93" t="s">
        <v>10</v>
      </c>
      <c r="C21" s="15" t="s">
        <v>90</v>
      </c>
      <c r="D21" s="11" t="s">
        <v>159</v>
      </c>
      <c r="E21" s="210">
        <v>3157.9666666666662</v>
      </c>
      <c r="F21" s="210">
        <v>13123.8</v>
      </c>
      <c r="G21" s="48">
        <f t="shared" si="0"/>
        <v>3.155775340672796</v>
      </c>
      <c r="H21" s="210">
        <v>13769.8</v>
      </c>
      <c r="I21" s="44">
        <f t="shared" si="1"/>
        <v>-4.6914261645049311E-2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10">
        <v>933.15</v>
      </c>
      <c r="F22" s="210">
        <v>2475</v>
      </c>
      <c r="G22" s="48">
        <f t="shared" si="0"/>
        <v>1.652306703102395</v>
      </c>
      <c r="H22" s="210">
        <v>2555.5555555555557</v>
      </c>
      <c r="I22" s="44">
        <f t="shared" si="1"/>
        <v>-3.1521739130434823E-2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10">
        <v>770.75</v>
      </c>
      <c r="F23" s="210">
        <v>3637.5555555555557</v>
      </c>
      <c r="G23" s="48">
        <f t="shared" si="0"/>
        <v>3.7195012073377303</v>
      </c>
      <c r="H23" s="210">
        <v>3720.8888888888887</v>
      </c>
      <c r="I23" s="44">
        <f t="shared" si="1"/>
        <v>-2.2396082178690793E-2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10">
        <v>776.5</v>
      </c>
      <c r="F24" s="210">
        <v>3109.7777777777778</v>
      </c>
      <c r="G24" s="48">
        <f t="shared" si="0"/>
        <v>3.0048651355798812</v>
      </c>
      <c r="H24" s="210">
        <v>3166.4444444444443</v>
      </c>
      <c r="I24" s="44">
        <f t="shared" si="1"/>
        <v>-1.7895992701242144E-2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10">
        <v>922.35</v>
      </c>
      <c r="F25" s="210">
        <v>3698.8</v>
      </c>
      <c r="G25" s="48">
        <f t="shared" si="0"/>
        <v>3.0101913590285685</v>
      </c>
      <c r="H25" s="210">
        <v>3804.2222222222222</v>
      </c>
      <c r="I25" s="44">
        <f t="shared" si="1"/>
        <v>-2.7711899059524443E-2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10">
        <v>3504.6374999999998</v>
      </c>
      <c r="F26" s="210">
        <v>9769.7999999999993</v>
      </c>
      <c r="G26" s="48">
        <f t="shared" si="0"/>
        <v>1.7876777555453309</v>
      </c>
      <c r="H26" s="210">
        <v>9643.7999999999993</v>
      </c>
      <c r="I26" s="44">
        <f t="shared" si="1"/>
        <v>1.3065389161948611E-2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10">
        <v>769.32222222222231</v>
      </c>
      <c r="F27" s="210">
        <v>3248.5</v>
      </c>
      <c r="G27" s="48">
        <f t="shared" si="0"/>
        <v>3.2225479859616688</v>
      </c>
      <c r="H27" s="210">
        <v>3374.75</v>
      </c>
      <c r="I27" s="44">
        <f t="shared" si="1"/>
        <v>-3.7410178531743089E-2</v>
      </c>
    </row>
    <row r="28" spans="1:9" ht="16.5" x14ac:dyDescent="0.3">
      <c r="A28" s="37"/>
      <c r="B28" s="93" t="s">
        <v>17</v>
      </c>
      <c r="C28" s="15" t="s">
        <v>97</v>
      </c>
      <c r="D28" s="11" t="s">
        <v>159</v>
      </c>
      <c r="E28" s="210">
        <v>2326.8555555555554</v>
      </c>
      <c r="F28" s="210">
        <v>4199.75</v>
      </c>
      <c r="G28" s="48">
        <f t="shared" si="0"/>
        <v>0.80490361336472216</v>
      </c>
      <c r="H28" s="210">
        <v>4387.25</v>
      </c>
      <c r="I28" s="44">
        <f t="shared" si="1"/>
        <v>-4.2737477918969743E-2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10">
        <v>3324.6875</v>
      </c>
      <c r="F29" s="210">
        <v>10050</v>
      </c>
      <c r="G29" s="48">
        <f t="shared" si="0"/>
        <v>2.022840492527493</v>
      </c>
      <c r="H29" s="210">
        <v>10005.488888888889</v>
      </c>
      <c r="I29" s="44">
        <f t="shared" si="1"/>
        <v>4.4486692859696851E-3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159</v>
      </c>
      <c r="E30" s="213">
        <v>2736.5</v>
      </c>
      <c r="F30" s="213">
        <v>10649</v>
      </c>
      <c r="G30" s="51">
        <f t="shared" si="0"/>
        <v>2.8914672026310981</v>
      </c>
      <c r="H30" s="213">
        <v>10163.799999999999</v>
      </c>
      <c r="I30" s="56">
        <f t="shared" si="1"/>
        <v>4.7738050729058103E-2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80"/>
      <c r="F31" s="233"/>
      <c r="G31" s="52"/>
      <c r="H31" s="233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159</v>
      </c>
      <c r="E32" s="216">
        <v>4424.25</v>
      </c>
      <c r="F32" s="216">
        <v>11369.8</v>
      </c>
      <c r="G32" s="45">
        <f>(F32-E32)/E32</f>
        <v>1.5698819008871558</v>
      </c>
      <c r="H32" s="216">
        <v>11519.8</v>
      </c>
      <c r="I32" s="44">
        <f>(F32-H32)/H32</f>
        <v>-1.3021059393392247E-2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159</v>
      </c>
      <c r="E33" s="210">
        <v>4217.8999999999996</v>
      </c>
      <c r="F33" s="210">
        <v>10734.8</v>
      </c>
      <c r="G33" s="48">
        <f>(F33-E33)/E33</f>
        <v>1.5450579672348799</v>
      </c>
      <c r="H33" s="210">
        <v>11485</v>
      </c>
      <c r="I33" s="44">
        <f>(F33-H33)/H33</f>
        <v>-6.5319982585981776E-2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159</v>
      </c>
      <c r="E34" s="210">
        <v>4055.8500000000004</v>
      </c>
      <c r="F34" s="210">
        <v>14875</v>
      </c>
      <c r="G34" s="48">
        <f>(F34-E34)/E34</f>
        <v>2.6675419455847722</v>
      </c>
      <c r="H34" s="210">
        <v>14449</v>
      </c>
      <c r="I34" s="44">
        <f>(F34-H34)/H34</f>
        <v>2.9483009204789259E-2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159</v>
      </c>
      <c r="E35" s="210">
        <v>3461.6650793650792</v>
      </c>
      <c r="F35" s="210">
        <v>8328.2857142857138</v>
      </c>
      <c r="G35" s="48">
        <f>(F35-E35)/E35</f>
        <v>1.4058612035954805</v>
      </c>
      <c r="H35" s="210">
        <v>8724.75</v>
      </c>
      <c r="I35" s="44">
        <f>(F35-H35)/H35</f>
        <v>-4.544133479059987E-2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159</v>
      </c>
      <c r="E36" s="213">
        <v>5270.55</v>
      </c>
      <c r="F36" s="210">
        <v>9613.7999999999993</v>
      </c>
      <c r="G36" s="51">
        <f>(F36-E36)/E36</f>
        <v>0.82406010757890524</v>
      </c>
      <c r="H36" s="210">
        <v>9739.7999999999993</v>
      </c>
      <c r="I36" s="56">
        <f>(F36-H36)/H36</f>
        <v>-1.2936610608020699E-2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80"/>
      <c r="F37" s="233"/>
      <c r="G37" s="52"/>
      <c r="H37" s="233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159</v>
      </c>
      <c r="E38" s="210">
        <v>80911.737500000003</v>
      </c>
      <c r="F38" s="210">
        <v>289666</v>
      </c>
      <c r="G38" s="45">
        <f t="shared" ref="G38:G43" si="2">(F38-E38)/E38</f>
        <v>2.5800244680198592</v>
      </c>
      <c r="H38" s="210">
        <v>276332.66666666669</v>
      </c>
      <c r="I38" s="44">
        <f t="shared" ref="I38:I43" si="3">(F38-H38)/H38</f>
        <v>4.8251021112234213E-2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159</v>
      </c>
      <c r="E39" s="210">
        <v>38822.005357142858</v>
      </c>
      <c r="F39" s="210">
        <v>165316.66666666666</v>
      </c>
      <c r="G39" s="48">
        <f t="shared" si="2"/>
        <v>3.2583237302101411</v>
      </c>
      <c r="H39" s="210">
        <v>158149.66666666666</v>
      </c>
      <c r="I39" s="44">
        <f t="shared" si="3"/>
        <v>4.5317831842832425E-2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159</v>
      </c>
      <c r="E40" s="218">
        <v>26980.5</v>
      </c>
      <c r="F40" s="210">
        <v>134724.5</v>
      </c>
      <c r="G40" s="48">
        <f t="shared" si="2"/>
        <v>3.993402642649321</v>
      </c>
      <c r="H40" s="210">
        <v>122224.5</v>
      </c>
      <c r="I40" s="44">
        <f t="shared" si="3"/>
        <v>0.10227082131651183</v>
      </c>
    </row>
    <row r="41" spans="1:9" ht="16.5" x14ac:dyDescent="0.3">
      <c r="A41" s="37"/>
      <c r="B41" s="34" t="s">
        <v>34</v>
      </c>
      <c r="C41" s="15" t="s">
        <v>153</v>
      </c>
      <c r="D41" s="11" t="s">
        <v>159</v>
      </c>
      <c r="E41" s="211">
        <v>13581.333333333332</v>
      </c>
      <c r="F41" s="210">
        <v>44000</v>
      </c>
      <c r="G41" s="48">
        <f t="shared" si="2"/>
        <v>2.2397408207343417</v>
      </c>
      <c r="H41" s="210">
        <v>43333.333333333336</v>
      </c>
      <c r="I41" s="44">
        <f t="shared" si="3"/>
        <v>1.5384615384615328E-2</v>
      </c>
    </row>
    <row r="42" spans="1:9" ht="16.5" x14ac:dyDescent="0.3">
      <c r="A42" s="37"/>
      <c r="B42" s="34" t="s">
        <v>35</v>
      </c>
      <c r="C42" s="15" t="s">
        <v>151</v>
      </c>
      <c r="D42" s="11" t="s">
        <v>159</v>
      </c>
      <c r="E42" s="211">
        <v>11916.333333333332</v>
      </c>
      <c r="F42" s="210">
        <v>39832.666666666664</v>
      </c>
      <c r="G42" s="48">
        <f t="shared" si="2"/>
        <v>2.3426949005566589</v>
      </c>
      <c r="H42" s="210">
        <v>39082.666666666664</v>
      </c>
      <c r="I42" s="44">
        <f t="shared" si="3"/>
        <v>1.9190092794759826E-2</v>
      </c>
    </row>
    <row r="43" spans="1:9" ht="16.5" customHeight="1" thickBot="1" x14ac:dyDescent="0.35">
      <c r="A43" s="38"/>
      <c r="B43" s="34" t="s">
        <v>36</v>
      </c>
      <c r="C43" s="15" t="s">
        <v>152</v>
      </c>
      <c r="D43" s="11" t="s">
        <v>159</v>
      </c>
      <c r="E43" s="214">
        <v>21885.25</v>
      </c>
      <c r="F43" s="210">
        <v>84075.5</v>
      </c>
      <c r="G43" s="51">
        <f t="shared" si="2"/>
        <v>2.8416513405147303</v>
      </c>
      <c r="H43" s="210">
        <v>82429</v>
      </c>
      <c r="I43" s="59">
        <f t="shared" si="3"/>
        <v>1.9974766162394304E-2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80"/>
      <c r="F44" s="233"/>
      <c r="G44" s="6"/>
      <c r="H44" s="233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8">
        <v>15453.080357142857</v>
      </c>
      <c r="F45" s="210">
        <v>78715.375</v>
      </c>
      <c r="G45" s="45">
        <f t="shared" ref="G45:G50" si="4">(F45-E45)/E45</f>
        <v>4.093830691407458</v>
      </c>
      <c r="H45" s="210">
        <v>79254.777777777781</v>
      </c>
      <c r="I45" s="44">
        <f t="shared" ref="I45:I50" si="5">(F45-H45)/H45</f>
        <v>-6.8059338869160763E-3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1">
        <v>10142.666666666668</v>
      </c>
      <c r="F46" s="210">
        <v>42654.777777777781</v>
      </c>
      <c r="G46" s="48">
        <f t="shared" si="4"/>
        <v>3.2054796021208536</v>
      </c>
      <c r="H46" s="210">
        <v>39629.300000000003</v>
      </c>
      <c r="I46" s="85">
        <f t="shared" si="5"/>
        <v>7.6344466790424712E-2</v>
      </c>
    </row>
    <row r="47" spans="1:9" ht="16.5" x14ac:dyDescent="0.3">
      <c r="A47" s="37"/>
      <c r="B47" s="34" t="s">
        <v>47</v>
      </c>
      <c r="C47" s="15" t="s">
        <v>112</v>
      </c>
      <c r="D47" s="11" t="s">
        <v>113</v>
      </c>
      <c r="E47" s="211">
        <v>38917.72321428571</v>
      </c>
      <c r="F47" s="210">
        <v>125839.75</v>
      </c>
      <c r="G47" s="48">
        <f t="shared" si="4"/>
        <v>2.233481807430282</v>
      </c>
      <c r="H47" s="210">
        <v>117020.375</v>
      </c>
      <c r="I47" s="85">
        <f t="shared" si="5"/>
        <v>7.5366148843737685E-2</v>
      </c>
    </row>
    <row r="48" spans="1:9" ht="16.5" x14ac:dyDescent="0.3">
      <c r="A48" s="37"/>
      <c r="B48" s="34" t="s">
        <v>48</v>
      </c>
      <c r="C48" s="148" t="s">
        <v>155</v>
      </c>
      <c r="D48" s="11" t="s">
        <v>113</v>
      </c>
      <c r="E48" s="211">
        <v>59127.916666666672</v>
      </c>
      <c r="F48" s="210">
        <v>188243.75</v>
      </c>
      <c r="G48" s="48">
        <f t="shared" si="4"/>
        <v>2.1836695864192746</v>
      </c>
      <c r="H48" s="210">
        <v>188243.75</v>
      </c>
      <c r="I48" s="85">
        <f t="shared" si="5"/>
        <v>0</v>
      </c>
    </row>
    <row r="49" spans="1:9" ht="16.5" x14ac:dyDescent="0.3">
      <c r="A49" s="37"/>
      <c r="B49" s="34" t="s">
        <v>49</v>
      </c>
      <c r="C49" s="15" t="s">
        <v>156</v>
      </c>
      <c r="D49" s="13" t="s">
        <v>197</v>
      </c>
      <c r="E49" s="211">
        <v>5961.2166666666672</v>
      </c>
      <c r="F49" s="210">
        <v>17560</v>
      </c>
      <c r="G49" s="48">
        <f t="shared" si="4"/>
        <v>1.9457073919473931</v>
      </c>
      <c r="H49" s="210">
        <v>15500</v>
      </c>
      <c r="I49" s="44">
        <f t="shared" si="5"/>
        <v>0.13290322580645161</v>
      </c>
    </row>
    <row r="50" spans="1:9" ht="16.5" customHeight="1" thickBot="1" x14ac:dyDescent="0.35">
      <c r="A50" s="38"/>
      <c r="B50" s="34" t="s">
        <v>50</v>
      </c>
      <c r="C50" s="15" t="s">
        <v>157</v>
      </c>
      <c r="D50" s="12" t="s">
        <v>216</v>
      </c>
      <c r="E50" s="214">
        <v>50037.916666666672</v>
      </c>
      <c r="F50" s="210">
        <v>178916</v>
      </c>
      <c r="G50" s="56">
        <f t="shared" si="4"/>
        <v>2.575608496889858</v>
      </c>
      <c r="H50" s="210">
        <v>178916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80"/>
      <c r="F51" s="233"/>
      <c r="G51" s="52"/>
      <c r="H51" s="233"/>
      <c r="I51" s="53"/>
    </row>
    <row r="52" spans="1:9" ht="16.5" x14ac:dyDescent="0.3">
      <c r="A52" s="33"/>
      <c r="B52" s="40" t="s">
        <v>38</v>
      </c>
      <c r="C52" s="19" t="s">
        <v>114</v>
      </c>
      <c r="D52" s="20" t="s">
        <v>113</v>
      </c>
      <c r="E52" s="208">
        <v>8533.3333333333339</v>
      </c>
      <c r="F52" s="207">
        <v>23809.5</v>
      </c>
      <c r="G52" s="209">
        <f t="shared" ref="G52:G60" si="6">(F52-E52)/E52</f>
        <v>1.7901757812499999</v>
      </c>
      <c r="H52" s="207">
        <v>23620.75</v>
      </c>
      <c r="I52" s="118">
        <f t="shared" ref="I52:I60" si="7">(F52-H52)/H52</f>
        <v>7.9908554978144215E-3</v>
      </c>
    </row>
    <row r="53" spans="1:9" ht="16.5" x14ac:dyDescent="0.3">
      <c r="A53" s="37"/>
      <c r="B53" s="34" t="s">
        <v>39</v>
      </c>
      <c r="C53" s="15" t="s">
        <v>115</v>
      </c>
      <c r="D53" s="11" t="s">
        <v>113</v>
      </c>
      <c r="E53" s="211">
        <v>16440</v>
      </c>
      <c r="F53" s="210">
        <v>44388.75</v>
      </c>
      <c r="G53" s="212">
        <f t="shared" si="6"/>
        <v>1.7000456204379562</v>
      </c>
      <c r="H53" s="210">
        <v>39882.5</v>
      </c>
      <c r="I53" s="85">
        <f t="shared" si="7"/>
        <v>0.112988152698552</v>
      </c>
    </row>
    <row r="54" spans="1:9" ht="16.5" x14ac:dyDescent="0.3">
      <c r="A54" s="37"/>
      <c r="B54" s="34" t="s">
        <v>40</v>
      </c>
      <c r="C54" s="15" t="s">
        <v>116</v>
      </c>
      <c r="D54" s="11" t="s">
        <v>113</v>
      </c>
      <c r="E54" s="211">
        <v>11916.8</v>
      </c>
      <c r="F54" s="210">
        <v>27063</v>
      </c>
      <c r="G54" s="212">
        <f t="shared" si="6"/>
        <v>1.2709955692803439</v>
      </c>
      <c r="H54" s="210">
        <v>25562</v>
      </c>
      <c r="I54" s="85">
        <f t="shared" si="7"/>
        <v>5.8719974962835458E-2</v>
      </c>
    </row>
    <row r="55" spans="1:9" ht="16.5" x14ac:dyDescent="0.3">
      <c r="A55" s="37"/>
      <c r="B55" s="34" t="s">
        <v>41</v>
      </c>
      <c r="C55" s="15" t="s">
        <v>117</v>
      </c>
      <c r="D55" s="11" t="s">
        <v>113</v>
      </c>
      <c r="E55" s="211">
        <v>7550</v>
      </c>
      <c r="F55" s="210">
        <v>34854.5</v>
      </c>
      <c r="G55" s="212">
        <f t="shared" si="6"/>
        <v>3.6164900662251656</v>
      </c>
      <c r="H55" s="210">
        <v>33843.25</v>
      </c>
      <c r="I55" s="85">
        <f t="shared" si="7"/>
        <v>2.9880404511978015E-2</v>
      </c>
    </row>
    <row r="56" spans="1:9" ht="16.5" x14ac:dyDescent="0.3">
      <c r="A56" s="37"/>
      <c r="B56" s="96" t="s">
        <v>42</v>
      </c>
      <c r="C56" s="97" t="s">
        <v>196</v>
      </c>
      <c r="D56" s="98" t="s">
        <v>113</v>
      </c>
      <c r="E56" s="211">
        <v>3758.3333333333335</v>
      </c>
      <c r="F56" s="210">
        <v>18961.333333333332</v>
      </c>
      <c r="G56" s="217">
        <f t="shared" si="6"/>
        <v>4.0451441241685133</v>
      </c>
      <c r="H56" s="210">
        <v>18196.333333333332</v>
      </c>
      <c r="I56" s="86">
        <f t="shared" si="7"/>
        <v>4.2041436919525915E-2</v>
      </c>
    </row>
    <row r="57" spans="1:9" ht="17.25" thickBot="1" x14ac:dyDescent="0.35">
      <c r="A57" s="38"/>
      <c r="B57" s="36" t="s">
        <v>43</v>
      </c>
      <c r="C57" s="16" t="s">
        <v>118</v>
      </c>
      <c r="D57" s="12" t="s">
        <v>113</v>
      </c>
      <c r="E57" s="214">
        <v>12727.714285714286</v>
      </c>
      <c r="F57" s="213">
        <v>4883.25</v>
      </c>
      <c r="G57" s="215">
        <f t="shared" si="6"/>
        <v>-0.61632938244999669</v>
      </c>
      <c r="H57" s="213">
        <v>4883.25</v>
      </c>
      <c r="I57" s="119">
        <f t="shared" si="7"/>
        <v>0</v>
      </c>
    </row>
    <row r="58" spans="1:9" ht="16.5" x14ac:dyDescent="0.3">
      <c r="A58" s="37"/>
      <c r="B58" s="39" t="s">
        <v>54</v>
      </c>
      <c r="C58" s="14" t="s">
        <v>120</v>
      </c>
      <c r="D58" s="11" t="s">
        <v>119</v>
      </c>
      <c r="E58" s="208">
        <v>16507.8125</v>
      </c>
      <c r="F58" s="216">
        <v>43695</v>
      </c>
      <c r="G58" s="44">
        <f t="shared" si="6"/>
        <v>1.6469285376242309</v>
      </c>
      <c r="H58" s="216">
        <v>42221.428571428572</v>
      </c>
      <c r="I58" s="44">
        <f t="shared" si="7"/>
        <v>3.4901031974285207E-2</v>
      </c>
    </row>
    <row r="59" spans="1:9" ht="16.5" x14ac:dyDescent="0.3">
      <c r="A59" s="37"/>
      <c r="B59" s="34" t="s">
        <v>55</v>
      </c>
      <c r="C59" s="15" t="s">
        <v>121</v>
      </c>
      <c r="D59" s="13" t="s">
        <v>119</v>
      </c>
      <c r="E59" s="211">
        <v>17267.5</v>
      </c>
      <c r="F59" s="210">
        <v>43114</v>
      </c>
      <c r="G59" s="48">
        <f t="shared" si="6"/>
        <v>1.4968293036050384</v>
      </c>
      <c r="H59" s="210">
        <v>43842.571428571428</v>
      </c>
      <c r="I59" s="44">
        <f t="shared" si="7"/>
        <v>-1.6617899106543519E-2</v>
      </c>
    </row>
    <row r="60" spans="1:9" ht="16.5" customHeight="1" thickBot="1" x14ac:dyDescent="0.35">
      <c r="A60" s="38"/>
      <c r="B60" s="34" t="s">
        <v>56</v>
      </c>
      <c r="C60" s="15" t="s">
        <v>122</v>
      </c>
      <c r="D60" s="12" t="s">
        <v>119</v>
      </c>
      <c r="E60" s="214">
        <v>91610</v>
      </c>
      <c r="F60" s="210">
        <v>304500</v>
      </c>
      <c r="G60" s="51">
        <f t="shared" si="6"/>
        <v>2.323872939635411</v>
      </c>
      <c r="H60" s="210">
        <v>304500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80"/>
      <c r="F61" s="233"/>
      <c r="G61" s="52"/>
      <c r="H61" s="233"/>
      <c r="I61" s="53"/>
    </row>
    <row r="62" spans="1:9" ht="16.5" x14ac:dyDescent="0.3">
      <c r="A62" s="33"/>
      <c r="B62" s="34" t="s">
        <v>59</v>
      </c>
      <c r="C62" s="15" t="s">
        <v>127</v>
      </c>
      <c r="D62" s="20" t="s">
        <v>123</v>
      </c>
      <c r="E62" s="208">
        <v>26592.138888888891</v>
      </c>
      <c r="F62" s="210">
        <v>54183.666666666664</v>
      </c>
      <c r="G62" s="45">
        <f t="shared" ref="G62:G67" si="8">(F62-E62)/E62</f>
        <v>1.0375821175221998</v>
      </c>
      <c r="H62" s="210">
        <v>49840.333333333336</v>
      </c>
      <c r="I62" s="44">
        <f t="shared" ref="I62:I67" si="9">(F62-H62)/H62</f>
        <v>8.7144949538860664E-2</v>
      </c>
    </row>
    <row r="63" spans="1:9" ht="16.5" x14ac:dyDescent="0.3">
      <c r="A63" s="37"/>
      <c r="B63" s="34" t="s">
        <v>60</v>
      </c>
      <c r="C63" s="15" t="s">
        <v>128</v>
      </c>
      <c r="D63" s="13" t="s">
        <v>213</v>
      </c>
      <c r="E63" s="211">
        <v>115735.5</v>
      </c>
      <c r="F63" s="210">
        <v>354713.83333333331</v>
      </c>
      <c r="G63" s="48">
        <f t="shared" si="8"/>
        <v>2.0648662971459344</v>
      </c>
      <c r="H63" s="210">
        <v>354713.83333333331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129</v>
      </c>
      <c r="D64" s="13" t="s">
        <v>214</v>
      </c>
      <c r="E64" s="211">
        <v>45549.833333333328</v>
      </c>
      <c r="F64" s="210">
        <v>161475.42857142858</v>
      </c>
      <c r="G64" s="48">
        <f t="shared" si="8"/>
        <v>2.5450278684831322</v>
      </c>
      <c r="H64" s="210">
        <v>154990.42857142858</v>
      </c>
      <c r="I64" s="85">
        <f t="shared" si="9"/>
        <v>4.1841293425492629E-2</v>
      </c>
    </row>
    <row r="65" spans="1:9" ht="16.5" x14ac:dyDescent="0.3">
      <c r="A65" s="37"/>
      <c r="B65" s="34" t="s">
        <v>62</v>
      </c>
      <c r="C65" s="15" t="s">
        <v>130</v>
      </c>
      <c r="D65" s="13" t="s">
        <v>124</v>
      </c>
      <c r="E65" s="211">
        <v>19977</v>
      </c>
      <c r="F65" s="210">
        <v>78332.666666666672</v>
      </c>
      <c r="G65" s="48">
        <f t="shared" si="8"/>
        <v>2.9211426473778181</v>
      </c>
      <c r="H65" s="210">
        <v>78332.666666666672</v>
      </c>
      <c r="I65" s="85">
        <f t="shared" si="9"/>
        <v>0</v>
      </c>
    </row>
    <row r="66" spans="1:9" ht="16.5" x14ac:dyDescent="0.3">
      <c r="A66" s="37"/>
      <c r="B66" s="34" t="s">
        <v>63</v>
      </c>
      <c r="C66" s="15" t="s">
        <v>131</v>
      </c>
      <c r="D66" s="13" t="s">
        <v>125</v>
      </c>
      <c r="E66" s="211">
        <v>14448</v>
      </c>
      <c r="F66" s="210">
        <v>40597.5</v>
      </c>
      <c r="G66" s="48">
        <f t="shared" si="8"/>
        <v>1.8099044850498338</v>
      </c>
      <c r="H66" s="210">
        <v>37002.5</v>
      </c>
      <c r="I66" s="85">
        <f t="shared" si="9"/>
        <v>9.7155597594757115E-2</v>
      </c>
    </row>
    <row r="67" spans="1:9" ht="16.5" customHeight="1" thickBot="1" x14ac:dyDescent="0.35">
      <c r="A67" s="38"/>
      <c r="B67" s="34" t="s">
        <v>64</v>
      </c>
      <c r="C67" s="15" t="s">
        <v>132</v>
      </c>
      <c r="D67" s="12" t="s">
        <v>126</v>
      </c>
      <c r="E67" s="214">
        <v>12887.875</v>
      </c>
      <c r="F67" s="210">
        <v>34143.333333333336</v>
      </c>
      <c r="G67" s="51">
        <f t="shared" si="8"/>
        <v>1.6492601249882806</v>
      </c>
      <c r="H67" s="210">
        <v>31143.333333333332</v>
      </c>
      <c r="I67" s="86">
        <f t="shared" si="9"/>
        <v>9.6328802311891379E-2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80"/>
      <c r="F68" s="233"/>
      <c r="G68" s="60"/>
      <c r="H68" s="233"/>
      <c r="I68" s="53"/>
    </row>
    <row r="69" spans="1:9" ht="16.5" x14ac:dyDescent="0.3">
      <c r="A69" s="33"/>
      <c r="B69" s="34" t="s">
        <v>68</v>
      </c>
      <c r="C69" s="18" t="s">
        <v>137</v>
      </c>
      <c r="D69" s="20" t="s">
        <v>133</v>
      </c>
      <c r="E69" s="208">
        <v>14635</v>
      </c>
      <c r="F69" s="216">
        <v>44826</v>
      </c>
      <c r="G69" s="45">
        <f>(F69-E69)/E69</f>
        <v>2.0629313290058078</v>
      </c>
      <c r="H69" s="216">
        <v>40609.714285714283</v>
      </c>
      <c r="I69" s="44">
        <f>(F69-H69)/H69</f>
        <v>0.10382455992232691</v>
      </c>
    </row>
    <row r="70" spans="1:9" ht="16.5" x14ac:dyDescent="0.3">
      <c r="A70" s="37"/>
      <c r="B70" s="34" t="s">
        <v>67</v>
      </c>
      <c r="C70" s="15" t="s">
        <v>138</v>
      </c>
      <c r="D70" s="13" t="s">
        <v>134</v>
      </c>
      <c r="E70" s="211">
        <v>7452.2767857142862</v>
      </c>
      <c r="F70" s="210">
        <v>26084.333333333332</v>
      </c>
      <c r="G70" s="48">
        <f>(F70-E70)/E70</f>
        <v>2.5001831095881926</v>
      </c>
      <c r="H70" s="210">
        <v>24928.25</v>
      </c>
      <c r="I70" s="44">
        <f>(F70-H70)/H70</f>
        <v>4.6376433698046678E-2</v>
      </c>
    </row>
    <row r="71" spans="1:9" ht="16.5" x14ac:dyDescent="0.3">
      <c r="A71" s="37"/>
      <c r="B71" s="34" t="s">
        <v>69</v>
      </c>
      <c r="C71" s="15" t="s">
        <v>139</v>
      </c>
      <c r="D71" s="13" t="s">
        <v>135</v>
      </c>
      <c r="E71" s="211">
        <v>2067.6666666666665</v>
      </c>
      <c r="F71" s="210">
        <v>17128</v>
      </c>
      <c r="G71" s="48">
        <f>(F71-E71)/E71</f>
        <v>7.2837336772529433</v>
      </c>
      <c r="H71" s="210">
        <v>16715.714285714286</v>
      </c>
      <c r="I71" s="44">
        <f>(F71-H71)/H71</f>
        <v>2.4664558584736315E-2</v>
      </c>
    </row>
    <row r="72" spans="1:9" ht="16.5" x14ac:dyDescent="0.3">
      <c r="A72" s="37"/>
      <c r="B72" s="34" t="s">
        <v>70</v>
      </c>
      <c r="C72" s="15" t="s">
        <v>140</v>
      </c>
      <c r="D72" s="13" t="s">
        <v>136</v>
      </c>
      <c r="E72" s="211">
        <v>9329.375</v>
      </c>
      <c r="F72" s="210">
        <v>25375.75</v>
      </c>
      <c r="G72" s="48">
        <f>(F72-E72)/E72</f>
        <v>1.719983921752529</v>
      </c>
      <c r="H72" s="210">
        <v>25375.75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158</v>
      </c>
      <c r="D73" s="12" t="s">
        <v>133</v>
      </c>
      <c r="E73" s="214">
        <v>7792.3263888888887</v>
      </c>
      <c r="F73" s="219">
        <v>17635</v>
      </c>
      <c r="G73" s="48">
        <f>(F73-E73)/E73</f>
        <v>1.2631238887972944</v>
      </c>
      <c r="H73" s="219">
        <v>16515</v>
      </c>
      <c r="I73" s="59">
        <f>(F73-H73)/H73</f>
        <v>6.7817135937026943E-2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80"/>
      <c r="F74" s="185"/>
      <c r="G74" s="52"/>
      <c r="H74" s="185"/>
      <c r="I74" s="53"/>
    </row>
    <row r="75" spans="1:9" ht="16.5" x14ac:dyDescent="0.3">
      <c r="A75" s="33"/>
      <c r="B75" s="34" t="s">
        <v>74</v>
      </c>
      <c r="C75" s="15" t="s">
        <v>143</v>
      </c>
      <c r="D75" s="20" t="s">
        <v>141</v>
      </c>
      <c r="E75" s="208">
        <v>4526.666666666667</v>
      </c>
      <c r="F75" s="207">
        <v>15159.6</v>
      </c>
      <c r="G75" s="44">
        <f t="shared" ref="G75:G81" si="10">(F75-E75)/E75</f>
        <v>2.3489543446244476</v>
      </c>
      <c r="H75" s="207">
        <v>15159.6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142</v>
      </c>
      <c r="D76" s="11" t="s">
        <v>159</v>
      </c>
      <c r="E76" s="211">
        <v>3375.625</v>
      </c>
      <c r="F76" s="210">
        <v>14533.125</v>
      </c>
      <c r="G76" s="48">
        <f t="shared" si="10"/>
        <v>3.3053138307720791</v>
      </c>
      <c r="H76" s="210">
        <v>13903.125</v>
      </c>
      <c r="I76" s="44">
        <f t="shared" si="11"/>
        <v>4.5313553607552258E-2</v>
      </c>
    </row>
    <row r="77" spans="1:9" ht="16.5" x14ac:dyDescent="0.3">
      <c r="A77" s="37"/>
      <c r="B77" s="34" t="s">
        <v>75</v>
      </c>
      <c r="C77" s="15" t="s">
        <v>147</v>
      </c>
      <c r="D77" s="13" t="s">
        <v>144</v>
      </c>
      <c r="E77" s="211">
        <v>2113.8333333333335</v>
      </c>
      <c r="F77" s="210">
        <v>6965</v>
      </c>
      <c r="G77" s="48">
        <f t="shared" si="10"/>
        <v>2.2949617598360006</v>
      </c>
      <c r="H77" s="210">
        <v>6770</v>
      </c>
      <c r="I77" s="44">
        <f t="shared" si="11"/>
        <v>2.8803545051698669E-2</v>
      </c>
    </row>
    <row r="78" spans="1:9" ht="16.5" x14ac:dyDescent="0.3">
      <c r="A78" s="37"/>
      <c r="B78" s="34" t="s">
        <v>77</v>
      </c>
      <c r="C78" s="15" t="s">
        <v>145</v>
      </c>
      <c r="D78" s="13" t="s">
        <v>160</v>
      </c>
      <c r="E78" s="211">
        <v>5404.4444444444443</v>
      </c>
      <c r="F78" s="210">
        <v>11612.25</v>
      </c>
      <c r="G78" s="48">
        <f t="shared" si="10"/>
        <v>1.1486482319078948</v>
      </c>
      <c r="H78" s="210">
        <v>11620.375</v>
      </c>
      <c r="I78" s="44">
        <f t="shared" si="11"/>
        <v>-6.9920290868410008E-4</v>
      </c>
    </row>
    <row r="79" spans="1:9" ht="16.5" x14ac:dyDescent="0.3">
      <c r="A79" s="37"/>
      <c r="B79" s="34" t="s">
        <v>78</v>
      </c>
      <c r="C79" s="15" t="s">
        <v>148</v>
      </c>
      <c r="D79" s="25" t="s">
        <v>146</v>
      </c>
      <c r="E79" s="220">
        <v>5553.2291666666661</v>
      </c>
      <c r="F79" s="210">
        <v>23383</v>
      </c>
      <c r="G79" s="48">
        <f t="shared" si="10"/>
        <v>3.2107032319783917</v>
      </c>
      <c r="H79" s="210">
        <v>21753.285714285714</v>
      </c>
      <c r="I79" s="44">
        <f t="shared" si="11"/>
        <v>7.4918074773597451E-2</v>
      </c>
    </row>
    <row r="80" spans="1:9" ht="16.5" x14ac:dyDescent="0.3">
      <c r="A80" s="37"/>
      <c r="B80" s="34" t="s">
        <v>79</v>
      </c>
      <c r="C80" s="15" t="s">
        <v>154</v>
      </c>
      <c r="D80" s="25" t="s">
        <v>149</v>
      </c>
      <c r="E80" s="220">
        <v>29999</v>
      </c>
      <c r="F80" s="210">
        <v>57000</v>
      </c>
      <c r="G80" s="48">
        <f t="shared" si="10"/>
        <v>0.90006333544451478</v>
      </c>
      <c r="H80" s="210">
        <v>57000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150</v>
      </c>
      <c r="D81" s="12" t="s">
        <v>149</v>
      </c>
      <c r="E81" s="214">
        <v>6840.5803571428569</v>
      </c>
      <c r="F81" s="213">
        <v>27331.666666666668</v>
      </c>
      <c r="G81" s="51">
        <f t="shared" si="10"/>
        <v>2.9955186898911652</v>
      </c>
      <c r="H81" s="213">
        <v>27331.666666666668</v>
      </c>
      <c r="I81" s="56">
        <f t="shared" si="11"/>
        <v>0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8" zoomScaleNormal="100" workbookViewId="0">
      <selection activeCell="I15" sqref="I15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40" t="s">
        <v>201</v>
      </c>
      <c r="B9" s="240"/>
      <c r="C9" s="240"/>
      <c r="D9" s="240"/>
      <c r="E9" s="240"/>
      <c r="F9" s="240"/>
      <c r="G9" s="240"/>
      <c r="H9" s="240"/>
      <c r="I9" s="240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41" t="s">
        <v>3</v>
      </c>
      <c r="B12" s="247"/>
      <c r="C12" s="249" t="s">
        <v>0</v>
      </c>
      <c r="D12" s="243" t="s">
        <v>23</v>
      </c>
      <c r="E12" s="243" t="s">
        <v>215</v>
      </c>
      <c r="F12" s="251" t="s">
        <v>222</v>
      </c>
      <c r="G12" s="243" t="s">
        <v>195</v>
      </c>
      <c r="H12" s="251" t="s">
        <v>218</v>
      </c>
      <c r="I12" s="243" t="s">
        <v>185</v>
      </c>
    </row>
    <row r="13" spans="1:9" ht="30.75" customHeight="1" thickBot="1" x14ac:dyDescent="0.25">
      <c r="A13" s="242"/>
      <c r="B13" s="248"/>
      <c r="C13" s="250"/>
      <c r="D13" s="244"/>
      <c r="E13" s="244"/>
      <c r="F13" s="252"/>
      <c r="G13" s="244"/>
      <c r="H13" s="252"/>
      <c r="I13" s="244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159</v>
      </c>
      <c r="E15" s="42">
        <v>4225.8500000000004</v>
      </c>
      <c r="F15" s="181">
        <v>10266.6</v>
      </c>
      <c r="G15" s="44">
        <f>(F15-E15)/E15</f>
        <v>1.4294757267768614</v>
      </c>
      <c r="H15" s="181">
        <v>11366.6</v>
      </c>
      <c r="I15" s="120">
        <f>(F15-H15)/H15</f>
        <v>-9.677476114229408E-2</v>
      </c>
    </row>
    <row r="16" spans="1:9" ht="16.5" x14ac:dyDescent="0.3">
      <c r="A16" s="37"/>
      <c r="B16" s="34" t="s">
        <v>5</v>
      </c>
      <c r="C16" s="15" t="s">
        <v>85</v>
      </c>
      <c r="D16" s="11" t="s">
        <v>159</v>
      </c>
      <c r="E16" s="46">
        <v>3762.5736111111109</v>
      </c>
      <c r="F16" s="181">
        <v>12033.2</v>
      </c>
      <c r="G16" s="48">
        <f t="shared" ref="G16:G39" si="0">(F16-E16)/E16</f>
        <v>2.1981301214852573</v>
      </c>
      <c r="H16" s="181">
        <v>10266.6</v>
      </c>
      <c r="I16" s="48">
        <f>(F16-H16)/H16</f>
        <v>0.17207254592562293</v>
      </c>
    </row>
    <row r="17" spans="1:9" ht="16.5" x14ac:dyDescent="0.3">
      <c r="A17" s="37"/>
      <c r="B17" s="34" t="s">
        <v>6</v>
      </c>
      <c r="C17" s="15" t="s">
        <v>86</v>
      </c>
      <c r="D17" s="11" t="s">
        <v>159</v>
      </c>
      <c r="E17" s="46">
        <v>3141.8777777777777</v>
      </c>
      <c r="F17" s="181">
        <v>8666.6</v>
      </c>
      <c r="G17" s="48">
        <f t="shared" si="0"/>
        <v>1.7584141118722352</v>
      </c>
      <c r="H17" s="181">
        <v>8366.6</v>
      </c>
      <c r="I17" s="48">
        <f t="shared" ref="I17:I29" si="1">(F17-H17)/H17</f>
        <v>3.585685941720651E-2</v>
      </c>
    </row>
    <row r="18" spans="1:9" ht="16.5" x14ac:dyDescent="0.3">
      <c r="A18" s="37"/>
      <c r="B18" s="34" t="s">
        <v>7</v>
      </c>
      <c r="C18" s="15" t="s">
        <v>87</v>
      </c>
      <c r="D18" s="11" t="s">
        <v>159</v>
      </c>
      <c r="E18" s="46">
        <v>3422.3</v>
      </c>
      <c r="F18" s="181">
        <v>5733.2</v>
      </c>
      <c r="G18" s="48">
        <f t="shared" si="0"/>
        <v>0.67524764047570329</v>
      </c>
      <c r="H18" s="181">
        <v>5866.6</v>
      </c>
      <c r="I18" s="48">
        <f t="shared" si="1"/>
        <v>-2.273889476016782E-2</v>
      </c>
    </row>
    <row r="19" spans="1:9" ht="16.5" x14ac:dyDescent="0.3">
      <c r="A19" s="37"/>
      <c r="B19" s="34" t="s">
        <v>8</v>
      </c>
      <c r="C19" s="15" t="s">
        <v>89</v>
      </c>
      <c r="D19" s="11" t="s">
        <v>159</v>
      </c>
      <c r="E19" s="46">
        <v>6777.0124999999998</v>
      </c>
      <c r="F19" s="181">
        <v>14700</v>
      </c>
      <c r="G19" s="48">
        <f t="shared" si="0"/>
        <v>1.1690973714450137</v>
      </c>
      <c r="H19" s="181">
        <v>14833.2</v>
      </c>
      <c r="I19" s="48">
        <f t="shared" si="1"/>
        <v>-8.9798559987056548E-3</v>
      </c>
    </row>
    <row r="20" spans="1:9" ht="16.5" x14ac:dyDescent="0.3">
      <c r="A20" s="37"/>
      <c r="B20" s="34" t="s">
        <v>9</v>
      </c>
      <c r="C20" s="15" t="s">
        <v>88</v>
      </c>
      <c r="D20" s="11" t="s">
        <v>159</v>
      </c>
      <c r="E20" s="46">
        <v>3974.3500000000004</v>
      </c>
      <c r="F20" s="181">
        <v>9000</v>
      </c>
      <c r="G20" s="48">
        <f t="shared" si="0"/>
        <v>1.2645212424673216</v>
      </c>
      <c r="H20" s="181">
        <v>10366.6</v>
      </c>
      <c r="I20" s="48">
        <f t="shared" si="1"/>
        <v>-0.13182721432292172</v>
      </c>
    </row>
    <row r="21" spans="1:9" ht="16.5" x14ac:dyDescent="0.3">
      <c r="A21" s="37"/>
      <c r="B21" s="34" t="s">
        <v>10</v>
      </c>
      <c r="C21" s="15" t="s">
        <v>90</v>
      </c>
      <c r="D21" s="11" t="s">
        <v>159</v>
      </c>
      <c r="E21" s="46">
        <v>3157.9666666666662</v>
      </c>
      <c r="F21" s="181">
        <v>9600</v>
      </c>
      <c r="G21" s="48">
        <f t="shared" si="0"/>
        <v>2.0399307571327547</v>
      </c>
      <c r="H21" s="181">
        <v>9500</v>
      </c>
      <c r="I21" s="48">
        <f t="shared" si="1"/>
        <v>1.0526315789473684E-2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933.15</v>
      </c>
      <c r="F22" s="181">
        <v>1916.6</v>
      </c>
      <c r="G22" s="48">
        <f t="shared" si="0"/>
        <v>1.0539034453196163</v>
      </c>
      <c r="H22" s="181">
        <v>2000</v>
      </c>
      <c r="I22" s="48">
        <f t="shared" si="1"/>
        <v>-4.1700000000000043E-2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770.75</v>
      </c>
      <c r="F23" s="181">
        <v>2000</v>
      </c>
      <c r="G23" s="48">
        <f t="shared" si="0"/>
        <v>1.5948751216347714</v>
      </c>
      <c r="H23" s="181">
        <v>2300</v>
      </c>
      <c r="I23" s="48">
        <f t="shared" si="1"/>
        <v>-0.13043478260869565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776.5</v>
      </c>
      <c r="F24" s="181">
        <v>2250</v>
      </c>
      <c r="G24" s="48">
        <f t="shared" si="0"/>
        <v>1.8976175144880876</v>
      </c>
      <c r="H24" s="181">
        <v>2350</v>
      </c>
      <c r="I24" s="48">
        <f t="shared" si="1"/>
        <v>-4.2553191489361701E-2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922.35</v>
      </c>
      <c r="F25" s="181">
        <v>2416.6</v>
      </c>
      <c r="G25" s="48">
        <f t="shared" si="0"/>
        <v>1.6200466200466199</v>
      </c>
      <c r="H25" s="181">
        <v>3050</v>
      </c>
      <c r="I25" s="48">
        <f t="shared" si="1"/>
        <v>-0.20767213114754102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3504.6374999999998</v>
      </c>
      <c r="F26" s="181">
        <v>8116.6</v>
      </c>
      <c r="G26" s="48">
        <f t="shared" si="0"/>
        <v>1.3159599245285714</v>
      </c>
      <c r="H26" s="181">
        <v>7366.6</v>
      </c>
      <c r="I26" s="48">
        <f t="shared" si="1"/>
        <v>0.10181087611652594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769.32222222222231</v>
      </c>
      <c r="F27" s="181">
        <v>2000</v>
      </c>
      <c r="G27" s="48">
        <f t="shared" si="0"/>
        <v>1.5996909256343965</v>
      </c>
      <c r="H27" s="181">
        <v>2333.1999999999998</v>
      </c>
      <c r="I27" s="48">
        <f t="shared" si="1"/>
        <v>-0.14280816046631228</v>
      </c>
    </row>
    <row r="28" spans="1:9" ht="16.5" x14ac:dyDescent="0.3">
      <c r="A28" s="37"/>
      <c r="B28" s="34" t="s">
        <v>17</v>
      </c>
      <c r="C28" s="15" t="s">
        <v>97</v>
      </c>
      <c r="D28" s="11" t="s">
        <v>159</v>
      </c>
      <c r="E28" s="46">
        <v>2326.8555555555554</v>
      </c>
      <c r="F28" s="181">
        <v>4783.2</v>
      </c>
      <c r="G28" s="48">
        <f t="shared" si="0"/>
        <v>1.0556497323521969</v>
      </c>
      <c r="H28" s="181">
        <v>4683.2</v>
      </c>
      <c r="I28" s="48">
        <f t="shared" si="1"/>
        <v>2.1352921079603692E-2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3324.6875</v>
      </c>
      <c r="F29" s="181">
        <v>9500</v>
      </c>
      <c r="G29" s="48">
        <f t="shared" si="0"/>
        <v>1.8574114108468842</v>
      </c>
      <c r="H29" s="181">
        <v>8800</v>
      </c>
      <c r="I29" s="48">
        <f t="shared" si="1"/>
        <v>7.9545454545454544E-2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159</v>
      </c>
      <c r="E30" s="49">
        <v>2736.5</v>
      </c>
      <c r="F30" s="184">
        <v>11100</v>
      </c>
      <c r="G30" s="51">
        <f t="shared" si="0"/>
        <v>3.0562762653023934</v>
      </c>
      <c r="H30" s="184">
        <v>9850</v>
      </c>
      <c r="I30" s="51">
        <f>(F30-H30)/H30</f>
        <v>0.12690355329949238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80"/>
      <c r="G31" s="41"/>
      <c r="H31" s="180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159</v>
      </c>
      <c r="E32" s="54">
        <v>4424.25</v>
      </c>
      <c r="F32" s="181">
        <v>10266.6</v>
      </c>
      <c r="G32" s="44">
        <f t="shared" si="0"/>
        <v>1.3205289032039329</v>
      </c>
      <c r="H32" s="181">
        <v>10933.2</v>
      </c>
      <c r="I32" s="45">
        <f>(F32-H32)/H32</f>
        <v>-6.0970255734826062E-2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159</v>
      </c>
      <c r="E33" s="46">
        <v>4217.8999999999996</v>
      </c>
      <c r="F33" s="181">
        <v>10066.6</v>
      </c>
      <c r="G33" s="48">
        <f t="shared" si="0"/>
        <v>1.3866379003769651</v>
      </c>
      <c r="H33" s="181">
        <v>10400</v>
      </c>
      <c r="I33" s="48">
        <f>(F33-H33)/H33</f>
        <v>-3.2057692307692273E-2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159</v>
      </c>
      <c r="E34" s="46">
        <v>4055.8500000000004</v>
      </c>
      <c r="F34" s="181">
        <v>14166.6</v>
      </c>
      <c r="G34" s="48">
        <f>(F34-E34)/E34</f>
        <v>2.4928806538703352</v>
      </c>
      <c r="H34" s="181">
        <v>14200</v>
      </c>
      <c r="I34" s="48">
        <f>(F34-H34)/H34</f>
        <v>-2.3521126760563124E-3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159</v>
      </c>
      <c r="E35" s="46">
        <v>3461.6650793650792</v>
      </c>
      <c r="F35" s="181">
        <v>9599.7999999999993</v>
      </c>
      <c r="G35" s="48">
        <f t="shared" si="0"/>
        <v>1.773174117052579</v>
      </c>
      <c r="H35" s="181">
        <v>9800</v>
      </c>
      <c r="I35" s="48">
        <f>(F35-H35)/H35</f>
        <v>-2.0428571428571504E-2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159</v>
      </c>
      <c r="E36" s="49">
        <v>5270.55</v>
      </c>
      <c r="F36" s="181">
        <v>9366.6</v>
      </c>
      <c r="G36" s="55">
        <f t="shared" si="0"/>
        <v>0.77715798161482197</v>
      </c>
      <c r="H36" s="181">
        <v>8300</v>
      </c>
      <c r="I36" s="48">
        <f>(F36-H36)/H36</f>
        <v>0.12850602409638559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9"/>
      <c r="G37" s="6"/>
      <c r="H37" s="179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159</v>
      </c>
      <c r="E38" s="46">
        <v>80911.737500000003</v>
      </c>
      <c r="F38" s="182">
        <v>264000</v>
      </c>
      <c r="G38" s="45">
        <f t="shared" si="0"/>
        <v>2.2628146194487542</v>
      </c>
      <c r="H38" s="182">
        <v>266000</v>
      </c>
      <c r="I38" s="45">
        <f>(F38-H38)/H38</f>
        <v>-7.5187969924812026E-3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159</v>
      </c>
      <c r="E39" s="83">
        <v>38822.005357142858</v>
      </c>
      <c r="F39" s="183">
        <v>168333.2</v>
      </c>
      <c r="G39" s="51">
        <f t="shared" si="0"/>
        <v>3.3360253663204547</v>
      </c>
      <c r="H39" s="183">
        <v>162666.6</v>
      </c>
      <c r="I39" s="51">
        <f>(F39-H39)/H39</f>
        <v>3.4835670014618896E-2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40" t="s">
        <v>202</v>
      </c>
      <c r="B9" s="240"/>
      <c r="C9" s="240"/>
      <c r="D9" s="240"/>
      <c r="E9" s="240"/>
      <c r="F9" s="240"/>
      <c r="G9" s="240"/>
      <c r="H9" s="240"/>
      <c r="I9" s="240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41" t="s">
        <v>3</v>
      </c>
      <c r="B12" s="247"/>
      <c r="C12" s="249" t="s">
        <v>0</v>
      </c>
      <c r="D12" s="243" t="s">
        <v>221</v>
      </c>
      <c r="E12" s="251" t="s">
        <v>222</v>
      </c>
      <c r="F12" s="258" t="s">
        <v>184</v>
      </c>
      <c r="G12" s="243" t="s">
        <v>215</v>
      </c>
      <c r="H12" s="260" t="s">
        <v>223</v>
      </c>
      <c r="I12" s="256" t="s">
        <v>194</v>
      </c>
    </row>
    <row r="13" spans="1:9" ht="39.75" customHeight="1" thickBot="1" x14ac:dyDescent="0.25">
      <c r="A13" s="242"/>
      <c r="B13" s="248"/>
      <c r="C13" s="250"/>
      <c r="D13" s="244"/>
      <c r="E13" s="252"/>
      <c r="F13" s="259"/>
      <c r="G13" s="244"/>
      <c r="H13" s="261"/>
      <c r="I13" s="257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161</v>
      </c>
      <c r="D15" s="165">
        <v>11802.8</v>
      </c>
      <c r="E15" s="165">
        <v>10266.6</v>
      </c>
      <c r="F15" s="67">
        <f t="shared" ref="F15:F30" si="0">D15-E15</f>
        <v>1536.1999999999989</v>
      </c>
      <c r="G15" s="42">
        <v>4225.8500000000004</v>
      </c>
      <c r="H15" s="66">
        <f>AVERAGE(D15:E15)</f>
        <v>11034.7</v>
      </c>
      <c r="I15" s="69">
        <f>(H15-G15)/G15</f>
        <v>1.6112379757918525</v>
      </c>
    </row>
    <row r="16" spans="1:9" ht="16.5" customHeight="1" x14ac:dyDescent="0.3">
      <c r="A16" s="37"/>
      <c r="B16" s="34" t="s">
        <v>5</v>
      </c>
      <c r="C16" s="15" t="s">
        <v>162</v>
      </c>
      <c r="D16" s="165">
        <v>11497.555555555555</v>
      </c>
      <c r="E16" s="165">
        <v>12033.2</v>
      </c>
      <c r="F16" s="71">
        <f t="shared" si="0"/>
        <v>-535.64444444444598</v>
      </c>
      <c r="G16" s="46">
        <v>3762.5736111111109</v>
      </c>
      <c r="H16" s="68">
        <f t="shared" ref="H16:H30" si="1">AVERAGE(D16:E16)</f>
        <v>11765.377777777778</v>
      </c>
      <c r="I16" s="72">
        <f t="shared" ref="I16:I39" si="2">(H16-G16)/G16</f>
        <v>2.1269495281192361</v>
      </c>
    </row>
    <row r="17" spans="1:9" ht="16.5" x14ac:dyDescent="0.3">
      <c r="A17" s="37"/>
      <c r="B17" s="34" t="s">
        <v>6</v>
      </c>
      <c r="C17" s="15" t="s">
        <v>163</v>
      </c>
      <c r="D17" s="165">
        <v>6098.8</v>
      </c>
      <c r="E17" s="165">
        <v>8666.6</v>
      </c>
      <c r="F17" s="71">
        <f t="shared" si="0"/>
        <v>-2567.8000000000002</v>
      </c>
      <c r="G17" s="46">
        <v>3141.8777777777777</v>
      </c>
      <c r="H17" s="68">
        <f t="shared" si="1"/>
        <v>7382.7000000000007</v>
      </c>
      <c r="I17" s="72">
        <f t="shared" si="2"/>
        <v>1.3497731363763357</v>
      </c>
    </row>
    <row r="18" spans="1:9" ht="16.5" x14ac:dyDescent="0.3">
      <c r="A18" s="37"/>
      <c r="B18" s="34" t="s">
        <v>7</v>
      </c>
      <c r="C18" s="15" t="s">
        <v>164</v>
      </c>
      <c r="D18" s="165">
        <v>5603.8</v>
      </c>
      <c r="E18" s="165">
        <v>5733.2</v>
      </c>
      <c r="F18" s="71">
        <f t="shared" si="0"/>
        <v>-129.39999999999964</v>
      </c>
      <c r="G18" s="46">
        <v>3422.3</v>
      </c>
      <c r="H18" s="68">
        <f t="shared" si="1"/>
        <v>5668.5</v>
      </c>
      <c r="I18" s="72">
        <f t="shared" si="2"/>
        <v>0.65634222598837033</v>
      </c>
    </row>
    <row r="19" spans="1:9" ht="16.5" x14ac:dyDescent="0.3">
      <c r="A19" s="37"/>
      <c r="B19" s="34" t="s">
        <v>8</v>
      </c>
      <c r="C19" s="15" t="s">
        <v>165</v>
      </c>
      <c r="D19" s="165">
        <v>17543.5</v>
      </c>
      <c r="E19" s="165">
        <v>14700</v>
      </c>
      <c r="F19" s="71">
        <f t="shared" si="0"/>
        <v>2843.5</v>
      </c>
      <c r="G19" s="46">
        <v>6777.0124999999998</v>
      </c>
      <c r="H19" s="68">
        <f t="shared" si="1"/>
        <v>16121.75</v>
      </c>
      <c r="I19" s="72">
        <f t="shared" si="2"/>
        <v>1.3788874522512684</v>
      </c>
    </row>
    <row r="20" spans="1:9" ht="16.5" x14ac:dyDescent="0.3">
      <c r="A20" s="37"/>
      <c r="B20" s="34" t="s">
        <v>9</v>
      </c>
      <c r="C20" s="15" t="s">
        <v>166</v>
      </c>
      <c r="D20" s="165">
        <v>10623.8</v>
      </c>
      <c r="E20" s="165">
        <v>9000</v>
      </c>
      <c r="F20" s="71">
        <f t="shared" si="0"/>
        <v>1623.7999999999993</v>
      </c>
      <c r="G20" s="46">
        <v>3974.3500000000004</v>
      </c>
      <c r="H20" s="68">
        <f t="shared" si="1"/>
        <v>9811.9</v>
      </c>
      <c r="I20" s="72">
        <f t="shared" si="2"/>
        <v>1.4688062198850123</v>
      </c>
    </row>
    <row r="21" spans="1:9" ht="16.5" x14ac:dyDescent="0.3">
      <c r="A21" s="37"/>
      <c r="B21" s="34" t="s">
        <v>10</v>
      </c>
      <c r="C21" s="15" t="s">
        <v>167</v>
      </c>
      <c r="D21" s="165">
        <v>13123.8</v>
      </c>
      <c r="E21" s="165">
        <v>9600</v>
      </c>
      <c r="F21" s="71">
        <f>D21-E21</f>
        <v>3523.7999999999993</v>
      </c>
      <c r="G21" s="46">
        <v>3157.9666666666662</v>
      </c>
      <c r="H21" s="68">
        <f>AVERAGE(D21:E21)</f>
        <v>11361.9</v>
      </c>
      <c r="I21" s="72">
        <f t="shared" si="2"/>
        <v>2.5978530489027758</v>
      </c>
    </row>
    <row r="22" spans="1:9" ht="16.5" x14ac:dyDescent="0.3">
      <c r="A22" s="37"/>
      <c r="B22" s="34" t="s">
        <v>11</v>
      </c>
      <c r="C22" s="15" t="s">
        <v>168</v>
      </c>
      <c r="D22" s="165">
        <v>2475</v>
      </c>
      <c r="E22" s="165">
        <v>1916.6</v>
      </c>
      <c r="F22" s="71">
        <f t="shared" si="0"/>
        <v>558.40000000000009</v>
      </c>
      <c r="G22" s="46">
        <v>933.15</v>
      </c>
      <c r="H22" s="68">
        <f t="shared" si="1"/>
        <v>2195.8000000000002</v>
      </c>
      <c r="I22" s="72">
        <f t="shared" si="2"/>
        <v>1.3531050742110058</v>
      </c>
    </row>
    <row r="23" spans="1:9" ht="16.5" x14ac:dyDescent="0.3">
      <c r="A23" s="37"/>
      <c r="B23" s="34" t="s">
        <v>12</v>
      </c>
      <c r="C23" s="15" t="s">
        <v>169</v>
      </c>
      <c r="D23" s="165">
        <v>3637.5555555555557</v>
      </c>
      <c r="E23" s="165">
        <v>2000</v>
      </c>
      <c r="F23" s="71">
        <f t="shared" si="0"/>
        <v>1637.5555555555557</v>
      </c>
      <c r="G23" s="46">
        <v>770.75</v>
      </c>
      <c r="H23" s="68">
        <f t="shared" si="1"/>
        <v>2818.7777777777778</v>
      </c>
      <c r="I23" s="72">
        <f t="shared" si="2"/>
        <v>2.6571881644862509</v>
      </c>
    </row>
    <row r="24" spans="1:9" ht="16.5" x14ac:dyDescent="0.3">
      <c r="A24" s="37"/>
      <c r="B24" s="34" t="s">
        <v>13</v>
      </c>
      <c r="C24" s="15" t="s">
        <v>170</v>
      </c>
      <c r="D24" s="165">
        <v>3109.7777777777778</v>
      </c>
      <c r="E24" s="165">
        <v>2250</v>
      </c>
      <c r="F24" s="71">
        <f t="shared" si="0"/>
        <v>859.77777777777783</v>
      </c>
      <c r="G24" s="46">
        <v>776.5</v>
      </c>
      <c r="H24" s="68">
        <f t="shared" si="1"/>
        <v>2679.8888888888887</v>
      </c>
      <c r="I24" s="72">
        <f t="shared" si="2"/>
        <v>2.4512413250339842</v>
      </c>
    </row>
    <row r="25" spans="1:9" ht="16.5" x14ac:dyDescent="0.3">
      <c r="A25" s="37"/>
      <c r="B25" s="34" t="s">
        <v>14</v>
      </c>
      <c r="C25" s="15" t="s">
        <v>171</v>
      </c>
      <c r="D25" s="165">
        <v>3698.8</v>
      </c>
      <c r="E25" s="165">
        <v>2416.6</v>
      </c>
      <c r="F25" s="71">
        <f t="shared" si="0"/>
        <v>1282.2000000000003</v>
      </c>
      <c r="G25" s="46">
        <v>922.35</v>
      </c>
      <c r="H25" s="68">
        <f t="shared" si="1"/>
        <v>3057.7</v>
      </c>
      <c r="I25" s="72">
        <f t="shared" si="2"/>
        <v>2.3151189895375941</v>
      </c>
    </row>
    <row r="26" spans="1:9" ht="16.5" x14ac:dyDescent="0.3">
      <c r="A26" s="37"/>
      <c r="B26" s="34" t="s">
        <v>15</v>
      </c>
      <c r="C26" s="15" t="s">
        <v>172</v>
      </c>
      <c r="D26" s="165">
        <v>9769.7999999999993</v>
      </c>
      <c r="E26" s="165">
        <v>8116.6</v>
      </c>
      <c r="F26" s="71">
        <f t="shared" si="0"/>
        <v>1653.1999999999989</v>
      </c>
      <c r="G26" s="46">
        <v>3504.6374999999998</v>
      </c>
      <c r="H26" s="68">
        <f t="shared" si="1"/>
        <v>8943.2000000000007</v>
      </c>
      <c r="I26" s="72">
        <f t="shared" si="2"/>
        <v>1.5518188400369515</v>
      </c>
    </row>
    <row r="27" spans="1:9" ht="16.5" x14ac:dyDescent="0.3">
      <c r="A27" s="37"/>
      <c r="B27" s="34" t="s">
        <v>16</v>
      </c>
      <c r="C27" s="15" t="s">
        <v>173</v>
      </c>
      <c r="D27" s="165">
        <v>3248.5</v>
      </c>
      <c r="E27" s="165">
        <v>2000</v>
      </c>
      <c r="F27" s="71">
        <f t="shared" si="0"/>
        <v>1248.5</v>
      </c>
      <c r="G27" s="46">
        <v>769.32222222222231</v>
      </c>
      <c r="H27" s="68">
        <f t="shared" si="1"/>
        <v>2624.25</v>
      </c>
      <c r="I27" s="72">
        <f t="shared" si="2"/>
        <v>2.4111194557980324</v>
      </c>
    </row>
    <row r="28" spans="1:9" ht="16.5" x14ac:dyDescent="0.3">
      <c r="A28" s="37"/>
      <c r="B28" s="34" t="s">
        <v>17</v>
      </c>
      <c r="C28" s="15" t="s">
        <v>174</v>
      </c>
      <c r="D28" s="165">
        <v>4199.75</v>
      </c>
      <c r="E28" s="165">
        <v>4783.2</v>
      </c>
      <c r="F28" s="71">
        <f t="shared" si="0"/>
        <v>-583.44999999999982</v>
      </c>
      <c r="G28" s="46">
        <v>2326.8555555555554</v>
      </c>
      <c r="H28" s="68">
        <f t="shared" si="1"/>
        <v>4491.4750000000004</v>
      </c>
      <c r="I28" s="72">
        <f t="shared" si="2"/>
        <v>0.93027667285845972</v>
      </c>
    </row>
    <row r="29" spans="1:9" ht="16.5" x14ac:dyDescent="0.3">
      <c r="A29" s="37"/>
      <c r="B29" s="34" t="s">
        <v>18</v>
      </c>
      <c r="C29" s="15" t="s">
        <v>175</v>
      </c>
      <c r="D29" s="165">
        <v>10050</v>
      </c>
      <c r="E29" s="165">
        <v>9500</v>
      </c>
      <c r="F29" s="71">
        <f t="shared" si="0"/>
        <v>550</v>
      </c>
      <c r="G29" s="46">
        <v>3324.6875</v>
      </c>
      <c r="H29" s="68">
        <f t="shared" si="1"/>
        <v>9775</v>
      </c>
      <c r="I29" s="72">
        <f t="shared" si="2"/>
        <v>1.9401259516871887</v>
      </c>
    </row>
    <row r="30" spans="1:9" ht="17.25" thickBot="1" x14ac:dyDescent="0.35">
      <c r="A30" s="38"/>
      <c r="B30" s="36" t="s">
        <v>19</v>
      </c>
      <c r="C30" s="16" t="s">
        <v>176</v>
      </c>
      <c r="D30" s="235">
        <v>10649</v>
      </c>
      <c r="E30" s="168">
        <v>11100</v>
      </c>
      <c r="F30" s="74">
        <f t="shared" si="0"/>
        <v>-451</v>
      </c>
      <c r="G30" s="49">
        <v>2736.5</v>
      </c>
      <c r="H30" s="101">
        <f t="shared" si="1"/>
        <v>10874.5</v>
      </c>
      <c r="I30" s="75">
        <f t="shared" si="2"/>
        <v>2.973871733966746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3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177</v>
      </c>
      <c r="D32" s="43">
        <v>11369.8</v>
      </c>
      <c r="E32" s="165">
        <v>10266.6</v>
      </c>
      <c r="F32" s="67">
        <f>D32-E32</f>
        <v>1103.1999999999989</v>
      </c>
      <c r="G32" s="54">
        <v>4424.25</v>
      </c>
      <c r="H32" s="68">
        <f>AVERAGE(D32:E32)</f>
        <v>10818.2</v>
      </c>
      <c r="I32" s="78">
        <f t="shared" si="2"/>
        <v>1.4452054020455447</v>
      </c>
    </row>
    <row r="33" spans="1:9" ht="16.5" x14ac:dyDescent="0.3">
      <c r="A33" s="37"/>
      <c r="B33" s="34" t="s">
        <v>27</v>
      </c>
      <c r="C33" s="15" t="s">
        <v>178</v>
      </c>
      <c r="D33" s="47">
        <v>10734.8</v>
      </c>
      <c r="E33" s="165">
        <v>10066.6</v>
      </c>
      <c r="F33" s="79">
        <f>D33-E33</f>
        <v>668.19999999999891</v>
      </c>
      <c r="G33" s="46">
        <v>4217.8999999999996</v>
      </c>
      <c r="H33" s="68">
        <f>AVERAGE(D33:E33)</f>
        <v>10400.700000000001</v>
      </c>
      <c r="I33" s="72">
        <f t="shared" si="2"/>
        <v>1.4658479338059227</v>
      </c>
    </row>
    <row r="34" spans="1:9" ht="16.5" x14ac:dyDescent="0.3">
      <c r="A34" s="37"/>
      <c r="B34" s="39" t="s">
        <v>28</v>
      </c>
      <c r="C34" s="15" t="s">
        <v>179</v>
      </c>
      <c r="D34" s="47">
        <v>14875</v>
      </c>
      <c r="E34" s="165">
        <v>14166.6</v>
      </c>
      <c r="F34" s="71">
        <f>D34-E34</f>
        <v>708.39999999999964</v>
      </c>
      <c r="G34" s="46">
        <v>4055.8500000000004</v>
      </c>
      <c r="H34" s="68">
        <f>AVERAGE(D34:E34)</f>
        <v>14520.8</v>
      </c>
      <c r="I34" s="72">
        <f t="shared" si="2"/>
        <v>2.5802112997275537</v>
      </c>
    </row>
    <row r="35" spans="1:9" ht="16.5" x14ac:dyDescent="0.3">
      <c r="A35" s="37"/>
      <c r="B35" s="34" t="s">
        <v>29</v>
      </c>
      <c r="C35" s="15" t="s">
        <v>180</v>
      </c>
      <c r="D35" s="47">
        <v>8328.2857142857138</v>
      </c>
      <c r="E35" s="165">
        <v>9599.7999999999993</v>
      </c>
      <c r="F35" s="79">
        <f>D35-E35</f>
        <v>-1271.5142857142855</v>
      </c>
      <c r="G35" s="46">
        <v>3461.6650793650792</v>
      </c>
      <c r="H35" s="68">
        <f>AVERAGE(D35:E35)</f>
        <v>8964.0428571428565</v>
      </c>
      <c r="I35" s="72">
        <f t="shared" si="2"/>
        <v>1.5895176603240297</v>
      </c>
    </row>
    <row r="36" spans="1:9" ht="17.25" thickBot="1" x14ac:dyDescent="0.35">
      <c r="A36" s="38"/>
      <c r="B36" s="39" t="s">
        <v>30</v>
      </c>
      <c r="C36" s="15" t="s">
        <v>181</v>
      </c>
      <c r="D36" s="50">
        <v>9613.7999999999993</v>
      </c>
      <c r="E36" s="165">
        <v>9366.6</v>
      </c>
      <c r="F36" s="71">
        <f>D36-E36</f>
        <v>247.19999999999891</v>
      </c>
      <c r="G36" s="49">
        <v>5270.55</v>
      </c>
      <c r="H36" s="68">
        <f>AVERAGE(D36:E36)</f>
        <v>9490.2000000000007</v>
      </c>
      <c r="I36" s="80">
        <f t="shared" si="2"/>
        <v>0.80060904459686377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7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182</v>
      </c>
      <c r="D38" s="43">
        <v>289666</v>
      </c>
      <c r="E38" s="166">
        <v>264000</v>
      </c>
      <c r="F38" s="67">
        <f>D38-E38</f>
        <v>25666</v>
      </c>
      <c r="G38" s="46">
        <v>80911.737500000003</v>
      </c>
      <c r="H38" s="67">
        <f>AVERAGE(D38:E38)</f>
        <v>276833</v>
      </c>
      <c r="I38" s="78">
        <f t="shared" si="2"/>
        <v>2.4214195437343067</v>
      </c>
    </row>
    <row r="39" spans="1:9" ht="17.25" thickBot="1" x14ac:dyDescent="0.35">
      <c r="A39" s="38"/>
      <c r="B39" s="36" t="s">
        <v>32</v>
      </c>
      <c r="C39" s="16" t="s">
        <v>183</v>
      </c>
      <c r="D39" s="57">
        <v>165316.66666666666</v>
      </c>
      <c r="E39" s="167">
        <v>168333.2</v>
      </c>
      <c r="F39" s="74">
        <f>D39-E39</f>
        <v>-3016.5333333333547</v>
      </c>
      <c r="G39" s="46">
        <v>38822.005357142858</v>
      </c>
      <c r="H39" s="81">
        <f>AVERAGE(D39:E39)</f>
        <v>166824.93333333335</v>
      </c>
      <c r="I39" s="75">
        <f t="shared" si="2"/>
        <v>3.2971745482652981</v>
      </c>
    </row>
    <row r="40" spans="1:9" ht="15.75" customHeight="1" thickBot="1" x14ac:dyDescent="0.25">
      <c r="A40" s="253"/>
      <c r="B40" s="254"/>
      <c r="C40" s="255"/>
      <c r="D40" s="84">
        <f>SUM(D15:D39)</f>
        <v>637036.59126984118</v>
      </c>
      <c r="E40" s="84">
        <f>SUM(E15:E39)</f>
        <v>599882</v>
      </c>
      <c r="F40" s="84">
        <f>SUM(F15:F39)</f>
        <v>37154.591269841243</v>
      </c>
      <c r="G40" s="84">
        <f>SUM(G15:G39)</f>
        <v>185690.64126984126</v>
      </c>
      <c r="H40" s="84">
        <f>AVERAGE(D40:E40)</f>
        <v>618459.29563492059</v>
      </c>
      <c r="I40" s="75">
        <f>(H40-G40)/G40</f>
        <v>2.3305894761609993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8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40" t="s">
        <v>199</v>
      </c>
      <c r="B9" s="240"/>
      <c r="C9" s="240"/>
      <c r="D9" s="240"/>
      <c r="E9" s="240"/>
      <c r="F9" s="240"/>
      <c r="G9" s="240"/>
      <c r="H9" s="240"/>
      <c r="I9" s="240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41" t="s">
        <v>3</v>
      </c>
      <c r="B13" s="247"/>
      <c r="C13" s="249" t="s">
        <v>0</v>
      </c>
      <c r="D13" s="243" t="s">
        <v>23</v>
      </c>
      <c r="E13" s="243" t="s">
        <v>215</v>
      </c>
      <c r="F13" s="260" t="s">
        <v>223</v>
      </c>
      <c r="G13" s="243" t="s">
        <v>195</v>
      </c>
      <c r="H13" s="260" t="s">
        <v>219</v>
      </c>
      <c r="I13" s="243" t="s">
        <v>185</v>
      </c>
    </row>
    <row r="14" spans="1:9" ht="33.75" customHeight="1" thickBot="1" x14ac:dyDescent="0.25">
      <c r="A14" s="242"/>
      <c r="B14" s="248"/>
      <c r="C14" s="250"/>
      <c r="D14" s="263"/>
      <c r="E14" s="244"/>
      <c r="F14" s="261"/>
      <c r="G14" s="262"/>
      <c r="H14" s="261"/>
      <c r="I14" s="262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159</v>
      </c>
      <c r="E16" s="154">
        <v>4225.8500000000004</v>
      </c>
      <c r="F16" s="42">
        <v>11034.7</v>
      </c>
      <c r="G16" s="21">
        <f t="shared" ref="G16:G31" si="0">(F16-E16)/E16</f>
        <v>1.6112379757918525</v>
      </c>
      <c r="H16" s="207">
        <v>12080.2</v>
      </c>
      <c r="I16" s="21">
        <f t="shared" ref="I16:I31" si="1">(F16-H16)/H16</f>
        <v>-8.6546580354629879E-2</v>
      </c>
    </row>
    <row r="17" spans="1:9" ht="16.5" x14ac:dyDescent="0.3">
      <c r="A17" s="37"/>
      <c r="B17" s="34" t="s">
        <v>5</v>
      </c>
      <c r="C17" s="15" t="s">
        <v>85</v>
      </c>
      <c r="D17" s="11" t="s">
        <v>159</v>
      </c>
      <c r="E17" s="156">
        <v>3762.5736111111109</v>
      </c>
      <c r="F17" s="46">
        <v>11765.377777777778</v>
      </c>
      <c r="G17" s="21">
        <f t="shared" si="0"/>
        <v>2.1269495281192361</v>
      </c>
      <c r="H17" s="210">
        <v>10765.966666666667</v>
      </c>
      <c r="I17" s="21">
        <f t="shared" si="1"/>
        <v>9.2830596829308762E-2</v>
      </c>
    </row>
    <row r="18" spans="1:9" ht="16.5" x14ac:dyDescent="0.3">
      <c r="A18" s="37"/>
      <c r="B18" s="34" t="s">
        <v>6</v>
      </c>
      <c r="C18" s="15" t="s">
        <v>86</v>
      </c>
      <c r="D18" s="11" t="s">
        <v>159</v>
      </c>
      <c r="E18" s="156">
        <v>3141.8777777777777</v>
      </c>
      <c r="F18" s="46">
        <v>7382.7000000000007</v>
      </c>
      <c r="G18" s="21">
        <f t="shared" si="0"/>
        <v>1.3497731363763357</v>
      </c>
      <c r="H18" s="210">
        <v>7357.7000000000007</v>
      </c>
      <c r="I18" s="21">
        <f t="shared" si="1"/>
        <v>3.3978009432295416E-3</v>
      </c>
    </row>
    <row r="19" spans="1:9" ht="16.5" x14ac:dyDescent="0.3">
      <c r="A19" s="37"/>
      <c r="B19" s="34" t="s">
        <v>7</v>
      </c>
      <c r="C19" s="15" t="s">
        <v>87</v>
      </c>
      <c r="D19" s="11" t="s">
        <v>159</v>
      </c>
      <c r="E19" s="156">
        <v>3422.3</v>
      </c>
      <c r="F19" s="46">
        <v>5668.5</v>
      </c>
      <c r="G19" s="21">
        <f t="shared" si="0"/>
        <v>0.65634222598837033</v>
      </c>
      <c r="H19" s="210">
        <v>5618.2000000000007</v>
      </c>
      <c r="I19" s="21">
        <f t="shared" si="1"/>
        <v>8.9530454593996778E-3</v>
      </c>
    </row>
    <row r="20" spans="1:9" ht="16.5" x14ac:dyDescent="0.3">
      <c r="A20" s="37"/>
      <c r="B20" s="34" t="s">
        <v>8</v>
      </c>
      <c r="C20" s="15" t="s">
        <v>89</v>
      </c>
      <c r="D20" s="11" t="s">
        <v>159</v>
      </c>
      <c r="E20" s="156">
        <v>6777.0124999999998</v>
      </c>
      <c r="F20" s="46">
        <v>16121.75</v>
      </c>
      <c r="G20" s="21">
        <f t="shared" si="0"/>
        <v>1.3788874522512684</v>
      </c>
      <c r="H20" s="210">
        <v>16338.711111111112</v>
      </c>
      <c r="I20" s="21">
        <f t="shared" si="1"/>
        <v>-1.3278961212770795E-2</v>
      </c>
    </row>
    <row r="21" spans="1:9" ht="16.5" x14ac:dyDescent="0.3">
      <c r="A21" s="37"/>
      <c r="B21" s="34" t="s">
        <v>9</v>
      </c>
      <c r="C21" s="15" t="s">
        <v>88</v>
      </c>
      <c r="D21" s="11" t="s">
        <v>159</v>
      </c>
      <c r="E21" s="156">
        <v>3974.3500000000004</v>
      </c>
      <c r="F21" s="46">
        <v>9811.9</v>
      </c>
      <c r="G21" s="21">
        <f t="shared" si="0"/>
        <v>1.4688062198850123</v>
      </c>
      <c r="H21" s="210">
        <v>10995.2</v>
      </c>
      <c r="I21" s="21">
        <f t="shared" si="1"/>
        <v>-0.10761968859138542</v>
      </c>
    </row>
    <row r="22" spans="1:9" ht="16.5" x14ac:dyDescent="0.3">
      <c r="A22" s="37"/>
      <c r="B22" s="34" t="s">
        <v>10</v>
      </c>
      <c r="C22" s="15" t="s">
        <v>90</v>
      </c>
      <c r="D22" s="11" t="s">
        <v>159</v>
      </c>
      <c r="E22" s="156">
        <v>3157.9666666666662</v>
      </c>
      <c r="F22" s="46">
        <v>11361.9</v>
      </c>
      <c r="G22" s="21">
        <f t="shared" si="0"/>
        <v>2.5978530489027758</v>
      </c>
      <c r="H22" s="210">
        <v>11634.9</v>
      </c>
      <c r="I22" s="21">
        <f t="shared" si="1"/>
        <v>-2.3463888817265296E-2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6">
        <v>933.15</v>
      </c>
      <c r="F23" s="46">
        <v>2195.8000000000002</v>
      </c>
      <c r="G23" s="21">
        <f t="shared" si="0"/>
        <v>1.3531050742110058</v>
      </c>
      <c r="H23" s="210">
        <v>2277.7777777777778</v>
      </c>
      <c r="I23" s="21">
        <f t="shared" si="1"/>
        <v>-3.5990243902438969E-2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6">
        <v>770.75</v>
      </c>
      <c r="F24" s="46">
        <v>2818.7777777777778</v>
      </c>
      <c r="G24" s="21">
        <f t="shared" si="0"/>
        <v>2.6571881644862509</v>
      </c>
      <c r="H24" s="210">
        <v>3010.4444444444443</v>
      </c>
      <c r="I24" s="21">
        <f t="shared" si="1"/>
        <v>-6.3667232597623039E-2</v>
      </c>
    </row>
    <row r="25" spans="1:9" ht="16.5" x14ac:dyDescent="0.3">
      <c r="A25" s="37"/>
      <c r="B25" s="34" t="s">
        <v>13</v>
      </c>
      <c r="C25" s="148" t="s">
        <v>93</v>
      </c>
      <c r="D25" s="13" t="s">
        <v>81</v>
      </c>
      <c r="E25" s="156">
        <v>776.5</v>
      </c>
      <c r="F25" s="46">
        <v>2679.8888888888887</v>
      </c>
      <c r="G25" s="21">
        <f t="shared" si="0"/>
        <v>2.4512413250339842</v>
      </c>
      <c r="H25" s="210">
        <v>2758.2222222222222</v>
      </c>
      <c r="I25" s="21">
        <f t="shared" si="1"/>
        <v>-2.8399935546245623E-2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6">
        <v>922.35</v>
      </c>
      <c r="F26" s="46">
        <v>3057.7</v>
      </c>
      <c r="G26" s="21">
        <f t="shared" si="0"/>
        <v>2.3151189895375941</v>
      </c>
      <c r="H26" s="210">
        <v>3427.1111111111113</v>
      </c>
      <c r="I26" s="21">
        <f t="shared" si="1"/>
        <v>-0.10779081831150315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6">
        <v>3504.6374999999998</v>
      </c>
      <c r="F27" s="46">
        <v>8943.2000000000007</v>
      </c>
      <c r="G27" s="21">
        <f t="shared" si="0"/>
        <v>1.5518188400369515</v>
      </c>
      <c r="H27" s="210">
        <v>8505.2000000000007</v>
      </c>
      <c r="I27" s="21">
        <f t="shared" si="1"/>
        <v>5.1497907162676944E-2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6">
        <v>769.32222222222231</v>
      </c>
      <c r="F28" s="46">
        <v>2624.25</v>
      </c>
      <c r="G28" s="21">
        <f t="shared" si="0"/>
        <v>2.4111194557980324</v>
      </c>
      <c r="H28" s="210">
        <v>2853.9749999999999</v>
      </c>
      <c r="I28" s="21">
        <f t="shared" si="1"/>
        <v>-8.0492996609991305E-2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159</v>
      </c>
      <c r="E29" s="156">
        <v>2326.8555555555554</v>
      </c>
      <c r="F29" s="46">
        <v>4491.4750000000004</v>
      </c>
      <c r="G29" s="21">
        <f t="shared" si="0"/>
        <v>0.93027667285845972</v>
      </c>
      <c r="H29" s="210">
        <v>4535.2250000000004</v>
      </c>
      <c r="I29" s="21">
        <f t="shared" si="1"/>
        <v>-9.6467099206764811E-3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6">
        <v>3324.6875</v>
      </c>
      <c r="F30" s="46">
        <v>9775</v>
      </c>
      <c r="G30" s="21">
        <f t="shared" si="0"/>
        <v>1.9401259516871887</v>
      </c>
      <c r="H30" s="210">
        <v>9402.7444444444445</v>
      </c>
      <c r="I30" s="21">
        <f t="shared" si="1"/>
        <v>3.9590096035790959E-2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159</v>
      </c>
      <c r="E31" s="158">
        <v>2736.5</v>
      </c>
      <c r="F31" s="49">
        <v>10874.5</v>
      </c>
      <c r="G31" s="23">
        <f t="shared" si="0"/>
        <v>2.973871733966746</v>
      </c>
      <c r="H31" s="213">
        <v>10006.9</v>
      </c>
      <c r="I31" s="23">
        <f t="shared" si="1"/>
        <v>8.6700176877954255E-2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6"/>
      <c r="F32" s="41"/>
      <c r="G32" s="41"/>
      <c r="H32" s="180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159</v>
      </c>
      <c r="E33" s="161">
        <v>4424.25</v>
      </c>
      <c r="F33" s="54">
        <v>10818.2</v>
      </c>
      <c r="G33" s="21">
        <f>(F33-E33)/E33</f>
        <v>1.4452054020455447</v>
      </c>
      <c r="H33" s="216">
        <v>11226.5</v>
      </c>
      <c r="I33" s="21">
        <f>(F33-H33)/H33</f>
        <v>-3.6369304769963862E-2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159</v>
      </c>
      <c r="E34" s="156">
        <v>4217.8999999999996</v>
      </c>
      <c r="F34" s="46">
        <v>10400.700000000001</v>
      </c>
      <c r="G34" s="21">
        <f>(F34-E34)/E34</f>
        <v>1.4658479338059227</v>
      </c>
      <c r="H34" s="210">
        <v>10942.5</v>
      </c>
      <c r="I34" s="21">
        <f>(F34-H34)/H34</f>
        <v>-4.951336531871138E-2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159</v>
      </c>
      <c r="E35" s="156">
        <v>4055.8500000000004</v>
      </c>
      <c r="F35" s="46">
        <v>14520.8</v>
      </c>
      <c r="G35" s="21">
        <f>(F35-E35)/E35</f>
        <v>2.5802112997275537</v>
      </c>
      <c r="H35" s="210">
        <v>14324.5</v>
      </c>
      <c r="I35" s="21">
        <f>(F35-H35)/H35</f>
        <v>1.3703794198750343E-2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159</v>
      </c>
      <c r="E36" s="156">
        <v>3461.6650793650792</v>
      </c>
      <c r="F36" s="46">
        <v>8964.0428571428565</v>
      </c>
      <c r="G36" s="21">
        <f>(F36-E36)/E36</f>
        <v>1.5895176603240297</v>
      </c>
      <c r="H36" s="210">
        <v>9262.375</v>
      </c>
      <c r="I36" s="21">
        <f>(F36-H36)/H36</f>
        <v>-3.2209033088937071E-2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159</v>
      </c>
      <c r="E37" s="158">
        <v>5270.55</v>
      </c>
      <c r="F37" s="49">
        <v>9490.2000000000007</v>
      </c>
      <c r="G37" s="23">
        <f>(F37-E37)/E37</f>
        <v>0.80060904459686377</v>
      </c>
      <c r="H37" s="213">
        <v>9019.9</v>
      </c>
      <c r="I37" s="23">
        <f>(F37-H37)/H37</f>
        <v>5.2140267630461659E-2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6"/>
      <c r="F38" s="41"/>
      <c r="G38" s="41"/>
      <c r="H38" s="180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159</v>
      </c>
      <c r="E39" s="155">
        <v>80911.737500000003</v>
      </c>
      <c r="F39" s="46">
        <v>276833</v>
      </c>
      <c r="G39" s="21">
        <f t="shared" ref="G39:G44" si="2">(F39-E39)/E39</f>
        <v>2.4214195437343067</v>
      </c>
      <c r="H39" s="210">
        <v>271166.33333333337</v>
      </c>
      <c r="I39" s="21">
        <f t="shared" ref="I39:I44" si="3">(F39-H39)/H39</f>
        <v>2.089738278719443E-2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159</v>
      </c>
      <c r="E40" s="157">
        <v>38822.005357142858</v>
      </c>
      <c r="F40" s="46">
        <v>166824.93333333335</v>
      </c>
      <c r="G40" s="21">
        <f t="shared" si="2"/>
        <v>3.2971745482652981</v>
      </c>
      <c r="H40" s="210">
        <v>160408.13333333333</v>
      </c>
      <c r="I40" s="21">
        <f t="shared" si="3"/>
        <v>4.0002959118448797E-2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159</v>
      </c>
      <c r="E41" s="157">
        <v>26980.5</v>
      </c>
      <c r="F41" s="57">
        <v>134724.5</v>
      </c>
      <c r="G41" s="21">
        <f t="shared" si="2"/>
        <v>3.993402642649321</v>
      </c>
      <c r="H41" s="218">
        <v>122224.5</v>
      </c>
      <c r="I41" s="21">
        <f t="shared" si="3"/>
        <v>0.10227082131651183</v>
      </c>
    </row>
    <row r="42" spans="1:9" ht="16.5" x14ac:dyDescent="0.3">
      <c r="A42" s="37"/>
      <c r="B42" s="34" t="s">
        <v>34</v>
      </c>
      <c r="C42" s="15" t="s">
        <v>153</v>
      </c>
      <c r="D42" s="11" t="s">
        <v>159</v>
      </c>
      <c r="E42" s="157">
        <v>13581.333333333332</v>
      </c>
      <c r="F42" s="47">
        <v>44000</v>
      </c>
      <c r="G42" s="21">
        <f t="shared" si="2"/>
        <v>2.2397408207343417</v>
      </c>
      <c r="H42" s="211">
        <v>43333.333333333336</v>
      </c>
      <c r="I42" s="21">
        <f t="shared" si="3"/>
        <v>1.5384615384615328E-2</v>
      </c>
    </row>
    <row r="43" spans="1:9" ht="16.5" x14ac:dyDescent="0.3">
      <c r="A43" s="37"/>
      <c r="B43" s="34" t="s">
        <v>35</v>
      </c>
      <c r="C43" s="15" t="s">
        <v>151</v>
      </c>
      <c r="D43" s="11" t="s">
        <v>159</v>
      </c>
      <c r="E43" s="157">
        <v>11916.333333333332</v>
      </c>
      <c r="F43" s="47">
        <v>39832.666666666664</v>
      </c>
      <c r="G43" s="21">
        <f t="shared" si="2"/>
        <v>2.3426949005566589</v>
      </c>
      <c r="H43" s="211">
        <v>39082.666666666664</v>
      </c>
      <c r="I43" s="21">
        <f t="shared" si="3"/>
        <v>1.9190092794759826E-2</v>
      </c>
    </row>
    <row r="44" spans="1:9" ht="16.5" customHeight="1" thickBot="1" x14ac:dyDescent="0.35">
      <c r="A44" s="38"/>
      <c r="B44" s="34" t="s">
        <v>36</v>
      </c>
      <c r="C44" s="15" t="s">
        <v>152</v>
      </c>
      <c r="D44" s="11" t="s">
        <v>159</v>
      </c>
      <c r="E44" s="159">
        <v>21885.25</v>
      </c>
      <c r="F44" s="50">
        <v>84075.5</v>
      </c>
      <c r="G44" s="31">
        <f t="shared" si="2"/>
        <v>2.8416513405147303</v>
      </c>
      <c r="H44" s="214">
        <v>82429</v>
      </c>
      <c r="I44" s="31">
        <f t="shared" si="3"/>
        <v>1.9974766162394304E-2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6"/>
      <c r="F45" s="123"/>
      <c r="G45" s="41"/>
      <c r="H45" s="17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5">
        <v>15453.080357142857</v>
      </c>
      <c r="F46" s="43">
        <v>78715.375</v>
      </c>
      <c r="G46" s="21">
        <f t="shared" ref="G46:G51" si="4">(F46-E46)/E46</f>
        <v>4.093830691407458</v>
      </c>
      <c r="H46" s="208">
        <v>79254.777777777781</v>
      </c>
      <c r="I46" s="21">
        <f t="shared" ref="I46:I51" si="5">(F46-H46)/H46</f>
        <v>-6.8059338869160763E-3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7">
        <v>10142.666666666668</v>
      </c>
      <c r="F47" s="47">
        <v>42654.777777777781</v>
      </c>
      <c r="G47" s="21">
        <f t="shared" si="4"/>
        <v>3.2054796021208536</v>
      </c>
      <c r="H47" s="211">
        <v>39629.300000000003</v>
      </c>
      <c r="I47" s="21">
        <f t="shared" si="5"/>
        <v>7.6344466790424712E-2</v>
      </c>
    </row>
    <row r="48" spans="1:9" ht="16.5" x14ac:dyDescent="0.3">
      <c r="A48" s="37"/>
      <c r="B48" s="34" t="s">
        <v>47</v>
      </c>
      <c r="C48" s="15" t="s">
        <v>112</v>
      </c>
      <c r="D48" s="11" t="s">
        <v>113</v>
      </c>
      <c r="E48" s="157">
        <v>38917.72321428571</v>
      </c>
      <c r="F48" s="47">
        <v>125839.75</v>
      </c>
      <c r="G48" s="21">
        <f t="shared" si="4"/>
        <v>2.233481807430282</v>
      </c>
      <c r="H48" s="211">
        <v>117020.375</v>
      </c>
      <c r="I48" s="21">
        <f t="shared" si="5"/>
        <v>7.5366148843737685E-2</v>
      </c>
    </row>
    <row r="49" spans="1:9" ht="16.5" x14ac:dyDescent="0.3">
      <c r="A49" s="37"/>
      <c r="B49" s="34" t="s">
        <v>48</v>
      </c>
      <c r="C49" s="15" t="s">
        <v>155</v>
      </c>
      <c r="D49" s="11" t="s">
        <v>113</v>
      </c>
      <c r="E49" s="157">
        <v>59127.916666666672</v>
      </c>
      <c r="F49" s="47">
        <v>188243.75</v>
      </c>
      <c r="G49" s="21">
        <f t="shared" si="4"/>
        <v>2.1836695864192746</v>
      </c>
      <c r="H49" s="211">
        <v>188243.75</v>
      </c>
      <c r="I49" s="21">
        <f t="shared" si="5"/>
        <v>0</v>
      </c>
    </row>
    <row r="50" spans="1:9" ht="16.5" x14ac:dyDescent="0.3">
      <c r="A50" s="37"/>
      <c r="B50" s="34" t="s">
        <v>49</v>
      </c>
      <c r="C50" s="15" t="s">
        <v>156</v>
      </c>
      <c r="D50" s="13" t="s">
        <v>197</v>
      </c>
      <c r="E50" s="157">
        <v>5961.2166666666672</v>
      </c>
      <c r="F50" s="47">
        <v>17560</v>
      </c>
      <c r="G50" s="21">
        <f t="shared" si="4"/>
        <v>1.9457073919473931</v>
      </c>
      <c r="H50" s="211">
        <v>15500</v>
      </c>
      <c r="I50" s="21">
        <f t="shared" si="5"/>
        <v>0.13290322580645161</v>
      </c>
    </row>
    <row r="51" spans="1:9" ht="16.5" customHeight="1" thickBot="1" x14ac:dyDescent="0.35">
      <c r="A51" s="38"/>
      <c r="B51" s="34" t="s">
        <v>50</v>
      </c>
      <c r="C51" s="148" t="s">
        <v>157</v>
      </c>
      <c r="D51" s="12" t="s">
        <v>216</v>
      </c>
      <c r="E51" s="159">
        <v>50037.916666666672</v>
      </c>
      <c r="F51" s="50">
        <v>178916</v>
      </c>
      <c r="G51" s="31">
        <f t="shared" si="4"/>
        <v>2.575608496889858</v>
      </c>
      <c r="H51" s="214">
        <v>178916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6"/>
      <c r="F52" s="41"/>
      <c r="G52" s="41"/>
      <c r="H52" s="180"/>
      <c r="I52" s="8"/>
    </row>
    <row r="53" spans="1:9" ht="16.5" x14ac:dyDescent="0.3">
      <c r="A53" s="33"/>
      <c r="B53" s="92" t="s">
        <v>38</v>
      </c>
      <c r="C53" s="19" t="s">
        <v>114</v>
      </c>
      <c r="D53" s="20" t="s">
        <v>113</v>
      </c>
      <c r="E53" s="155">
        <v>8533.3333333333339</v>
      </c>
      <c r="F53" s="66">
        <v>23809.5</v>
      </c>
      <c r="G53" s="22">
        <f t="shared" ref="G53:G61" si="6">(F53-E53)/E53</f>
        <v>1.7901757812499999</v>
      </c>
      <c r="H53" s="164">
        <v>23620.75</v>
      </c>
      <c r="I53" s="22">
        <f t="shared" ref="I53:I61" si="7">(F53-H53)/H53</f>
        <v>7.9908554978144215E-3</v>
      </c>
    </row>
    <row r="54" spans="1:9" ht="16.5" x14ac:dyDescent="0.3">
      <c r="A54" s="37"/>
      <c r="B54" s="93" t="s">
        <v>39</v>
      </c>
      <c r="C54" s="15" t="s">
        <v>115</v>
      </c>
      <c r="D54" s="11" t="s">
        <v>113</v>
      </c>
      <c r="E54" s="157">
        <v>16440</v>
      </c>
      <c r="F54" s="70">
        <v>44388.75</v>
      </c>
      <c r="G54" s="21">
        <f t="shared" si="6"/>
        <v>1.7000456204379562</v>
      </c>
      <c r="H54" s="222">
        <v>39882.5</v>
      </c>
      <c r="I54" s="21">
        <f t="shared" si="7"/>
        <v>0.112988152698552</v>
      </c>
    </row>
    <row r="55" spans="1:9" ht="16.5" x14ac:dyDescent="0.3">
      <c r="A55" s="37"/>
      <c r="B55" s="93" t="s">
        <v>40</v>
      </c>
      <c r="C55" s="15" t="s">
        <v>116</v>
      </c>
      <c r="D55" s="11" t="s">
        <v>113</v>
      </c>
      <c r="E55" s="157">
        <v>11916.8</v>
      </c>
      <c r="F55" s="70">
        <v>27063</v>
      </c>
      <c r="G55" s="21">
        <f t="shared" si="6"/>
        <v>1.2709955692803439</v>
      </c>
      <c r="H55" s="222">
        <v>25562</v>
      </c>
      <c r="I55" s="21">
        <f t="shared" si="7"/>
        <v>5.8719974962835458E-2</v>
      </c>
    </row>
    <row r="56" spans="1:9" ht="16.5" x14ac:dyDescent="0.3">
      <c r="A56" s="37"/>
      <c r="B56" s="93" t="s">
        <v>41</v>
      </c>
      <c r="C56" s="15" t="s">
        <v>117</v>
      </c>
      <c r="D56" s="11" t="s">
        <v>113</v>
      </c>
      <c r="E56" s="157">
        <v>7550</v>
      </c>
      <c r="F56" s="70">
        <v>34854.5</v>
      </c>
      <c r="G56" s="21">
        <f t="shared" si="6"/>
        <v>3.6164900662251656</v>
      </c>
      <c r="H56" s="222">
        <v>33843.25</v>
      </c>
      <c r="I56" s="21">
        <f t="shared" si="7"/>
        <v>2.9880404511978015E-2</v>
      </c>
    </row>
    <row r="57" spans="1:9" ht="16.5" x14ac:dyDescent="0.3">
      <c r="A57" s="37"/>
      <c r="B57" s="93" t="s">
        <v>42</v>
      </c>
      <c r="C57" s="15" t="s">
        <v>196</v>
      </c>
      <c r="D57" s="11" t="s">
        <v>113</v>
      </c>
      <c r="E57" s="157">
        <v>3758.3333333333335</v>
      </c>
      <c r="F57" s="99">
        <v>18961.333333333332</v>
      </c>
      <c r="G57" s="21">
        <f t="shared" si="6"/>
        <v>4.0451441241685133</v>
      </c>
      <c r="H57" s="227">
        <v>18196.333333333332</v>
      </c>
      <c r="I57" s="21">
        <f t="shared" si="7"/>
        <v>4.2041436919525915E-2</v>
      </c>
    </row>
    <row r="58" spans="1:9" ht="16.5" customHeight="1" thickBot="1" x14ac:dyDescent="0.35">
      <c r="A58" s="38"/>
      <c r="B58" s="94" t="s">
        <v>43</v>
      </c>
      <c r="C58" s="16" t="s">
        <v>118</v>
      </c>
      <c r="D58" s="12" t="s">
        <v>113</v>
      </c>
      <c r="E58" s="159">
        <v>12727.714285714286</v>
      </c>
      <c r="F58" s="50">
        <v>4883.25</v>
      </c>
      <c r="G58" s="29">
        <f t="shared" si="6"/>
        <v>-0.61632938244999669</v>
      </c>
      <c r="H58" s="214">
        <v>4883.25</v>
      </c>
      <c r="I58" s="29">
        <f t="shared" si="7"/>
        <v>0</v>
      </c>
    </row>
    <row r="59" spans="1:9" ht="16.5" x14ac:dyDescent="0.3">
      <c r="A59" s="37"/>
      <c r="B59" s="95" t="s">
        <v>54</v>
      </c>
      <c r="C59" s="14" t="s">
        <v>120</v>
      </c>
      <c r="D59" s="11" t="s">
        <v>119</v>
      </c>
      <c r="E59" s="157">
        <v>16507.8125</v>
      </c>
      <c r="F59" s="68">
        <v>43695</v>
      </c>
      <c r="G59" s="21">
        <f t="shared" si="6"/>
        <v>1.6469285376242309</v>
      </c>
      <c r="H59" s="221">
        <v>42221.428571428572</v>
      </c>
      <c r="I59" s="21">
        <f t="shared" si="7"/>
        <v>3.4901031974285207E-2</v>
      </c>
    </row>
    <row r="60" spans="1:9" ht="16.5" x14ac:dyDescent="0.3">
      <c r="A60" s="37"/>
      <c r="B60" s="93" t="s">
        <v>55</v>
      </c>
      <c r="C60" s="15" t="s">
        <v>121</v>
      </c>
      <c r="D60" s="13" t="s">
        <v>119</v>
      </c>
      <c r="E60" s="162">
        <v>17267.5</v>
      </c>
      <c r="F60" s="70">
        <v>43114</v>
      </c>
      <c r="G60" s="21">
        <f t="shared" si="6"/>
        <v>1.4968293036050384</v>
      </c>
      <c r="H60" s="222">
        <v>43842.571428571428</v>
      </c>
      <c r="I60" s="21">
        <f t="shared" si="7"/>
        <v>-1.6617899106543519E-2</v>
      </c>
    </row>
    <row r="61" spans="1:9" ht="16.5" customHeight="1" thickBot="1" x14ac:dyDescent="0.35">
      <c r="A61" s="38"/>
      <c r="B61" s="94" t="s">
        <v>56</v>
      </c>
      <c r="C61" s="16" t="s">
        <v>122</v>
      </c>
      <c r="D61" s="12" t="s">
        <v>119</v>
      </c>
      <c r="E61" s="159">
        <v>91610</v>
      </c>
      <c r="F61" s="73">
        <v>304500</v>
      </c>
      <c r="G61" s="29">
        <f t="shared" si="6"/>
        <v>2.323872939635411</v>
      </c>
      <c r="H61" s="223">
        <v>304500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6"/>
      <c r="F62" s="52"/>
      <c r="G62" s="41"/>
      <c r="H62" s="160"/>
      <c r="I62" s="8"/>
    </row>
    <row r="63" spans="1:9" ht="16.5" x14ac:dyDescent="0.3">
      <c r="A63" s="33"/>
      <c r="B63" s="34" t="s">
        <v>59</v>
      </c>
      <c r="C63" s="15" t="s">
        <v>127</v>
      </c>
      <c r="D63" s="20" t="s">
        <v>123</v>
      </c>
      <c r="E63" s="155">
        <v>26592.138888888891</v>
      </c>
      <c r="F63" s="54">
        <v>54183.666666666664</v>
      </c>
      <c r="G63" s="21">
        <f t="shared" ref="G63:G68" si="8">(F63-E63)/E63</f>
        <v>1.0375821175221998</v>
      </c>
      <c r="H63" s="216">
        <v>49840.333333333336</v>
      </c>
      <c r="I63" s="21">
        <f t="shared" ref="I63:I74" si="9">(F63-H63)/H63</f>
        <v>8.7144949538860664E-2</v>
      </c>
    </row>
    <row r="64" spans="1:9" ht="16.5" x14ac:dyDescent="0.3">
      <c r="A64" s="37"/>
      <c r="B64" s="34" t="s">
        <v>60</v>
      </c>
      <c r="C64" s="15" t="s">
        <v>128</v>
      </c>
      <c r="D64" s="13" t="s">
        <v>213</v>
      </c>
      <c r="E64" s="157">
        <v>115735.5</v>
      </c>
      <c r="F64" s="46">
        <v>354713.83333333331</v>
      </c>
      <c r="G64" s="21">
        <f t="shared" si="8"/>
        <v>2.0648662971459344</v>
      </c>
      <c r="H64" s="210">
        <v>354713.83333333331</v>
      </c>
      <c r="I64" s="21">
        <f t="shared" si="9"/>
        <v>0</v>
      </c>
    </row>
    <row r="65" spans="1:9" ht="16.5" x14ac:dyDescent="0.3">
      <c r="A65" s="37"/>
      <c r="B65" s="34" t="s">
        <v>61</v>
      </c>
      <c r="C65" s="15" t="s">
        <v>129</v>
      </c>
      <c r="D65" s="13" t="s">
        <v>214</v>
      </c>
      <c r="E65" s="157">
        <v>45549.833333333328</v>
      </c>
      <c r="F65" s="46">
        <v>161475.42857142858</v>
      </c>
      <c r="G65" s="21">
        <f t="shared" si="8"/>
        <v>2.5450278684831322</v>
      </c>
      <c r="H65" s="210">
        <v>154990.42857142858</v>
      </c>
      <c r="I65" s="21">
        <f t="shared" si="9"/>
        <v>4.1841293425492629E-2</v>
      </c>
    </row>
    <row r="66" spans="1:9" ht="16.5" x14ac:dyDescent="0.3">
      <c r="A66" s="37"/>
      <c r="B66" s="34" t="s">
        <v>62</v>
      </c>
      <c r="C66" s="15" t="s">
        <v>130</v>
      </c>
      <c r="D66" s="13" t="s">
        <v>124</v>
      </c>
      <c r="E66" s="157">
        <v>19977</v>
      </c>
      <c r="F66" s="46">
        <v>78332.666666666672</v>
      </c>
      <c r="G66" s="21">
        <f t="shared" si="8"/>
        <v>2.9211426473778181</v>
      </c>
      <c r="H66" s="210">
        <v>78332.666666666672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131</v>
      </c>
      <c r="D67" s="13" t="s">
        <v>125</v>
      </c>
      <c r="E67" s="157">
        <v>14448</v>
      </c>
      <c r="F67" s="46">
        <v>40597.5</v>
      </c>
      <c r="G67" s="21">
        <f t="shared" si="8"/>
        <v>1.8099044850498338</v>
      </c>
      <c r="H67" s="210">
        <v>37002.5</v>
      </c>
      <c r="I67" s="21">
        <f t="shared" si="9"/>
        <v>9.7155597594757115E-2</v>
      </c>
    </row>
    <row r="68" spans="1:9" ht="16.5" customHeight="1" thickBot="1" x14ac:dyDescent="0.35">
      <c r="A68" s="38"/>
      <c r="B68" s="34" t="s">
        <v>64</v>
      </c>
      <c r="C68" s="15" t="s">
        <v>132</v>
      </c>
      <c r="D68" s="12" t="s">
        <v>126</v>
      </c>
      <c r="E68" s="159">
        <v>12887.875</v>
      </c>
      <c r="F68" s="58">
        <v>34143.333333333336</v>
      </c>
      <c r="G68" s="31">
        <f t="shared" si="8"/>
        <v>1.6492601249882806</v>
      </c>
      <c r="H68" s="219">
        <v>31143.333333333332</v>
      </c>
      <c r="I68" s="31">
        <f t="shared" si="9"/>
        <v>9.6328802311891379E-2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6"/>
      <c r="F69" s="52"/>
      <c r="G69" s="52"/>
      <c r="H69" s="160"/>
      <c r="I69" s="8"/>
    </row>
    <row r="70" spans="1:9" ht="16.5" x14ac:dyDescent="0.3">
      <c r="A70" s="33"/>
      <c r="B70" s="34" t="s">
        <v>68</v>
      </c>
      <c r="C70" s="18" t="s">
        <v>137</v>
      </c>
      <c r="D70" s="20" t="s">
        <v>133</v>
      </c>
      <c r="E70" s="155">
        <v>14635</v>
      </c>
      <c r="F70" s="43">
        <v>44826</v>
      </c>
      <c r="G70" s="21">
        <f>(F70-E70)/E70</f>
        <v>2.0629313290058078</v>
      </c>
      <c r="H70" s="208">
        <v>40609.714285714283</v>
      </c>
      <c r="I70" s="21">
        <f t="shared" si="9"/>
        <v>0.10382455992232691</v>
      </c>
    </row>
    <row r="71" spans="1:9" ht="16.5" x14ac:dyDescent="0.3">
      <c r="A71" s="37"/>
      <c r="B71" s="34" t="s">
        <v>67</v>
      </c>
      <c r="C71" s="15" t="s">
        <v>138</v>
      </c>
      <c r="D71" s="13" t="s">
        <v>134</v>
      </c>
      <c r="E71" s="157">
        <v>7452.2767857142862</v>
      </c>
      <c r="F71" s="47">
        <v>26084.333333333332</v>
      </c>
      <c r="G71" s="21">
        <f>(F71-E71)/E71</f>
        <v>2.5001831095881926</v>
      </c>
      <c r="H71" s="211">
        <v>24928.25</v>
      </c>
      <c r="I71" s="21">
        <f t="shared" si="9"/>
        <v>4.6376433698046678E-2</v>
      </c>
    </row>
    <row r="72" spans="1:9" ht="16.5" x14ac:dyDescent="0.3">
      <c r="A72" s="37"/>
      <c r="B72" s="34" t="s">
        <v>69</v>
      </c>
      <c r="C72" s="15" t="s">
        <v>139</v>
      </c>
      <c r="D72" s="13" t="s">
        <v>135</v>
      </c>
      <c r="E72" s="157">
        <v>2067.6666666666665</v>
      </c>
      <c r="F72" s="47">
        <v>17128</v>
      </c>
      <c r="G72" s="21">
        <f>(F72-E72)/E72</f>
        <v>7.2837336772529433</v>
      </c>
      <c r="H72" s="211">
        <v>16715.714285714286</v>
      </c>
      <c r="I72" s="21">
        <f t="shared" si="9"/>
        <v>2.4664558584736315E-2</v>
      </c>
    </row>
    <row r="73" spans="1:9" ht="16.5" x14ac:dyDescent="0.3">
      <c r="A73" s="37"/>
      <c r="B73" s="34" t="s">
        <v>70</v>
      </c>
      <c r="C73" s="15" t="s">
        <v>140</v>
      </c>
      <c r="D73" s="13" t="s">
        <v>136</v>
      </c>
      <c r="E73" s="157">
        <v>9329.375</v>
      </c>
      <c r="F73" s="47">
        <v>25375.75</v>
      </c>
      <c r="G73" s="21">
        <f>(F73-E73)/E73</f>
        <v>1.719983921752529</v>
      </c>
      <c r="H73" s="211">
        <v>25375.75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198</v>
      </c>
      <c r="D74" s="12" t="s">
        <v>133</v>
      </c>
      <c r="E74" s="159">
        <v>7792.3263888888887</v>
      </c>
      <c r="F74" s="50">
        <v>17635</v>
      </c>
      <c r="G74" s="21">
        <f>(F74-E74)/E74</f>
        <v>1.2631238887972944</v>
      </c>
      <c r="H74" s="214">
        <v>16515</v>
      </c>
      <c r="I74" s="21">
        <f t="shared" si="9"/>
        <v>6.7817135937026943E-2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6"/>
      <c r="F75" s="52"/>
      <c r="G75" s="52"/>
      <c r="H75" s="160"/>
      <c r="I75" s="8"/>
    </row>
    <row r="76" spans="1:9" ht="16.5" x14ac:dyDescent="0.3">
      <c r="A76" s="33"/>
      <c r="B76" s="34" t="s">
        <v>74</v>
      </c>
      <c r="C76" s="15" t="s">
        <v>143</v>
      </c>
      <c r="D76" s="20" t="s">
        <v>141</v>
      </c>
      <c r="E76" s="157">
        <v>4526.666666666667</v>
      </c>
      <c r="F76" s="43">
        <v>15159.6</v>
      </c>
      <c r="G76" s="22">
        <f t="shared" ref="G76:G82" si="10">(F76-E76)/E76</f>
        <v>2.3489543446244476</v>
      </c>
      <c r="H76" s="208">
        <v>15159.6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142</v>
      </c>
      <c r="D77" s="11" t="s">
        <v>159</v>
      </c>
      <c r="E77" s="157">
        <v>3375.625</v>
      </c>
      <c r="F77" s="32">
        <v>14533.125</v>
      </c>
      <c r="G77" s="21">
        <f t="shared" si="10"/>
        <v>3.3053138307720791</v>
      </c>
      <c r="H77" s="202">
        <v>13903.125</v>
      </c>
      <c r="I77" s="21">
        <f t="shared" si="11"/>
        <v>4.5313553607552258E-2</v>
      </c>
    </row>
    <row r="78" spans="1:9" ht="16.5" x14ac:dyDescent="0.3">
      <c r="A78" s="37"/>
      <c r="B78" s="34" t="s">
        <v>75</v>
      </c>
      <c r="C78" s="15" t="s">
        <v>147</v>
      </c>
      <c r="D78" s="13" t="s">
        <v>144</v>
      </c>
      <c r="E78" s="157">
        <v>2113.8333333333335</v>
      </c>
      <c r="F78" s="47">
        <v>6965</v>
      </c>
      <c r="G78" s="21">
        <f t="shared" si="10"/>
        <v>2.2949617598360006</v>
      </c>
      <c r="H78" s="211">
        <v>6770</v>
      </c>
      <c r="I78" s="21">
        <f t="shared" si="11"/>
        <v>2.8803545051698669E-2</v>
      </c>
    </row>
    <row r="79" spans="1:9" ht="15.75" customHeight="1" x14ac:dyDescent="0.3">
      <c r="A79" s="37"/>
      <c r="B79" s="34" t="s">
        <v>77</v>
      </c>
      <c r="C79" s="15" t="s">
        <v>145</v>
      </c>
      <c r="D79" s="13" t="s">
        <v>160</v>
      </c>
      <c r="E79" s="157">
        <v>5404.4444444444443</v>
      </c>
      <c r="F79" s="47">
        <v>11612.25</v>
      </c>
      <c r="G79" s="21">
        <f t="shared" si="10"/>
        <v>1.1486482319078948</v>
      </c>
      <c r="H79" s="211">
        <v>11620.375</v>
      </c>
      <c r="I79" s="21">
        <f t="shared" si="11"/>
        <v>-6.9920290868410008E-4</v>
      </c>
    </row>
    <row r="80" spans="1:9" ht="16.5" x14ac:dyDescent="0.3">
      <c r="A80" s="37"/>
      <c r="B80" s="34" t="s">
        <v>78</v>
      </c>
      <c r="C80" s="15" t="s">
        <v>148</v>
      </c>
      <c r="D80" s="25" t="s">
        <v>146</v>
      </c>
      <c r="E80" s="163">
        <v>5553.2291666666661</v>
      </c>
      <c r="F80" s="61">
        <v>23383</v>
      </c>
      <c r="G80" s="21">
        <f t="shared" si="10"/>
        <v>3.2107032319783917</v>
      </c>
      <c r="H80" s="220">
        <v>21753.285714285714</v>
      </c>
      <c r="I80" s="21">
        <f t="shared" si="11"/>
        <v>7.4918074773597451E-2</v>
      </c>
    </row>
    <row r="81" spans="1:9" ht="16.5" x14ac:dyDescent="0.3">
      <c r="A81" s="37"/>
      <c r="B81" s="34" t="s">
        <v>79</v>
      </c>
      <c r="C81" s="15" t="s">
        <v>154</v>
      </c>
      <c r="D81" s="25" t="s">
        <v>149</v>
      </c>
      <c r="E81" s="163">
        <v>29999</v>
      </c>
      <c r="F81" s="61">
        <v>57000</v>
      </c>
      <c r="G81" s="21">
        <f t="shared" si="10"/>
        <v>0.90006333544451478</v>
      </c>
      <c r="H81" s="220">
        <v>57000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150</v>
      </c>
      <c r="D82" s="12" t="s">
        <v>149</v>
      </c>
      <c r="E82" s="159">
        <v>6840.5803571428569</v>
      </c>
      <c r="F82" s="50">
        <v>27331.666666666668</v>
      </c>
      <c r="G82" s="23">
        <f t="shared" si="10"/>
        <v>2.9955186898911652</v>
      </c>
      <c r="H82" s="214">
        <v>27331.666666666668</v>
      </c>
      <c r="I82" s="23">
        <f t="shared" si="11"/>
        <v>0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1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40" t="s">
        <v>199</v>
      </c>
      <c r="B9" s="240"/>
      <c r="C9" s="240"/>
      <c r="D9" s="240"/>
      <c r="E9" s="240"/>
      <c r="F9" s="240"/>
      <c r="G9" s="240"/>
      <c r="H9" s="240"/>
      <c r="I9" s="240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6" customFormat="1" ht="24.75" customHeight="1" x14ac:dyDescent="0.2">
      <c r="A13" s="241" t="s">
        <v>3</v>
      </c>
      <c r="B13" s="247"/>
      <c r="C13" s="249" t="s">
        <v>0</v>
      </c>
      <c r="D13" s="243" t="s">
        <v>23</v>
      </c>
      <c r="E13" s="243" t="s">
        <v>215</v>
      </c>
      <c r="F13" s="260" t="s">
        <v>223</v>
      </c>
      <c r="G13" s="243" t="s">
        <v>195</v>
      </c>
      <c r="H13" s="260" t="s">
        <v>219</v>
      </c>
      <c r="I13" s="243" t="s">
        <v>185</v>
      </c>
    </row>
    <row r="14" spans="1:9" s="146" customFormat="1" ht="33.75" customHeight="1" thickBot="1" x14ac:dyDescent="0.25">
      <c r="A14" s="242"/>
      <c r="B14" s="248"/>
      <c r="C14" s="250"/>
      <c r="D14" s="263"/>
      <c r="E14" s="244"/>
      <c r="F14" s="261"/>
      <c r="G14" s="262"/>
      <c r="H14" s="261"/>
      <c r="I14" s="262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50"/>
      <c r="B16" s="206" t="s">
        <v>14</v>
      </c>
      <c r="C16" s="189" t="s">
        <v>94</v>
      </c>
      <c r="D16" s="186" t="s">
        <v>81</v>
      </c>
      <c r="E16" s="207">
        <v>922.35</v>
      </c>
      <c r="F16" s="207">
        <v>3057.7</v>
      </c>
      <c r="G16" s="195">
        <f>(F16-E16)/E16</f>
        <v>2.3151189895375941</v>
      </c>
      <c r="H16" s="207">
        <v>3427.1111111111113</v>
      </c>
      <c r="I16" s="195">
        <f>(F16-H16)/H16</f>
        <v>-0.10779081831150315</v>
      </c>
    </row>
    <row r="17" spans="1:9" ht="16.5" x14ac:dyDescent="0.3">
      <c r="A17" s="151"/>
      <c r="B17" s="203" t="s">
        <v>9</v>
      </c>
      <c r="C17" s="190" t="s">
        <v>88</v>
      </c>
      <c r="D17" s="186" t="s">
        <v>159</v>
      </c>
      <c r="E17" s="210">
        <v>3974.3500000000004</v>
      </c>
      <c r="F17" s="210">
        <v>9811.9</v>
      </c>
      <c r="G17" s="195">
        <f>(F17-E17)/E17</f>
        <v>1.4688062198850123</v>
      </c>
      <c r="H17" s="210">
        <v>10995.2</v>
      </c>
      <c r="I17" s="195">
        <f>(F17-H17)/H17</f>
        <v>-0.10761968859138542</v>
      </c>
    </row>
    <row r="18" spans="1:9" ht="16.5" x14ac:dyDescent="0.3">
      <c r="A18" s="151"/>
      <c r="B18" s="203" t="s">
        <v>4</v>
      </c>
      <c r="C18" s="190" t="s">
        <v>84</v>
      </c>
      <c r="D18" s="186" t="s">
        <v>159</v>
      </c>
      <c r="E18" s="210">
        <v>4225.8500000000004</v>
      </c>
      <c r="F18" s="210">
        <v>11034.7</v>
      </c>
      <c r="G18" s="195">
        <f>(F18-E18)/E18</f>
        <v>1.6112379757918525</v>
      </c>
      <c r="H18" s="210">
        <v>12080.2</v>
      </c>
      <c r="I18" s="195">
        <f>(F18-H18)/H18</f>
        <v>-8.6546580354629879E-2</v>
      </c>
    </row>
    <row r="19" spans="1:9" ht="16.5" x14ac:dyDescent="0.3">
      <c r="A19" s="151"/>
      <c r="B19" s="203" t="s">
        <v>16</v>
      </c>
      <c r="C19" s="190" t="s">
        <v>96</v>
      </c>
      <c r="D19" s="186" t="s">
        <v>81</v>
      </c>
      <c r="E19" s="210">
        <v>769.32222222222231</v>
      </c>
      <c r="F19" s="210">
        <v>2624.25</v>
      </c>
      <c r="G19" s="195">
        <f>(F19-E19)/E19</f>
        <v>2.4111194557980324</v>
      </c>
      <c r="H19" s="210">
        <v>2853.9749999999999</v>
      </c>
      <c r="I19" s="195">
        <f>(F19-H19)/H19</f>
        <v>-8.0492996609991305E-2</v>
      </c>
    </row>
    <row r="20" spans="1:9" ht="16.5" x14ac:dyDescent="0.3">
      <c r="A20" s="151"/>
      <c r="B20" s="203" t="s">
        <v>12</v>
      </c>
      <c r="C20" s="190" t="s">
        <v>92</v>
      </c>
      <c r="D20" s="186" t="s">
        <v>81</v>
      </c>
      <c r="E20" s="210">
        <v>770.75</v>
      </c>
      <c r="F20" s="210">
        <v>2818.7777777777778</v>
      </c>
      <c r="G20" s="195">
        <f>(F20-E20)/E20</f>
        <v>2.6571881644862509</v>
      </c>
      <c r="H20" s="210">
        <v>3010.4444444444443</v>
      </c>
      <c r="I20" s="195">
        <f>(F20-H20)/H20</f>
        <v>-6.3667232597623039E-2</v>
      </c>
    </row>
    <row r="21" spans="1:9" ht="16.5" x14ac:dyDescent="0.3">
      <c r="A21" s="151"/>
      <c r="B21" s="203" t="s">
        <v>11</v>
      </c>
      <c r="C21" s="190" t="s">
        <v>91</v>
      </c>
      <c r="D21" s="186" t="s">
        <v>81</v>
      </c>
      <c r="E21" s="210">
        <v>933.15</v>
      </c>
      <c r="F21" s="210">
        <v>2195.8000000000002</v>
      </c>
      <c r="G21" s="195">
        <f>(F21-E21)/E21</f>
        <v>1.3531050742110058</v>
      </c>
      <c r="H21" s="210">
        <v>2277.7777777777778</v>
      </c>
      <c r="I21" s="195">
        <f>(F21-H21)/H21</f>
        <v>-3.5990243902438969E-2</v>
      </c>
    </row>
    <row r="22" spans="1:9" ht="16.5" x14ac:dyDescent="0.3">
      <c r="A22" s="151"/>
      <c r="B22" s="203" t="s">
        <v>13</v>
      </c>
      <c r="C22" s="190" t="s">
        <v>93</v>
      </c>
      <c r="D22" s="186" t="s">
        <v>81</v>
      </c>
      <c r="E22" s="210">
        <v>776.5</v>
      </c>
      <c r="F22" s="210">
        <v>2679.8888888888887</v>
      </c>
      <c r="G22" s="195">
        <f>(F22-E22)/E22</f>
        <v>2.4512413250339842</v>
      </c>
      <c r="H22" s="210">
        <v>2758.2222222222222</v>
      </c>
      <c r="I22" s="195">
        <f>(F22-H22)/H22</f>
        <v>-2.8399935546245623E-2</v>
      </c>
    </row>
    <row r="23" spans="1:9" ht="16.5" x14ac:dyDescent="0.3">
      <c r="A23" s="151"/>
      <c r="B23" s="203" t="s">
        <v>10</v>
      </c>
      <c r="C23" s="190" t="s">
        <v>90</v>
      </c>
      <c r="D23" s="188" t="s">
        <v>159</v>
      </c>
      <c r="E23" s="210">
        <v>3157.9666666666662</v>
      </c>
      <c r="F23" s="210">
        <v>11361.9</v>
      </c>
      <c r="G23" s="195">
        <f>(F23-E23)/E23</f>
        <v>2.5978530489027758</v>
      </c>
      <c r="H23" s="210">
        <v>11634.9</v>
      </c>
      <c r="I23" s="195">
        <f>(F23-H23)/H23</f>
        <v>-2.3463888817265296E-2</v>
      </c>
    </row>
    <row r="24" spans="1:9" ht="16.5" x14ac:dyDescent="0.3">
      <c r="A24" s="151"/>
      <c r="B24" s="203" t="s">
        <v>8</v>
      </c>
      <c r="C24" s="190" t="s">
        <v>89</v>
      </c>
      <c r="D24" s="188" t="s">
        <v>159</v>
      </c>
      <c r="E24" s="210">
        <v>6777.0124999999998</v>
      </c>
      <c r="F24" s="210">
        <v>16121.75</v>
      </c>
      <c r="G24" s="195">
        <f>(F24-E24)/E24</f>
        <v>1.3788874522512684</v>
      </c>
      <c r="H24" s="210">
        <v>16338.711111111112</v>
      </c>
      <c r="I24" s="195">
        <f>(F24-H24)/H24</f>
        <v>-1.3278961212770795E-2</v>
      </c>
    </row>
    <row r="25" spans="1:9" ht="16.5" x14ac:dyDescent="0.3">
      <c r="A25" s="151"/>
      <c r="B25" s="203" t="s">
        <v>17</v>
      </c>
      <c r="C25" s="190" t="s">
        <v>97</v>
      </c>
      <c r="D25" s="188" t="s">
        <v>159</v>
      </c>
      <c r="E25" s="210">
        <v>2326.8555555555554</v>
      </c>
      <c r="F25" s="210">
        <v>4491.4750000000004</v>
      </c>
      <c r="G25" s="195">
        <f>(F25-E25)/E25</f>
        <v>0.93027667285845972</v>
      </c>
      <c r="H25" s="210">
        <v>4535.2250000000004</v>
      </c>
      <c r="I25" s="195">
        <f>(F25-H25)/H25</f>
        <v>-9.6467099206764811E-3</v>
      </c>
    </row>
    <row r="26" spans="1:9" ht="16.5" x14ac:dyDescent="0.3">
      <c r="A26" s="151"/>
      <c r="B26" s="203" t="s">
        <v>6</v>
      </c>
      <c r="C26" s="190" t="s">
        <v>86</v>
      </c>
      <c r="D26" s="188" t="s">
        <v>159</v>
      </c>
      <c r="E26" s="210">
        <v>3141.8777777777777</v>
      </c>
      <c r="F26" s="210">
        <v>7382.7000000000007</v>
      </c>
      <c r="G26" s="195">
        <f>(F26-E26)/E26</f>
        <v>1.3497731363763357</v>
      </c>
      <c r="H26" s="210">
        <v>7357.7000000000007</v>
      </c>
      <c r="I26" s="195">
        <f>(F26-H26)/H26</f>
        <v>3.3978009432295416E-3</v>
      </c>
    </row>
    <row r="27" spans="1:9" ht="16.5" x14ac:dyDescent="0.3">
      <c r="A27" s="151"/>
      <c r="B27" s="203" t="s">
        <v>7</v>
      </c>
      <c r="C27" s="190" t="s">
        <v>87</v>
      </c>
      <c r="D27" s="188" t="s">
        <v>159</v>
      </c>
      <c r="E27" s="210">
        <v>3422.3</v>
      </c>
      <c r="F27" s="210">
        <v>5668.5</v>
      </c>
      <c r="G27" s="195">
        <f>(F27-E27)/E27</f>
        <v>0.65634222598837033</v>
      </c>
      <c r="H27" s="210">
        <v>5618.2000000000007</v>
      </c>
      <c r="I27" s="195">
        <f>(F27-H27)/H27</f>
        <v>8.9530454593996778E-3</v>
      </c>
    </row>
    <row r="28" spans="1:9" ht="16.5" x14ac:dyDescent="0.3">
      <c r="A28" s="151"/>
      <c r="B28" s="203" t="s">
        <v>18</v>
      </c>
      <c r="C28" s="190" t="s">
        <v>98</v>
      </c>
      <c r="D28" s="188" t="s">
        <v>83</v>
      </c>
      <c r="E28" s="210">
        <v>3324.6875</v>
      </c>
      <c r="F28" s="210">
        <v>9775</v>
      </c>
      <c r="G28" s="195">
        <f>(F28-E28)/E28</f>
        <v>1.9401259516871887</v>
      </c>
      <c r="H28" s="210">
        <v>9402.7444444444445</v>
      </c>
      <c r="I28" s="195">
        <f>(F28-H28)/H28</f>
        <v>3.9590096035790959E-2</v>
      </c>
    </row>
    <row r="29" spans="1:9" ht="17.25" thickBot="1" x14ac:dyDescent="0.35">
      <c r="A29" s="152"/>
      <c r="B29" s="203" t="s">
        <v>15</v>
      </c>
      <c r="C29" s="190" t="s">
        <v>95</v>
      </c>
      <c r="D29" s="188" t="s">
        <v>82</v>
      </c>
      <c r="E29" s="210">
        <v>3504.6374999999998</v>
      </c>
      <c r="F29" s="210">
        <v>8943.2000000000007</v>
      </c>
      <c r="G29" s="195">
        <f>(F29-E29)/E29</f>
        <v>1.5518188400369515</v>
      </c>
      <c r="H29" s="210">
        <v>8505.2000000000007</v>
      </c>
      <c r="I29" s="195">
        <f>(F29-H29)/H29</f>
        <v>5.1497907162676944E-2</v>
      </c>
    </row>
    <row r="30" spans="1:9" ht="16.5" x14ac:dyDescent="0.3">
      <c r="A30" s="37"/>
      <c r="B30" s="203" t="s">
        <v>19</v>
      </c>
      <c r="C30" s="190" t="s">
        <v>99</v>
      </c>
      <c r="D30" s="188" t="s">
        <v>159</v>
      </c>
      <c r="E30" s="210">
        <v>2736.5</v>
      </c>
      <c r="F30" s="210">
        <v>10874.5</v>
      </c>
      <c r="G30" s="195">
        <f>(F30-E30)/E30</f>
        <v>2.973871733966746</v>
      </c>
      <c r="H30" s="210">
        <v>10006.9</v>
      </c>
      <c r="I30" s="195">
        <f>(F30-H30)/H30</f>
        <v>8.6700176877954255E-2</v>
      </c>
    </row>
    <row r="31" spans="1:9" ht="17.25" thickBot="1" x14ac:dyDescent="0.35">
      <c r="A31" s="38"/>
      <c r="B31" s="204" t="s">
        <v>5</v>
      </c>
      <c r="C31" s="191" t="s">
        <v>85</v>
      </c>
      <c r="D31" s="187" t="s">
        <v>159</v>
      </c>
      <c r="E31" s="213">
        <v>3762.5736111111109</v>
      </c>
      <c r="F31" s="213">
        <v>11765.377777777778</v>
      </c>
      <c r="G31" s="197">
        <f>(F31-E31)/E31</f>
        <v>2.1269495281192361</v>
      </c>
      <c r="H31" s="213">
        <v>10765.966666666667</v>
      </c>
      <c r="I31" s="197">
        <f>(F31-H31)/H31</f>
        <v>9.2830596829308762E-2</v>
      </c>
    </row>
    <row r="32" spans="1:9" ht="15.75" customHeight="1" thickBot="1" x14ac:dyDescent="0.25">
      <c r="A32" s="253" t="s">
        <v>186</v>
      </c>
      <c r="B32" s="254"/>
      <c r="C32" s="254"/>
      <c r="D32" s="255"/>
      <c r="E32" s="100">
        <f>SUM(E16:E31)</f>
        <v>44526.683333333327</v>
      </c>
      <c r="F32" s="101">
        <f>SUM(F16:F31)</f>
        <v>120607.41944444443</v>
      </c>
      <c r="G32" s="102">
        <f t="shared" ref="G32" si="0">(F32-E32)/E32</f>
        <v>1.708654910170593</v>
      </c>
      <c r="H32" s="101">
        <f>SUM(H16:H31)</f>
        <v>121568.47777777776</v>
      </c>
      <c r="I32" s="105">
        <f t="shared" ref="I32" si="1">(F32-H32)/H32</f>
        <v>-7.9054895718124393E-3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5" t="s">
        <v>27</v>
      </c>
      <c r="C34" s="192" t="s">
        <v>101</v>
      </c>
      <c r="D34" s="194" t="s">
        <v>159</v>
      </c>
      <c r="E34" s="216">
        <v>4217.8999999999996</v>
      </c>
      <c r="F34" s="216">
        <v>10400.700000000001</v>
      </c>
      <c r="G34" s="195">
        <f>(F34-E34)/E34</f>
        <v>1.4658479338059227</v>
      </c>
      <c r="H34" s="216">
        <v>10942.5</v>
      </c>
      <c r="I34" s="195">
        <f>(F34-H34)/H34</f>
        <v>-4.951336531871138E-2</v>
      </c>
    </row>
    <row r="35" spans="1:9" ht="16.5" x14ac:dyDescent="0.3">
      <c r="A35" s="37"/>
      <c r="B35" s="203" t="s">
        <v>26</v>
      </c>
      <c r="C35" s="190" t="s">
        <v>100</v>
      </c>
      <c r="D35" s="186" t="s">
        <v>159</v>
      </c>
      <c r="E35" s="210">
        <v>4424.25</v>
      </c>
      <c r="F35" s="210">
        <v>10818.2</v>
      </c>
      <c r="G35" s="195">
        <f>(F35-E35)/E35</f>
        <v>1.4452054020455447</v>
      </c>
      <c r="H35" s="210">
        <v>11226.5</v>
      </c>
      <c r="I35" s="195">
        <f>(F35-H35)/H35</f>
        <v>-3.6369304769963862E-2</v>
      </c>
    </row>
    <row r="36" spans="1:9" ht="16.5" x14ac:dyDescent="0.3">
      <c r="A36" s="37"/>
      <c r="B36" s="205" t="s">
        <v>29</v>
      </c>
      <c r="C36" s="190" t="s">
        <v>103</v>
      </c>
      <c r="D36" s="186" t="s">
        <v>159</v>
      </c>
      <c r="E36" s="210">
        <v>3461.6650793650792</v>
      </c>
      <c r="F36" s="210">
        <v>8964.0428571428565</v>
      </c>
      <c r="G36" s="195">
        <f>(F36-E36)/E36</f>
        <v>1.5895176603240297</v>
      </c>
      <c r="H36" s="210">
        <v>9262.375</v>
      </c>
      <c r="I36" s="195">
        <f>(F36-H36)/H36</f>
        <v>-3.2209033088937071E-2</v>
      </c>
    </row>
    <row r="37" spans="1:9" ht="16.5" x14ac:dyDescent="0.3">
      <c r="A37" s="37"/>
      <c r="B37" s="203" t="s">
        <v>28</v>
      </c>
      <c r="C37" s="190" t="s">
        <v>102</v>
      </c>
      <c r="D37" s="186" t="s">
        <v>159</v>
      </c>
      <c r="E37" s="210">
        <v>4055.8500000000004</v>
      </c>
      <c r="F37" s="210">
        <v>14520.8</v>
      </c>
      <c r="G37" s="195">
        <f>(F37-E37)/E37</f>
        <v>2.5802112997275537</v>
      </c>
      <c r="H37" s="210">
        <v>14324.5</v>
      </c>
      <c r="I37" s="195">
        <f>(F37-H37)/H37</f>
        <v>1.3703794198750343E-2</v>
      </c>
    </row>
    <row r="38" spans="1:9" ht="17.25" thickBot="1" x14ac:dyDescent="0.35">
      <c r="A38" s="38"/>
      <c r="B38" s="205" t="s">
        <v>30</v>
      </c>
      <c r="C38" s="190" t="s">
        <v>104</v>
      </c>
      <c r="D38" s="198" t="s">
        <v>159</v>
      </c>
      <c r="E38" s="213">
        <v>5270.55</v>
      </c>
      <c r="F38" s="213">
        <v>9490.2000000000007</v>
      </c>
      <c r="G38" s="197">
        <f>(F38-E38)/E38</f>
        <v>0.80060904459686377</v>
      </c>
      <c r="H38" s="213">
        <v>9019.9</v>
      </c>
      <c r="I38" s="197">
        <f>(F38-H38)/H38</f>
        <v>5.2140267630461659E-2</v>
      </c>
    </row>
    <row r="39" spans="1:9" ht="15.75" customHeight="1" thickBot="1" x14ac:dyDescent="0.25">
      <c r="A39" s="253" t="s">
        <v>187</v>
      </c>
      <c r="B39" s="254"/>
      <c r="C39" s="254"/>
      <c r="D39" s="255"/>
      <c r="E39" s="84">
        <f>SUM(E34:E38)</f>
        <v>21430.21507936508</v>
      </c>
      <c r="F39" s="103">
        <f>SUM(F34:F38)</f>
        <v>54193.942857142858</v>
      </c>
      <c r="G39" s="104">
        <f t="shared" ref="G39" si="2">(F39-E39)/E39</f>
        <v>1.5288566939921016</v>
      </c>
      <c r="H39" s="103">
        <f>SUM(H34:H38)</f>
        <v>54775.775000000001</v>
      </c>
      <c r="I39" s="105">
        <f t="shared" ref="I39" si="3">(F39-H39)/H39</f>
        <v>-1.0622070483843331E-2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6" t="s">
        <v>34</v>
      </c>
      <c r="C41" s="190" t="s">
        <v>153</v>
      </c>
      <c r="D41" s="194" t="s">
        <v>159</v>
      </c>
      <c r="E41" s="208">
        <v>13581.333333333332</v>
      </c>
      <c r="F41" s="210">
        <v>44000</v>
      </c>
      <c r="G41" s="195">
        <f>(F41-E41)/E41</f>
        <v>2.2397408207343417</v>
      </c>
      <c r="H41" s="210">
        <v>43333.333333333336</v>
      </c>
      <c r="I41" s="195">
        <f>(F41-H41)/H41</f>
        <v>1.5384615384615328E-2</v>
      </c>
    </row>
    <row r="42" spans="1:9" ht="16.5" x14ac:dyDescent="0.3">
      <c r="A42" s="37"/>
      <c r="B42" s="203" t="s">
        <v>35</v>
      </c>
      <c r="C42" s="190" t="s">
        <v>151</v>
      </c>
      <c r="D42" s="186" t="s">
        <v>159</v>
      </c>
      <c r="E42" s="211">
        <v>11916.333333333332</v>
      </c>
      <c r="F42" s="210">
        <v>39832.666666666664</v>
      </c>
      <c r="G42" s="195">
        <f>(F42-E42)/E42</f>
        <v>2.3426949005566589</v>
      </c>
      <c r="H42" s="210">
        <v>39082.666666666664</v>
      </c>
      <c r="I42" s="195">
        <f>(F42-H42)/H42</f>
        <v>1.9190092794759826E-2</v>
      </c>
    </row>
    <row r="43" spans="1:9" ht="16.5" x14ac:dyDescent="0.3">
      <c r="A43" s="37"/>
      <c r="B43" s="205" t="s">
        <v>36</v>
      </c>
      <c r="C43" s="190" t="s">
        <v>152</v>
      </c>
      <c r="D43" s="186" t="s">
        <v>159</v>
      </c>
      <c r="E43" s="211">
        <v>21885.25</v>
      </c>
      <c r="F43" s="218">
        <v>84075.5</v>
      </c>
      <c r="G43" s="195">
        <f>(F43-E43)/E43</f>
        <v>2.8416513405147303</v>
      </c>
      <c r="H43" s="218">
        <v>82429</v>
      </c>
      <c r="I43" s="195">
        <f>(F43-H43)/H43</f>
        <v>1.9974766162394304E-2</v>
      </c>
    </row>
    <row r="44" spans="1:9" ht="16.5" x14ac:dyDescent="0.3">
      <c r="A44" s="37"/>
      <c r="B44" s="203" t="s">
        <v>31</v>
      </c>
      <c r="C44" s="190" t="s">
        <v>105</v>
      </c>
      <c r="D44" s="186" t="s">
        <v>159</v>
      </c>
      <c r="E44" s="211">
        <v>80911.737500000003</v>
      </c>
      <c r="F44" s="211">
        <v>276833</v>
      </c>
      <c r="G44" s="195">
        <f>(F44-E44)/E44</f>
        <v>2.4214195437343067</v>
      </c>
      <c r="H44" s="211">
        <v>271166.33333333337</v>
      </c>
      <c r="I44" s="195">
        <f>(F44-H44)/H44</f>
        <v>2.089738278719443E-2</v>
      </c>
    </row>
    <row r="45" spans="1:9" ht="16.5" x14ac:dyDescent="0.3">
      <c r="A45" s="37"/>
      <c r="B45" s="203" t="s">
        <v>32</v>
      </c>
      <c r="C45" s="190" t="s">
        <v>106</v>
      </c>
      <c r="D45" s="186" t="s">
        <v>159</v>
      </c>
      <c r="E45" s="211">
        <v>38822.005357142858</v>
      </c>
      <c r="F45" s="211">
        <v>166824.93333333335</v>
      </c>
      <c r="G45" s="195">
        <f>(F45-E45)/E45</f>
        <v>3.2971745482652981</v>
      </c>
      <c r="H45" s="211">
        <v>160408.13333333333</v>
      </c>
      <c r="I45" s="195">
        <f>(F45-H45)/H45</f>
        <v>4.0002959118448797E-2</v>
      </c>
    </row>
    <row r="46" spans="1:9" ht="16.5" customHeight="1" thickBot="1" x14ac:dyDescent="0.35">
      <c r="A46" s="38"/>
      <c r="B46" s="203" t="s">
        <v>33</v>
      </c>
      <c r="C46" s="190" t="s">
        <v>107</v>
      </c>
      <c r="D46" s="186" t="s">
        <v>159</v>
      </c>
      <c r="E46" s="214">
        <v>26980.5</v>
      </c>
      <c r="F46" s="214">
        <v>134724.5</v>
      </c>
      <c r="G46" s="201">
        <f>(F46-E46)/E46</f>
        <v>3.993402642649321</v>
      </c>
      <c r="H46" s="214">
        <v>122224.5</v>
      </c>
      <c r="I46" s="201">
        <f>(F46-H46)/H46</f>
        <v>0.10227082131651183</v>
      </c>
    </row>
    <row r="47" spans="1:9" ht="15.75" customHeight="1" thickBot="1" x14ac:dyDescent="0.25">
      <c r="A47" s="253" t="s">
        <v>188</v>
      </c>
      <c r="B47" s="254"/>
      <c r="C47" s="254"/>
      <c r="D47" s="255"/>
      <c r="E47" s="84">
        <f>SUM(E41:E46)</f>
        <v>194097.15952380953</v>
      </c>
      <c r="F47" s="84">
        <f>SUM(F41:F46)</f>
        <v>746290.6</v>
      </c>
      <c r="G47" s="104">
        <f t="shared" ref="G47" si="4">(F47-E47)/E47</f>
        <v>2.844933134678119</v>
      </c>
      <c r="H47" s="103">
        <f>SUM(H41:H46)</f>
        <v>718643.96666666667</v>
      </c>
      <c r="I47" s="105">
        <f t="shared" ref="I47" si="5">(F47-H47)/H47</f>
        <v>3.8470556514331414E-2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3" t="s">
        <v>45</v>
      </c>
      <c r="C49" s="190" t="s">
        <v>109</v>
      </c>
      <c r="D49" s="194" t="s">
        <v>108</v>
      </c>
      <c r="E49" s="208">
        <v>15453.080357142857</v>
      </c>
      <c r="F49" s="208">
        <v>78715.375</v>
      </c>
      <c r="G49" s="195">
        <f>(F49-E49)/E49</f>
        <v>4.093830691407458</v>
      </c>
      <c r="H49" s="208">
        <v>79254.777777777781</v>
      </c>
      <c r="I49" s="195">
        <f>(F49-H49)/H49</f>
        <v>-6.8059338869160763E-3</v>
      </c>
    </row>
    <row r="50" spans="1:9" ht="16.5" x14ac:dyDescent="0.3">
      <c r="A50" s="37"/>
      <c r="B50" s="203" t="s">
        <v>48</v>
      </c>
      <c r="C50" s="190" t="s">
        <v>155</v>
      </c>
      <c r="D50" s="188" t="s">
        <v>113</v>
      </c>
      <c r="E50" s="211">
        <v>59127.916666666672</v>
      </c>
      <c r="F50" s="211">
        <v>188243.75</v>
      </c>
      <c r="G50" s="195">
        <f>(F50-E50)/E50</f>
        <v>2.1836695864192746</v>
      </c>
      <c r="H50" s="211">
        <v>188243.75</v>
      </c>
      <c r="I50" s="195">
        <f>(F50-H50)/H50</f>
        <v>0</v>
      </c>
    </row>
    <row r="51" spans="1:9" ht="16.5" x14ac:dyDescent="0.3">
      <c r="A51" s="37"/>
      <c r="B51" s="203" t="s">
        <v>50</v>
      </c>
      <c r="C51" s="190" t="s">
        <v>157</v>
      </c>
      <c r="D51" s="186" t="s">
        <v>216</v>
      </c>
      <c r="E51" s="211">
        <v>50037.916666666672</v>
      </c>
      <c r="F51" s="211">
        <v>178916</v>
      </c>
      <c r="G51" s="195">
        <f>(F51-E51)/E51</f>
        <v>2.575608496889858</v>
      </c>
      <c r="H51" s="211">
        <v>178916</v>
      </c>
      <c r="I51" s="195">
        <f>(F51-H51)/H51</f>
        <v>0</v>
      </c>
    </row>
    <row r="52" spans="1:9" ht="16.5" x14ac:dyDescent="0.3">
      <c r="A52" s="37"/>
      <c r="B52" s="203" t="s">
        <v>47</v>
      </c>
      <c r="C52" s="190" t="s">
        <v>112</v>
      </c>
      <c r="D52" s="186" t="s">
        <v>113</v>
      </c>
      <c r="E52" s="211">
        <v>38917.72321428571</v>
      </c>
      <c r="F52" s="211">
        <v>125839.75</v>
      </c>
      <c r="G52" s="195">
        <f>(F52-E52)/E52</f>
        <v>2.233481807430282</v>
      </c>
      <c r="H52" s="211">
        <v>117020.375</v>
      </c>
      <c r="I52" s="195">
        <f>(F52-H52)/H52</f>
        <v>7.5366148843737685E-2</v>
      </c>
    </row>
    <row r="53" spans="1:9" ht="16.5" x14ac:dyDescent="0.3">
      <c r="A53" s="37"/>
      <c r="B53" s="203" t="s">
        <v>46</v>
      </c>
      <c r="C53" s="190" t="s">
        <v>111</v>
      </c>
      <c r="D53" s="188" t="s">
        <v>110</v>
      </c>
      <c r="E53" s="211">
        <v>10142.666666666668</v>
      </c>
      <c r="F53" s="211">
        <v>42654.777777777781</v>
      </c>
      <c r="G53" s="195">
        <f>(F53-E53)/E53</f>
        <v>3.2054796021208536</v>
      </c>
      <c r="H53" s="211">
        <v>39629.300000000003</v>
      </c>
      <c r="I53" s="195">
        <f>(F53-H53)/H53</f>
        <v>7.6344466790424712E-2</v>
      </c>
    </row>
    <row r="54" spans="1:9" ht="16.5" customHeight="1" thickBot="1" x14ac:dyDescent="0.35">
      <c r="A54" s="38"/>
      <c r="B54" s="203" t="s">
        <v>49</v>
      </c>
      <c r="C54" s="190" t="s">
        <v>156</v>
      </c>
      <c r="D54" s="187" t="s">
        <v>197</v>
      </c>
      <c r="E54" s="214">
        <v>5961.2166666666672</v>
      </c>
      <c r="F54" s="214">
        <v>17560</v>
      </c>
      <c r="G54" s="201">
        <f>(F54-E54)/E54</f>
        <v>1.9457073919473931</v>
      </c>
      <c r="H54" s="214">
        <v>15500</v>
      </c>
      <c r="I54" s="201">
        <f>(F54-H54)/H54</f>
        <v>0.13290322580645161</v>
      </c>
    </row>
    <row r="55" spans="1:9" ht="15.75" customHeight="1" thickBot="1" x14ac:dyDescent="0.25">
      <c r="A55" s="253" t="s">
        <v>189</v>
      </c>
      <c r="B55" s="254"/>
      <c r="C55" s="254"/>
      <c r="D55" s="255"/>
      <c r="E55" s="84">
        <f>SUM(E49:E54)</f>
        <v>179640.52023809523</v>
      </c>
      <c r="F55" s="84">
        <f>SUM(F49:F54)</f>
        <v>631929.65277777775</v>
      </c>
      <c r="G55" s="104">
        <f t="shared" ref="G55" si="6">(F55-E55)/E55</f>
        <v>2.5177456174153767</v>
      </c>
      <c r="H55" s="84">
        <f>SUM(H49:H54)</f>
        <v>618564.2027777778</v>
      </c>
      <c r="I55" s="105">
        <f t="shared" ref="I55" si="7">(F55-H55)/H55</f>
        <v>2.1607215451492197E-2</v>
      </c>
    </row>
    <row r="56" spans="1:9" ht="17.25" customHeight="1" thickBot="1" x14ac:dyDescent="0.3">
      <c r="A56" s="110" t="s">
        <v>44</v>
      </c>
      <c r="B56" s="10" t="s">
        <v>57</v>
      </c>
      <c r="C56" s="177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4" t="s">
        <v>55</v>
      </c>
      <c r="C57" s="193" t="s">
        <v>121</v>
      </c>
      <c r="D57" s="194" t="s">
        <v>119</v>
      </c>
      <c r="E57" s="208">
        <v>17267.5</v>
      </c>
      <c r="F57" s="164">
        <v>43114</v>
      </c>
      <c r="G57" s="196">
        <f>(F57-E57)/E57</f>
        <v>1.4968293036050384</v>
      </c>
      <c r="H57" s="164">
        <v>43842.571428571428</v>
      </c>
      <c r="I57" s="196">
        <f>(F57-H57)/H57</f>
        <v>-1.6617899106543519E-2</v>
      </c>
    </row>
    <row r="58" spans="1:9" ht="16.5" x14ac:dyDescent="0.3">
      <c r="A58" s="111"/>
      <c r="B58" s="225" t="s">
        <v>43</v>
      </c>
      <c r="C58" s="190" t="s">
        <v>118</v>
      </c>
      <c r="D58" s="186" t="s">
        <v>113</v>
      </c>
      <c r="E58" s="211">
        <v>12727.714285714286</v>
      </c>
      <c r="F58" s="211">
        <v>4883.25</v>
      </c>
      <c r="G58" s="195">
        <f>(F58-E58)/E58</f>
        <v>-0.61632938244999669</v>
      </c>
      <c r="H58" s="211">
        <v>4883.25</v>
      </c>
      <c r="I58" s="195">
        <f>(F58-H58)/H58</f>
        <v>0</v>
      </c>
    </row>
    <row r="59" spans="1:9" ht="16.5" x14ac:dyDescent="0.3">
      <c r="A59" s="111"/>
      <c r="B59" s="225" t="s">
        <v>56</v>
      </c>
      <c r="C59" s="190" t="s">
        <v>122</v>
      </c>
      <c r="D59" s="186" t="s">
        <v>119</v>
      </c>
      <c r="E59" s="211">
        <v>91610</v>
      </c>
      <c r="F59" s="222">
        <v>304500</v>
      </c>
      <c r="G59" s="195">
        <f>(F59-E59)/E59</f>
        <v>2.323872939635411</v>
      </c>
      <c r="H59" s="222">
        <v>304500</v>
      </c>
      <c r="I59" s="195">
        <f>(F59-H59)/H59</f>
        <v>0</v>
      </c>
    </row>
    <row r="60" spans="1:9" ht="16.5" x14ac:dyDescent="0.3">
      <c r="A60" s="111"/>
      <c r="B60" s="225" t="s">
        <v>38</v>
      </c>
      <c r="C60" s="190" t="s">
        <v>114</v>
      </c>
      <c r="D60" s="186" t="s">
        <v>113</v>
      </c>
      <c r="E60" s="211">
        <v>8533.3333333333339</v>
      </c>
      <c r="F60" s="222">
        <v>23809.5</v>
      </c>
      <c r="G60" s="195">
        <f>(F60-E60)/E60</f>
        <v>1.7901757812499999</v>
      </c>
      <c r="H60" s="222">
        <v>23620.75</v>
      </c>
      <c r="I60" s="195">
        <f>(F60-H60)/H60</f>
        <v>7.9908554978144215E-3</v>
      </c>
    </row>
    <row r="61" spans="1:9" ht="16.5" x14ac:dyDescent="0.3">
      <c r="A61" s="111"/>
      <c r="B61" s="225" t="s">
        <v>41</v>
      </c>
      <c r="C61" s="190" t="s">
        <v>117</v>
      </c>
      <c r="D61" s="186" t="s">
        <v>113</v>
      </c>
      <c r="E61" s="211">
        <v>7550</v>
      </c>
      <c r="F61" s="227">
        <v>34854.5</v>
      </c>
      <c r="G61" s="195">
        <f>(F61-E61)/E61</f>
        <v>3.6164900662251656</v>
      </c>
      <c r="H61" s="227">
        <v>33843.25</v>
      </c>
      <c r="I61" s="195">
        <f>(F61-H61)/H61</f>
        <v>2.9880404511978015E-2</v>
      </c>
    </row>
    <row r="62" spans="1:9" s="146" customFormat="1" ht="17.25" thickBot="1" x14ac:dyDescent="0.35">
      <c r="A62" s="169"/>
      <c r="B62" s="226" t="s">
        <v>54</v>
      </c>
      <c r="C62" s="191" t="s">
        <v>120</v>
      </c>
      <c r="D62" s="187" t="s">
        <v>119</v>
      </c>
      <c r="E62" s="214">
        <v>16507.8125</v>
      </c>
      <c r="F62" s="223">
        <v>43695</v>
      </c>
      <c r="G62" s="200">
        <f>(F62-E62)/E62</f>
        <v>1.6469285376242309</v>
      </c>
      <c r="H62" s="223">
        <v>42221.428571428572</v>
      </c>
      <c r="I62" s="200">
        <f>(F62-H62)/H62</f>
        <v>3.4901031974285207E-2</v>
      </c>
    </row>
    <row r="63" spans="1:9" s="146" customFormat="1" ht="16.5" x14ac:dyDescent="0.3">
      <c r="A63" s="169"/>
      <c r="B63" s="95" t="s">
        <v>42</v>
      </c>
      <c r="C63" s="189" t="s">
        <v>196</v>
      </c>
      <c r="D63" s="186" t="s">
        <v>113</v>
      </c>
      <c r="E63" s="211">
        <v>3758.3333333333335</v>
      </c>
      <c r="F63" s="221">
        <v>18961.333333333332</v>
      </c>
      <c r="G63" s="195">
        <f>(F63-E63)/E63</f>
        <v>4.0451441241685133</v>
      </c>
      <c r="H63" s="221">
        <v>18196.333333333332</v>
      </c>
      <c r="I63" s="195">
        <f>(F63-H63)/H63</f>
        <v>4.2041436919525915E-2</v>
      </c>
    </row>
    <row r="64" spans="1:9" s="146" customFormat="1" ht="16.5" x14ac:dyDescent="0.3">
      <c r="A64" s="169"/>
      <c r="B64" s="225" t="s">
        <v>40</v>
      </c>
      <c r="C64" s="190" t="s">
        <v>116</v>
      </c>
      <c r="D64" s="188" t="s">
        <v>113</v>
      </c>
      <c r="E64" s="218">
        <v>11916.8</v>
      </c>
      <c r="F64" s="222">
        <v>27063</v>
      </c>
      <c r="G64" s="195">
        <f>(F64-E64)/E64</f>
        <v>1.2709955692803439</v>
      </c>
      <c r="H64" s="222">
        <v>25562</v>
      </c>
      <c r="I64" s="195">
        <f>(F64-H64)/H64</f>
        <v>5.8719974962835458E-2</v>
      </c>
    </row>
    <row r="65" spans="1:9" ht="16.5" customHeight="1" thickBot="1" x14ac:dyDescent="0.35">
      <c r="A65" s="112"/>
      <c r="B65" s="226" t="s">
        <v>39</v>
      </c>
      <c r="C65" s="191" t="s">
        <v>115</v>
      </c>
      <c r="D65" s="187" t="s">
        <v>113</v>
      </c>
      <c r="E65" s="214">
        <v>16440</v>
      </c>
      <c r="F65" s="223">
        <v>44388.75</v>
      </c>
      <c r="G65" s="200">
        <f>(F65-E65)/E65</f>
        <v>1.7000456204379562</v>
      </c>
      <c r="H65" s="223">
        <v>39882.5</v>
      </c>
      <c r="I65" s="200">
        <f>(F65-H65)/H65</f>
        <v>0.112988152698552</v>
      </c>
    </row>
    <row r="66" spans="1:9" ht="15.75" customHeight="1" thickBot="1" x14ac:dyDescent="0.25">
      <c r="A66" s="253" t="s">
        <v>190</v>
      </c>
      <c r="B66" s="264"/>
      <c r="C66" s="264"/>
      <c r="D66" s="265"/>
      <c r="E66" s="100">
        <f>SUM(E57:E65)</f>
        <v>186311.49345238096</v>
      </c>
      <c r="F66" s="100">
        <f>SUM(F57:F65)</f>
        <v>545269.33333333326</v>
      </c>
      <c r="G66" s="102">
        <f t="shared" ref="G66" si="8">(F66-E66)/E66</f>
        <v>1.9266542993639717</v>
      </c>
      <c r="H66" s="100">
        <f>SUM(H57:H65)</f>
        <v>536552.08333333326</v>
      </c>
      <c r="I66" s="178">
        <f t="shared" ref="I66" si="9">(F66-H66)/H66</f>
        <v>1.6246791822788254E-2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3" t="s">
        <v>60</v>
      </c>
      <c r="C68" s="190" t="s">
        <v>128</v>
      </c>
      <c r="D68" s="194" t="s">
        <v>213</v>
      </c>
      <c r="E68" s="208">
        <v>115735.5</v>
      </c>
      <c r="F68" s="216">
        <v>354713.83333333331</v>
      </c>
      <c r="G68" s="195">
        <f>(F68-E68)/E68</f>
        <v>2.0648662971459344</v>
      </c>
      <c r="H68" s="216">
        <v>354713.83333333331</v>
      </c>
      <c r="I68" s="195">
        <f>(F68-H68)/H68</f>
        <v>0</v>
      </c>
    </row>
    <row r="69" spans="1:9" ht="16.5" x14ac:dyDescent="0.3">
      <c r="A69" s="37"/>
      <c r="B69" s="203" t="s">
        <v>62</v>
      </c>
      <c r="C69" s="190" t="s">
        <v>130</v>
      </c>
      <c r="D69" s="188" t="s">
        <v>124</v>
      </c>
      <c r="E69" s="211">
        <v>19977</v>
      </c>
      <c r="F69" s="210">
        <v>78332.666666666672</v>
      </c>
      <c r="G69" s="195">
        <f>(F69-E69)/E69</f>
        <v>2.9211426473778181</v>
      </c>
      <c r="H69" s="210">
        <v>78332.666666666672</v>
      </c>
      <c r="I69" s="195">
        <f>(F69-H69)/H69</f>
        <v>0</v>
      </c>
    </row>
    <row r="70" spans="1:9" ht="16.5" x14ac:dyDescent="0.3">
      <c r="A70" s="37"/>
      <c r="B70" s="203" t="s">
        <v>61</v>
      </c>
      <c r="C70" s="190" t="s">
        <v>129</v>
      </c>
      <c r="D70" s="188" t="s">
        <v>214</v>
      </c>
      <c r="E70" s="211">
        <v>45549.833333333328</v>
      </c>
      <c r="F70" s="210">
        <v>161475.42857142858</v>
      </c>
      <c r="G70" s="195">
        <f>(F70-E70)/E70</f>
        <v>2.5450278684831322</v>
      </c>
      <c r="H70" s="210">
        <v>154990.42857142858</v>
      </c>
      <c r="I70" s="195">
        <f>(F70-H70)/H70</f>
        <v>4.1841293425492629E-2</v>
      </c>
    </row>
    <row r="71" spans="1:9" ht="16.5" x14ac:dyDescent="0.3">
      <c r="A71" s="37"/>
      <c r="B71" s="203" t="s">
        <v>59</v>
      </c>
      <c r="C71" s="190" t="s">
        <v>127</v>
      </c>
      <c r="D71" s="188" t="s">
        <v>123</v>
      </c>
      <c r="E71" s="211">
        <v>26592.138888888891</v>
      </c>
      <c r="F71" s="210">
        <v>54183.666666666664</v>
      </c>
      <c r="G71" s="195">
        <f>(F71-E71)/E71</f>
        <v>1.0375821175221998</v>
      </c>
      <c r="H71" s="210">
        <v>49840.333333333336</v>
      </c>
      <c r="I71" s="195">
        <f>(F71-H71)/H71</f>
        <v>8.7144949538860664E-2</v>
      </c>
    </row>
    <row r="72" spans="1:9" ht="16.5" x14ac:dyDescent="0.3">
      <c r="A72" s="37"/>
      <c r="B72" s="203" t="s">
        <v>64</v>
      </c>
      <c r="C72" s="190" t="s">
        <v>132</v>
      </c>
      <c r="D72" s="188" t="s">
        <v>126</v>
      </c>
      <c r="E72" s="211">
        <v>12887.875</v>
      </c>
      <c r="F72" s="210">
        <v>34143.333333333336</v>
      </c>
      <c r="G72" s="195">
        <f>(F72-E72)/E72</f>
        <v>1.6492601249882806</v>
      </c>
      <c r="H72" s="210">
        <v>31143.333333333332</v>
      </c>
      <c r="I72" s="195">
        <f>(F72-H72)/H72</f>
        <v>9.6328802311891379E-2</v>
      </c>
    </row>
    <row r="73" spans="1:9" ht="16.5" customHeight="1" thickBot="1" x14ac:dyDescent="0.35">
      <c r="A73" s="37"/>
      <c r="B73" s="203" t="s">
        <v>63</v>
      </c>
      <c r="C73" s="190" t="s">
        <v>131</v>
      </c>
      <c r="D73" s="187" t="s">
        <v>125</v>
      </c>
      <c r="E73" s="214">
        <v>14448</v>
      </c>
      <c r="F73" s="219">
        <v>40597.5</v>
      </c>
      <c r="G73" s="201">
        <f>(F73-E73)/E73</f>
        <v>1.8099044850498338</v>
      </c>
      <c r="H73" s="219">
        <v>37002.5</v>
      </c>
      <c r="I73" s="201">
        <f>(F73-H73)/H73</f>
        <v>9.7155597594757115E-2</v>
      </c>
    </row>
    <row r="74" spans="1:9" ht="15.75" customHeight="1" thickBot="1" x14ac:dyDescent="0.25">
      <c r="A74" s="253" t="s">
        <v>212</v>
      </c>
      <c r="B74" s="254"/>
      <c r="C74" s="254"/>
      <c r="D74" s="255"/>
      <c r="E74" s="84">
        <f>SUM(E68:E73)</f>
        <v>235190.34722222219</v>
      </c>
      <c r="F74" s="84">
        <f>SUM(F68:F73)</f>
        <v>723446.42857142864</v>
      </c>
      <c r="G74" s="104">
        <f t="shared" ref="G74" si="10">(F74-E74)/E74</f>
        <v>2.0760039139185942</v>
      </c>
      <c r="H74" s="84">
        <f>SUM(H68:H73)</f>
        <v>706023.09523809538</v>
      </c>
      <c r="I74" s="105">
        <f t="shared" ref="I74" si="11">(F74-H74)/H74</f>
        <v>2.4678135107545605E-2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3" t="s">
        <v>70</v>
      </c>
      <c r="C76" s="192" t="s">
        <v>140</v>
      </c>
      <c r="D76" s="194" t="s">
        <v>136</v>
      </c>
      <c r="E76" s="208">
        <v>9329.375</v>
      </c>
      <c r="F76" s="208">
        <v>25375.75</v>
      </c>
      <c r="G76" s="195">
        <f>(F76-E76)/E76</f>
        <v>1.719983921752529</v>
      </c>
      <c r="H76" s="208">
        <v>25375.75</v>
      </c>
      <c r="I76" s="195">
        <f>(F76-H76)/H76</f>
        <v>0</v>
      </c>
    </row>
    <row r="77" spans="1:9" ht="16.5" x14ac:dyDescent="0.3">
      <c r="A77" s="37"/>
      <c r="B77" s="203" t="s">
        <v>69</v>
      </c>
      <c r="C77" s="190" t="s">
        <v>139</v>
      </c>
      <c r="D77" s="188" t="s">
        <v>135</v>
      </c>
      <c r="E77" s="211">
        <v>2067.6666666666665</v>
      </c>
      <c r="F77" s="211">
        <v>17128</v>
      </c>
      <c r="G77" s="195">
        <f>(F77-E77)/E77</f>
        <v>7.2837336772529433</v>
      </c>
      <c r="H77" s="211">
        <v>16715.714285714286</v>
      </c>
      <c r="I77" s="195">
        <f>(F77-H77)/H77</f>
        <v>2.4664558584736315E-2</v>
      </c>
    </row>
    <row r="78" spans="1:9" ht="16.5" x14ac:dyDescent="0.3">
      <c r="A78" s="37"/>
      <c r="B78" s="203" t="s">
        <v>67</v>
      </c>
      <c r="C78" s="190" t="s">
        <v>138</v>
      </c>
      <c r="D78" s="188" t="s">
        <v>134</v>
      </c>
      <c r="E78" s="211">
        <v>7452.2767857142862</v>
      </c>
      <c r="F78" s="211">
        <v>26084.333333333332</v>
      </c>
      <c r="G78" s="195">
        <f>(F78-E78)/E78</f>
        <v>2.5001831095881926</v>
      </c>
      <c r="H78" s="211">
        <v>24928.25</v>
      </c>
      <c r="I78" s="195">
        <f>(F78-H78)/H78</f>
        <v>4.6376433698046678E-2</v>
      </c>
    </row>
    <row r="79" spans="1:9" ht="16.5" x14ac:dyDescent="0.3">
      <c r="A79" s="37"/>
      <c r="B79" s="203" t="s">
        <v>71</v>
      </c>
      <c r="C79" s="190" t="s">
        <v>198</v>
      </c>
      <c r="D79" s="188" t="s">
        <v>133</v>
      </c>
      <c r="E79" s="211">
        <v>7792.3263888888887</v>
      </c>
      <c r="F79" s="211">
        <v>17635</v>
      </c>
      <c r="G79" s="195">
        <f>(F79-E79)/E79</f>
        <v>1.2631238887972944</v>
      </c>
      <c r="H79" s="211">
        <v>16515</v>
      </c>
      <c r="I79" s="195">
        <f>(F79-H79)/H79</f>
        <v>6.7817135937026943E-2</v>
      </c>
    </row>
    <row r="80" spans="1:9" ht="16.5" customHeight="1" thickBot="1" x14ac:dyDescent="0.35">
      <c r="A80" s="38"/>
      <c r="B80" s="203" t="s">
        <v>68</v>
      </c>
      <c r="C80" s="190" t="s">
        <v>137</v>
      </c>
      <c r="D80" s="187" t="s">
        <v>133</v>
      </c>
      <c r="E80" s="214">
        <v>14635</v>
      </c>
      <c r="F80" s="214">
        <v>44826</v>
      </c>
      <c r="G80" s="195">
        <f>(F80-E80)/E80</f>
        <v>2.0629313290058078</v>
      </c>
      <c r="H80" s="214">
        <v>40609.714285714283</v>
      </c>
      <c r="I80" s="195">
        <f>(F80-H80)/H80</f>
        <v>0.10382455992232691</v>
      </c>
    </row>
    <row r="81" spans="1:11" ht="15.75" customHeight="1" thickBot="1" x14ac:dyDescent="0.25">
      <c r="A81" s="253" t="s">
        <v>191</v>
      </c>
      <c r="B81" s="254"/>
      <c r="C81" s="254"/>
      <c r="D81" s="255"/>
      <c r="E81" s="84">
        <f>SUM(E76:E80)</f>
        <v>41276.644841269845</v>
      </c>
      <c r="F81" s="84">
        <f>SUM(F76:F80)</f>
        <v>131049.08333333333</v>
      </c>
      <c r="G81" s="104">
        <f t="shared" ref="G81" si="12">(F81-E81)/E81</f>
        <v>2.1748966961167793</v>
      </c>
      <c r="H81" s="84">
        <f>SUM(H76:H80)</f>
        <v>124144.42857142858</v>
      </c>
      <c r="I81" s="105">
        <f t="shared" ref="I81" si="13">(F81-H81)/H81</f>
        <v>5.5617918913953034E-2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3" t="s">
        <v>77</v>
      </c>
      <c r="C83" s="190" t="s">
        <v>145</v>
      </c>
      <c r="D83" s="194" t="s">
        <v>160</v>
      </c>
      <c r="E83" s="211">
        <v>5404.4444444444443</v>
      </c>
      <c r="F83" s="208">
        <v>11612.25</v>
      </c>
      <c r="G83" s="196">
        <f>(F83-E83)/E83</f>
        <v>1.1486482319078948</v>
      </c>
      <c r="H83" s="208">
        <v>11620.375</v>
      </c>
      <c r="I83" s="196">
        <f>(F83-H83)/H83</f>
        <v>-6.9920290868410008E-4</v>
      </c>
    </row>
    <row r="84" spans="1:11" ht="16.5" x14ac:dyDescent="0.3">
      <c r="A84" s="37"/>
      <c r="B84" s="203" t="s">
        <v>74</v>
      </c>
      <c r="C84" s="190" t="s">
        <v>143</v>
      </c>
      <c r="D84" s="186" t="s">
        <v>141</v>
      </c>
      <c r="E84" s="211">
        <v>4526.666666666667</v>
      </c>
      <c r="F84" s="211">
        <v>15159.6</v>
      </c>
      <c r="G84" s="195">
        <f>(F84-E84)/E84</f>
        <v>2.3489543446244476</v>
      </c>
      <c r="H84" s="211">
        <v>15159.6</v>
      </c>
      <c r="I84" s="195">
        <f>(F84-H84)/H84</f>
        <v>0</v>
      </c>
    </row>
    <row r="85" spans="1:11" ht="16.5" x14ac:dyDescent="0.3">
      <c r="A85" s="37"/>
      <c r="B85" s="203" t="s">
        <v>79</v>
      </c>
      <c r="C85" s="190" t="s">
        <v>154</v>
      </c>
      <c r="D85" s="188" t="s">
        <v>149</v>
      </c>
      <c r="E85" s="211">
        <v>29999</v>
      </c>
      <c r="F85" s="211">
        <v>57000</v>
      </c>
      <c r="G85" s="195">
        <f>(F85-E85)/E85</f>
        <v>0.90006333544451478</v>
      </c>
      <c r="H85" s="211">
        <v>57000</v>
      </c>
      <c r="I85" s="195">
        <f>(F85-H85)/H85</f>
        <v>0</v>
      </c>
    </row>
    <row r="86" spans="1:11" ht="16.5" x14ac:dyDescent="0.3">
      <c r="A86" s="37"/>
      <c r="B86" s="203" t="s">
        <v>80</v>
      </c>
      <c r="C86" s="190" t="s">
        <v>150</v>
      </c>
      <c r="D86" s="188" t="s">
        <v>149</v>
      </c>
      <c r="E86" s="211">
        <v>6840.5803571428569</v>
      </c>
      <c r="F86" s="211">
        <v>27331.666666666668</v>
      </c>
      <c r="G86" s="195">
        <f>(F86-E86)/E86</f>
        <v>2.9955186898911652</v>
      </c>
      <c r="H86" s="211">
        <v>27331.666666666668</v>
      </c>
      <c r="I86" s="195">
        <f>(F86-H86)/H86</f>
        <v>0</v>
      </c>
    </row>
    <row r="87" spans="1:11" ht="16.5" x14ac:dyDescent="0.3">
      <c r="A87" s="37"/>
      <c r="B87" s="203" t="s">
        <v>75</v>
      </c>
      <c r="C87" s="190" t="s">
        <v>147</v>
      </c>
      <c r="D87" s="199" t="s">
        <v>144</v>
      </c>
      <c r="E87" s="220">
        <v>2113.8333333333335</v>
      </c>
      <c r="F87" s="220">
        <v>6965</v>
      </c>
      <c r="G87" s="195">
        <f>(F87-E87)/E87</f>
        <v>2.2949617598360006</v>
      </c>
      <c r="H87" s="220">
        <v>6770</v>
      </c>
      <c r="I87" s="195">
        <f>(F87-H87)/H87</f>
        <v>2.8803545051698669E-2</v>
      </c>
    </row>
    <row r="88" spans="1:11" ht="16.5" x14ac:dyDescent="0.3">
      <c r="A88" s="37"/>
      <c r="B88" s="203" t="s">
        <v>76</v>
      </c>
      <c r="C88" s="190" t="s">
        <v>142</v>
      </c>
      <c r="D88" s="199" t="s">
        <v>159</v>
      </c>
      <c r="E88" s="220">
        <v>3375.625</v>
      </c>
      <c r="F88" s="239">
        <v>14533.125</v>
      </c>
      <c r="G88" s="195">
        <f>(F88-E88)/E88</f>
        <v>3.3053138307720791</v>
      </c>
      <c r="H88" s="239">
        <v>13903.125</v>
      </c>
      <c r="I88" s="195">
        <f>(F88-H88)/H88</f>
        <v>4.5313553607552258E-2</v>
      </c>
    </row>
    <row r="89" spans="1:11" ht="16.5" customHeight="1" thickBot="1" x14ac:dyDescent="0.35">
      <c r="A89" s="35"/>
      <c r="B89" s="204" t="s">
        <v>78</v>
      </c>
      <c r="C89" s="191" t="s">
        <v>148</v>
      </c>
      <c r="D89" s="187" t="s">
        <v>146</v>
      </c>
      <c r="E89" s="214">
        <v>5553.2291666666661</v>
      </c>
      <c r="F89" s="214">
        <v>23383</v>
      </c>
      <c r="G89" s="197">
        <f>(F89-E89)/E89</f>
        <v>3.2107032319783917</v>
      </c>
      <c r="H89" s="214">
        <v>21753.285714285714</v>
      </c>
      <c r="I89" s="197">
        <f>(F89-H89)/H89</f>
        <v>7.4918074773597451E-2</v>
      </c>
    </row>
    <row r="90" spans="1:11" ht="15.75" customHeight="1" thickBot="1" x14ac:dyDescent="0.25">
      <c r="A90" s="253" t="s">
        <v>192</v>
      </c>
      <c r="B90" s="254"/>
      <c r="C90" s="254"/>
      <c r="D90" s="255"/>
      <c r="E90" s="84">
        <f>SUM(E83:E89)</f>
        <v>57813.378968253965</v>
      </c>
      <c r="F90" s="84">
        <f>SUM(F83:F89)</f>
        <v>155984.64166666666</v>
      </c>
      <c r="G90" s="113">
        <f t="shared" ref="G90:G91" si="14">(F90-E90)/E90</f>
        <v>1.6980716998451126</v>
      </c>
      <c r="H90" s="84">
        <f>SUM(H83:H89)</f>
        <v>153538.05238095237</v>
      </c>
      <c r="I90" s="105">
        <f t="shared" ref="I90:I91" si="15">(F90-H90)/H90</f>
        <v>1.5934742220410039E-2</v>
      </c>
    </row>
    <row r="91" spans="1:11" ht="15.75" customHeight="1" thickBot="1" x14ac:dyDescent="0.25">
      <c r="A91" s="253" t="s">
        <v>193</v>
      </c>
      <c r="B91" s="254"/>
      <c r="C91" s="254"/>
      <c r="D91" s="255"/>
      <c r="E91" s="100">
        <f>SUM(E90+E81+E74+E66+E55+E47+E39+E32)</f>
        <v>960286.4426587302</v>
      </c>
      <c r="F91" s="100">
        <f>SUM(F32,F39,F47,F55,F66,F74,F81,F90)</f>
        <v>3108771.101984127</v>
      </c>
      <c r="G91" s="102">
        <f t="shared" si="14"/>
        <v>2.2373372817561816</v>
      </c>
      <c r="H91" s="100">
        <f>SUM(H32,H39,H47,H55,H66,H74,H81,H90)</f>
        <v>3033810.081746032</v>
      </c>
      <c r="I91" s="114">
        <f t="shared" si="15"/>
        <v>2.4708540817740661E-2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C27" zoomScaleNormal="100" workbookViewId="0">
      <selection activeCell="D16" sqref="D16:I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203</v>
      </c>
      <c r="B9" s="26"/>
      <c r="C9" s="26"/>
      <c r="D9" s="26"/>
      <c r="E9" s="127"/>
      <c r="F9" s="127"/>
    </row>
    <row r="10" spans="1:9" ht="18" x14ac:dyDescent="0.2">
      <c r="A10" s="2" t="s">
        <v>204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247" t="s">
        <v>3</v>
      </c>
      <c r="B13" s="247"/>
      <c r="C13" s="249" t="s">
        <v>0</v>
      </c>
      <c r="D13" s="243" t="s">
        <v>205</v>
      </c>
      <c r="E13" s="243" t="s">
        <v>206</v>
      </c>
      <c r="F13" s="243" t="s">
        <v>207</v>
      </c>
      <c r="G13" s="243" t="s">
        <v>208</v>
      </c>
      <c r="H13" s="243" t="s">
        <v>209</v>
      </c>
      <c r="I13" s="243" t="s">
        <v>210</v>
      </c>
    </row>
    <row r="14" spans="1:9" ht="24.75" customHeight="1" thickBot="1" x14ac:dyDescent="0.25">
      <c r="A14" s="248"/>
      <c r="B14" s="248"/>
      <c r="C14" s="250"/>
      <c r="D14" s="263"/>
      <c r="E14" s="263"/>
      <c r="F14" s="263"/>
      <c r="G14" s="244"/>
      <c r="H14" s="263"/>
      <c r="I14" s="263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6"/>
    </row>
    <row r="16" spans="1:9" ht="16.5" x14ac:dyDescent="0.3">
      <c r="A16" s="88"/>
      <c r="B16" s="137" t="s">
        <v>4</v>
      </c>
      <c r="C16" s="142" t="s">
        <v>161</v>
      </c>
      <c r="D16" s="229">
        <v>11000</v>
      </c>
      <c r="E16" s="207">
        <v>12000</v>
      </c>
      <c r="F16" s="229">
        <v>8000</v>
      </c>
      <c r="G16" s="207">
        <v>11000</v>
      </c>
      <c r="H16" s="229">
        <v>9333</v>
      </c>
      <c r="I16" s="172">
        <v>10266.6</v>
      </c>
    </row>
    <row r="17" spans="1:9" ht="16.5" x14ac:dyDescent="0.3">
      <c r="A17" s="89"/>
      <c r="B17" s="138" t="s">
        <v>5</v>
      </c>
      <c r="C17" s="143" t="s">
        <v>162</v>
      </c>
      <c r="D17" s="228">
        <v>15000</v>
      </c>
      <c r="E17" s="210">
        <v>10000</v>
      </c>
      <c r="F17" s="228">
        <v>9000</v>
      </c>
      <c r="G17" s="210">
        <v>14500</v>
      </c>
      <c r="H17" s="228">
        <v>11666</v>
      </c>
      <c r="I17" s="131">
        <v>12033.2</v>
      </c>
    </row>
    <row r="18" spans="1:9" ht="16.5" x14ac:dyDescent="0.3">
      <c r="A18" s="89"/>
      <c r="B18" s="138" t="s">
        <v>6</v>
      </c>
      <c r="C18" s="143" t="s">
        <v>163</v>
      </c>
      <c r="D18" s="228">
        <v>7500</v>
      </c>
      <c r="E18" s="210">
        <v>10000</v>
      </c>
      <c r="F18" s="228">
        <v>11000</v>
      </c>
      <c r="G18" s="210">
        <v>7500</v>
      </c>
      <c r="H18" s="228">
        <v>7333</v>
      </c>
      <c r="I18" s="131">
        <v>8666.6</v>
      </c>
    </row>
    <row r="19" spans="1:9" ht="16.5" x14ac:dyDescent="0.3">
      <c r="A19" s="89"/>
      <c r="B19" s="138" t="s">
        <v>7</v>
      </c>
      <c r="C19" s="143" t="s">
        <v>164</v>
      </c>
      <c r="D19" s="228">
        <v>4000</v>
      </c>
      <c r="E19" s="210">
        <v>5000</v>
      </c>
      <c r="F19" s="228">
        <v>7000</v>
      </c>
      <c r="G19" s="210">
        <v>7000</v>
      </c>
      <c r="H19" s="228">
        <v>5666</v>
      </c>
      <c r="I19" s="131">
        <v>5733.2</v>
      </c>
    </row>
    <row r="20" spans="1:9" ht="16.5" x14ac:dyDescent="0.3">
      <c r="A20" s="89"/>
      <c r="B20" s="138" t="s">
        <v>8</v>
      </c>
      <c r="C20" s="143" t="s">
        <v>165</v>
      </c>
      <c r="D20" s="228">
        <v>15000</v>
      </c>
      <c r="E20" s="210">
        <v>17000</v>
      </c>
      <c r="F20" s="228">
        <v>12000</v>
      </c>
      <c r="G20" s="210">
        <v>15500</v>
      </c>
      <c r="H20" s="228">
        <v>14000</v>
      </c>
      <c r="I20" s="131">
        <v>14700</v>
      </c>
    </row>
    <row r="21" spans="1:9" ht="16.5" x14ac:dyDescent="0.3">
      <c r="A21" s="89"/>
      <c r="B21" s="138" t="s">
        <v>9</v>
      </c>
      <c r="C21" s="143" t="s">
        <v>166</v>
      </c>
      <c r="D21" s="228">
        <v>8500</v>
      </c>
      <c r="E21" s="210">
        <v>10000</v>
      </c>
      <c r="F21" s="228">
        <v>10000</v>
      </c>
      <c r="G21" s="210">
        <v>7500</v>
      </c>
      <c r="H21" s="228">
        <v>9000</v>
      </c>
      <c r="I21" s="131">
        <v>9000</v>
      </c>
    </row>
    <row r="22" spans="1:9" ht="16.5" x14ac:dyDescent="0.3">
      <c r="A22" s="89"/>
      <c r="B22" s="138" t="s">
        <v>10</v>
      </c>
      <c r="C22" s="143" t="s">
        <v>167</v>
      </c>
      <c r="D22" s="228">
        <v>8000</v>
      </c>
      <c r="E22" s="210">
        <v>6000</v>
      </c>
      <c r="F22" s="228">
        <v>14000</v>
      </c>
      <c r="G22" s="210">
        <v>10000</v>
      </c>
      <c r="H22" s="228">
        <v>10000</v>
      </c>
      <c r="I22" s="131">
        <v>9600</v>
      </c>
    </row>
    <row r="23" spans="1:9" ht="16.5" x14ac:dyDescent="0.3">
      <c r="A23" s="89"/>
      <c r="B23" s="138" t="s">
        <v>11</v>
      </c>
      <c r="C23" s="143" t="s">
        <v>168</v>
      </c>
      <c r="D23" s="228">
        <v>1750</v>
      </c>
      <c r="E23" s="210">
        <v>2000</v>
      </c>
      <c r="F23" s="228">
        <v>2000</v>
      </c>
      <c r="G23" s="210">
        <v>2000</v>
      </c>
      <c r="H23" s="228">
        <v>1833</v>
      </c>
      <c r="I23" s="131">
        <v>1916.6</v>
      </c>
    </row>
    <row r="24" spans="1:9" ht="16.5" x14ac:dyDescent="0.3">
      <c r="A24" s="89"/>
      <c r="B24" s="138" t="s">
        <v>12</v>
      </c>
      <c r="C24" s="143" t="s">
        <v>169</v>
      </c>
      <c r="D24" s="228">
        <v>1750</v>
      </c>
      <c r="E24" s="210">
        <v>2000</v>
      </c>
      <c r="F24" s="228">
        <v>2000</v>
      </c>
      <c r="G24" s="210">
        <v>1750</v>
      </c>
      <c r="H24" s="228">
        <v>2500</v>
      </c>
      <c r="I24" s="131">
        <v>2000</v>
      </c>
    </row>
    <row r="25" spans="1:9" ht="16.5" x14ac:dyDescent="0.3">
      <c r="A25" s="89"/>
      <c r="B25" s="138" t="s">
        <v>13</v>
      </c>
      <c r="C25" s="143" t="s">
        <v>170</v>
      </c>
      <c r="D25" s="228">
        <v>1750</v>
      </c>
      <c r="E25" s="210">
        <v>2500</v>
      </c>
      <c r="F25" s="228">
        <v>2000</v>
      </c>
      <c r="G25" s="210">
        <v>3000</v>
      </c>
      <c r="H25" s="228">
        <v>2000</v>
      </c>
      <c r="I25" s="131">
        <v>2250</v>
      </c>
    </row>
    <row r="26" spans="1:9" ht="16.5" x14ac:dyDescent="0.3">
      <c r="A26" s="89"/>
      <c r="B26" s="138" t="s">
        <v>14</v>
      </c>
      <c r="C26" s="143" t="s">
        <v>171</v>
      </c>
      <c r="D26" s="228">
        <v>2250</v>
      </c>
      <c r="E26" s="210">
        <v>2500</v>
      </c>
      <c r="F26" s="228">
        <v>2500</v>
      </c>
      <c r="G26" s="210">
        <v>2000</v>
      </c>
      <c r="H26" s="228">
        <v>2833</v>
      </c>
      <c r="I26" s="131">
        <v>2416.6</v>
      </c>
    </row>
    <row r="27" spans="1:9" ht="16.5" x14ac:dyDescent="0.3">
      <c r="A27" s="89"/>
      <c r="B27" s="138" t="s">
        <v>15</v>
      </c>
      <c r="C27" s="143" t="s">
        <v>172</v>
      </c>
      <c r="D27" s="228">
        <v>8500</v>
      </c>
      <c r="E27" s="210">
        <v>7000</v>
      </c>
      <c r="F27" s="228">
        <v>8250</v>
      </c>
      <c r="G27" s="210">
        <v>9500</v>
      </c>
      <c r="H27" s="228">
        <v>7333</v>
      </c>
      <c r="I27" s="131">
        <v>8116.6</v>
      </c>
    </row>
    <row r="28" spans="1:9" ht="16.5" x14ac:dyDescent="0.3">
      <c r="A28" s="89"/>
      <c r="B28" s="138" t="s">
        <v>16</v>
      </c>
      <c r="C28" s="143" t="s">
        <v>173</v>
      </c>
      <c r="D28" s="228">
        <v>1750</v>
      </c>
      <c r="E28" s="210">
        <v>1750</v>
      </c>
      <c r="F28" s="228">
        <v>2750</v>
      </c>
      <c r="G28" s="210">
        <v>1750</v>
      </c>
      <c r="H28" s="228">
        <v>2000</v>
      </c>
      <c r="I28" s="131">
        <v>2000</v>
      </c>
    </row>
    <row r="29" spans="1:9" ht="16.5" x14ac:dyDescent="0.3">
      <c r="A29" s="89"/>
      <c r="B29" s="140" t="s">
        <v>17</v>
      </c>
      <c r="C29" s="143" t="s">
        <v>174</v>
      </c>
      <c r="D29" s="228">
        <v>3000</v>
      </c>
      <c r="E29" s="210">
        <v>7000</v>
      </c>
      <c r="F29" s="228">
        <v>4250</v>
      </c>
      <c r="G29" s="210">
        <v>5000</v>
      </c>
      <c r="H29" s="228">
        <v>4666</v>
      </c>
      <c r="I29" s="131">
        <v>4783.2</v>
      </c>
    </row>
    <row r="30" spans="1:9" ht="16.5" x14ac:dyDescent="0.3">
      <c r="A30" s="89"/>
      <c r="B30" s="138" t="s">
        <v>18</v>
      </c>
      <c r="C30" s="143" t="s">
        <v>175</v>
      </c>
      <c r="D30" s="228">
        <v>12000</v>
      </c>
      <c r="E30" s="210">
        <v>10000</v>
      </c>
      <c r="F30" s="228">
        <v>10000</v>
      </c>
      <c r="G30" s="210">
        <v>8000</v>
      </c>
      <c r="H30" s="228">
        <v>7500</v>
      </c>
      <c r="I30" s="131">
        <v>9500</v>
      </c>
    </row>
    <row r="31" spans="1:9" ht="17.25" thickBot="1" x14ac:dyDescent="0.35">
      <c r="A31" s="90"/>
      <c r="B31" s="139" t="s">
        <v>19</v>
      </c>
      <c r="C31" s="144" t="s">
        <v>176</v>
      </c>
      <c r="D31" s="230">
        <v>11000</v>
      </c>
      <c r="E31" s="213">
        <v>12000</v>
      </c>
      <c r="F31" s="230">
        <v>11000</v>
      </c>
      <c r="G31" s="213">
        <v>11500</v>
      </c>
      <c r="H31" s="230">
        <v>10000</v>
      </c>
      <c r="I31" s="168">
        <v>11100</v>
      </c>
    </row>
    <row r="32" spans="1:9" ht="17.25" customHeight="1" thickBot="1" x14ac:dyDescent="0.3">
      <c r="A32" s="87" t="s">
        <v>20</v>
      </c>
      <c r="B32" s="133" t="s">
        <v>21</v>
      </c>
      <c r="C32" s="141"/>
      <c r="D32" s="234"/>
      <c r="E32" s="232"/>
      <c r="F32" s="234"/>
      <c r="G32" s="232"/>
      <c r="H32" s="234"/>
      <c r="I32" s="175"/>
    </row>
    <row r="33" spans="1:9" ht="16.5" x14ac:dyDescent="0.3">
      <c r="A33" s="88"/>
      <c r="B33" s="129" t="s">
        <v>26</v>
      </c>
      <c r="C33" s="135" t="s">
        <v>177</v>
      </c>
      <c r="D33" s="229">
        <v>7000</v>
      </c>
      <c r="E33" s="207">
        <v>15000</v>
      </c>
      <c r="F33" s="229">
        <v>8000</v>
      </c>
      <c r="G33" s="207">
        <v>12000</v>
      </c>
      <c r="H33" s="229">
        <v>9333</v>
      </c>
      <c r="I33" s="172">
        <v>10266.6</v>
      </c>
    </row>
    <row r="34" spans="1:9" ht="16.5" x14ac:dyDescent="0.3">
      <c r="A34" s="89"/>
      <c r="B34" s="130" t="s">
        <v>27</v>
      </c>
      <c r="C34" s="15" t="s">
        <v>178</v>
      </c>
      <c r="D34" s="228">
        <v>7000</v>
      </c>
      <c r="E34" s="210">
        <v>15000</v>
      </c>
      <c r="F34" s="228">
        <v>7000</v>
      </c>
      <c r="G34" s="210">
        <v>12000</v>
      </c>
      <c r="H34" s="228">
        <v>9333</v>
      </c>
      <c r="I34" s="131">
        <v>10066.6</v>
      </c>
    </row>
    <row r="35" spans="1:9" ht="16.5" x14ac:dyDescent="0.3">
      <c r="A35" s="89"/>
      <c r="B35" s="132" t="s">
        <v>28</v>
      </c>
      <c r="C35" s="15" t="s">
        <v>179</v>
      </c>
      <c r="D35" s="228">
        <v>14000</v>
      </c>
      <c r="E35" s="210">
        <v>17000</v>
      </c>
      <c r="F35" s="228">
        <v>13000</v>
      </c>
      <c r="G35" s="210">
        <v>12500</v>
      </c>
      <c r="H35" s="228">
        <v>14333</v>
      </c>
      <c r="I35" s="131">
        <v>14166.6</v>
      </c>
    </row>
    <row r="36" spans="1:9" ht="16.5" x14ac:dyDescent="0.3">
      <c r="A36" s="89"/>
      <c r="B36" s="130" t="s">
        <v>29</v>
      </c>
      <c r="C36" s="190" t="s">
        <v>180</v>
      </c>
      <c r="D36" s="228">
        <v>7000</v>
      </c>
      <c r="E36" s="210">
        <v>10000</v>
      </c>
      <c r="F36" s="228">
        <v>12000</v>
      </c>
      <c r="G36" s="210">
        <v>11000</v>
      </c>
      <c r="H36" s="228">
        <v>7999</v>
      </c>
      <c r="I36" s="131">
        <v>9599.7999999999993</v>
      </c>
    </row>
    <row r="37" spans="1:9" ht="16.5" customHeight="1" thickBot="1" x14ac:dyDescent="0.35">
      <c r="A37" s="90"/>
      <c r="B37" s="145" t="s">
        <v>30</v>
      </c>
      <c r="C37" s="16" t="s">
        <v>181</v>
      </c>
      <c r="D37" s="230">
        <v>8500</v>
      </c>
      <c r="E37" s="213">
        <v>8000</v>
      </c>
      <c r="F37" s="230">
        <v>12000</v>
      </c>
      <c r="G37" s="213">
        <v>10000</v>
      </c>
      <c r="H37" s="230">
        <v>8333</v>
      </c>
      <c r="I37" s="168">
        <v>9366.6</v>
      </c>
    </row>
    <row r="38" spans="1:9" ht="17.25" customHeight="1" thickBot="1" x14ac:dyDescent="0.3">
      <c r="A38" s="87" t="s">
        <v>25</v>
      </c>
      <c r="B38" s="133" t="s">
        <v>51</v>
      </c>
      <c r="C38" s="134"/>
      <c r="D38" s="231"/>
      <c r="E38" s="233"/>
      <c r="F38" s="231"/>
      <c r="G38" s="233"/>
      <c r="H38" s="231"/>
      <c r="I38" s="168"/>
    </row>
    <row r="39" spans="1:9" ht="16.5" x14ac:dyDescent="0.3">
      <c r="A39" s="88"/>
      <c r="B39" s="171" t="s">
        <v>31</v>
      </c>
      <c r="C39" s="174" t="s">
        <v>211</v>
      </c>
      <c r="D39" s="207">
        <v>250000</v>
      </c>
      <c r="E39" s="207">
        <v>300000</v>
      </c>
      <c r="F39" s="207">
        <v>280000</v>
      </c>
      <c r="G39" s="207">
        <v>240000</v>
      </c>
      <c r="H39" s="207">
        <v>250000</v>
      </c>
      <c r="I39" s="172">
        <v>264000</v>
      </c>
    </row>
    <row r="40" spans="1:9" ht="17.25" thickBot="1" x14ac:dyDescent="0.35">
      <c r="A40" s="90"/>
      <c r="B40" s="173" t="s">
        <v>32</v>
      </c>
      <c r="C40" s="149" t="s">
        <v>183</v>
      </c>
      <c r="D40" s="213">
        <v>170000</v>
      </c>
      <c r="E40" s="213">
        <v>170000</v>
      </c>
      <c r="F40" s="213">
        <v>180000</v>
      </c>
      <c r="G40" s="213">
        <v>150000</v>
      </c>
      <c r="H40" s="213">
        <v>171666</v>
      </c>
      <c r="I40" s="168">
        <v>168333.2</v>
      </c>
    </row>
    <row r="41" spans="1:9" ht="15.75" thickBot="1" x14ac:dyDescent="0.3">
      <c r="D41" s="236">
        <v>576250</v>
      </c>
      <c r="E41" s="237">
        <v>651750</v>
      </c>
      <c r="F41" s="237">
        <v>627750</v>
      </c>
      <c r="G41" s="237">
        <v>565000</v>
      </c>
      <c r="H41" s="237">
        <v>578660</v>
      </c>
      <c r="I41" s="238">
        <v>599882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25-10-2021</vt:lpstr>
      <vt:lpstr>By Order</vt:lpstr>
      <vt:lpstr>All Stores</vt:lpstr>
      <vt:lpstr>'25-10-2021'!Print_Titles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2021-10-28T08:10:44Z</cp:lastPrinted>
  <dcterms:created xsi:type="dcterms:W3CDTF">2010-10-20T06:23:14Z</dcterms:created>
  <dcterms:modified xsi:type="dcterms:W3CDTF">2021-10-28T08:11:14Z</dcterms:modified>
</cp:coreProperties>
</file>