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3-12-2021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'13-12-2021'!$12:$14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4" i="11"/>
  <c r="G84" i="11"/>
  <c r="I87" i="11"/>
  <c r="G87" i="11"/>
  <c r="I89" i="11"/>
  <c r="G89" i="11"/>
  <c r="I88" i="11"/>
  <c r="G88" i="11"/>
  <c r="I86" i="11"/>
  <c r="G86" i="11"/>
  <c r="I83" i="11"/>
  <c r="G83" i="11"/>
  <c r="I80" i="11"/>
  <c r="G80" i="11"/>
  <c r="I77" i="11"/>
  <c r="G77" i="11"/>
  <c r="I76" i="11"/>
  <c r="G76" i="11"/>
  <c r="I78" i="11"/>
  <c r="G78" i="11"/>
  <c r="I79" i="11"/>
  <c r="G79" i="11"/>
  <c r="I73" i="11"/>
  <c r="G73" i="11"/>
  <c r="I68" i="11"/>
  <c r="G68" i="11"/>
  <c r="I71" i="11"/>
  <c r="G71" i="11"/>
  <c r="I72" i="11"/>
  <c r="G72" i="11"/>
  <c r="I70" i="11"/>
  <c r="G70" i="11"/>
  <c r="I69" i="11"/>
  <c r="G69" i="11"/>
  <c r="I62" i="11"/>
  <c r="G62" i="11"/>
  <c r="I65" i="11"/>
  <c r="G65" i="11"/>
  <c r="I63" i="11"/>
  <c r="G63" i="11"/>
  <c r="I61" i="11"/>
  <c r="G61" i="11"/>
  <c r="I60" i="11"/>
  <c r="G60" i="11"/>
  <c r="I59" i="11"/>
  <c r="G59" i="11"/>
  <c r="I64" i="11"/>
  <c r="G64" i="11"/>
  <c r="I57" i="11"/>
  <c r="G57" i="11"/>
  <c r="I58" i="11"/>
  <c r="G58" i="11"/>
  <c r="I49" i="11"/>
  <c r="G49" i="11"/>
  <c r="I50" i="11"/>
  <c r="G50" i="11"/>
  <c r="I52" i="11"/>
  <c r="G52" i="11"/>
  <c r="I53" i="11"/>
  <c r="G53" i="11"/>
  <c r="I51" i="11"/>
  <c r="G51" i="11"/>
  <c r="I54" i="11"/>
  <c r="G54" i="11"/>
  <c r="I46" i="11"/>
  <c r="G46" i="11"/>
  <c r="I41" i="11"/>
  <c r="G41" i="11"/>
  <c r="I45" i="11"/>
  <c r="G45" i="11"/>
  <c r="I42" i="11"/>
  <c r="G42" i="11"/>
  <c r="I44" i="11"/>
  <c r="G44" i="11"/>
  <c r="I43" i="11"/>
  <c r="G43" i="11"/>
  <c r="I35" i="11"/>
  <c r="G35" i="11"/>
  <c r="I36" i="11"/>
  <c r="G36" i="11"/>
  <c r="I34" i="11"/>
  <c r="G34" i="11"/>
  <c r="I38" i="11"/>
  <c r="G38" i="11"/>
  <c r="I37" i="11"/>
  <c r="G37" i="11"/>
  <c r="I24" i="11"/>
  <c r="G24" i="11"/>
  <c r="I29" i="11"/>
  <c r="G29" i="11"/>
  <c r="I25" i="11"/>
  <c r="G25" i="11"/>
  <c r="I17" i="11"/>
  <c r="G17" i="11"/>
  <c r="I18" i="11"/>
  <c r="G18" i="11"/>
  <c r="I27" i="11"/>
  <c r="G27" i="11"/>
  <c r="I23" i="11"/>
  <c r="G23" i="11"/>
  <c r="I30" i="11"/>
  <c r="G30" i="11"/>
  <c r="I20" i="11"/>
  <c r="G20" i="11"/>
  <c r="I21" i="11"/>
  <c r="G21" i="11"/>
  <c r="I31" i="11"/>
  <c r="G31" i="11"/>
  <c r="I26" i="11"/>
  <c r="G26" i="11"/>
  <c r="I16" i="11"/>
  <c r="G16" i="11"/>
  <c r="I19" i="11"/>
  <c r="G19" i="11"/>
  <c r="I28" i="11"/>
  <c r="G28" i="11"/>
  <c r="I22" i="11"/>
  <c r="G22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<sst xmlns="http://schemas.openxmlformats.org/spreadsheetml/2006/main" count="848" uniqueCount="228">
  <si>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</si>
  <si>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</si>
  <si>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</si>
  <si>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</si>
  <si>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</si>
  <si>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</si>
  <si>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</si>
  <si>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</si>
  <si>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</si>
  <si>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</si>
  <si>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</si>
  <si>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</si>
  <si>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</si>
  <si>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</si>
  <si>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</si>
  <si>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</si>
  <si>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</si>
  <si>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</si>
  <si>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</si>
  <si>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</si>
  <si>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</si>
  <si>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</si>
  <si>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</si>
  <si>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</si>
  <si>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</si>
  <si>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</si>
  <si>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</si>
  <si>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</si>
  <si>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</si>
  <si>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</si>
  <si>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</si>
  <si>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</si>
  <si>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</si>
  <si>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</si>
  <si>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</si>
  <si>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</si>
  <si>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</si>
  <si>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</si>
  <si>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</si>
  <si>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</si>
  <si>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</si>
  <si>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</si>
  <si>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</si>
  <si>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</si>
  <si>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</si>
  <si>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</si>
  <si>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</si>
  <si>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</si>
  <si>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</si>
  <si>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</si>
  <si>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</si>
  <si>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</si>
  <si>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</si>
  <si>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</si>
  <si>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</si>
  <si>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</si>
  <si>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</si>
  <si>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</si>
  <si>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</si>
  <si>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</si>
  <si>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</si>
  <si>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</si>
  <si>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</si>
  <si>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</si>
  <si>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</si>
  <si>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</si>
  <si>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</si>
  <si>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</si>
  <si>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</si>
  <si>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</si>
  <si>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</si>
  <si>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</si>
  <si>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</si>
  <si>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</si>
  <si>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</si>
  <si>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</si>
  <si>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</si>
  <si>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</si>
  <si>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</si>
  <si>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</si>
  <si>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</si>
  <si>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</si>
  <si>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</si>
  <si>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</si>
  <si>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</si>
  <si>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</si>
  <si>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</si>
  <si>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</si>
  <si>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</si>
  <si>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</si>
  <si>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</si>
  <si>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</si>
  <si>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</si>
  <si>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</si>
  <si>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</si>
  <si>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</si>
  <si>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</si>
  <si>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</si>
  <si>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</si>
  <si>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</si>
  <si>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</si>
  <si>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</si>
  <si>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</si>
  <si>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</si>
  <si>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</si>
  <si>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</si>
  <si>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</si>
  <si>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</si>
  <si>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</si>
  <si>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</si>
  <si>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</si>
  <si>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</si>
  <si>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</si>
  <si>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</si>
  <si>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</si>
  <si>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</si>
  <si>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</si>
  <si>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</si>
  <si>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</si>
  <si>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</si>
  <si>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</si>
  <si>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</si>
  <si>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</si>
  <si>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</si>
  <si>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</si>
  <si>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</si>
  <si>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</si>
  <si>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</si>
  <si>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</si>
  <si>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</si>
  <si>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</si>
  <si>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</si>
  <si>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</si>
  <si>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</si>
  <si>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</si>
  <si>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</si>
  <si>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</si>
  <si>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</si>
  <si>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</si>
  <si>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</si>
  <si>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</si>
  <si>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</si>
  <si>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</si>
  <si>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</si>
  <si>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</si>
  <si>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</si>
  <si>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</si>
  <si>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</si>
  <si>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</si>
  <si>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</si>
  <si>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</si>
  <si>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</si>
  <si>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</si>
  <si>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</si>
  <si>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</si>
  <si>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</si>
  <si>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</si>
  <si>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</si>
  <si>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</si>
  <si>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</si>
  <si>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</si>
  <si>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</si>
  <si>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</si>
  <si>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</si>
  <si>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</si>
  <si>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</si>
  <si>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</si>
  <si>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</si>
  <si>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</si>
  <si>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</si>
  <si>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</si>
  <si>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</si>
  <si>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</si>
  <si>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</si>
  <si>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</si>
  <si>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</si>
  <si>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</si>
  <si>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</si>
  <si>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</si>
  <si>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</si>
  <si>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</si>
  <si>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</si>
  <si>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</si>
  <si>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</si>
  <si>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</si>
  <si>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</si>
  <si>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</si>
  <si>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</si>
  <si>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</si>
  <si>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</si>
  <si>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</si>
  <si>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</si>
  <si>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</si>
  <si>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</si>
  <si>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</si>
  <si>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</si>
  <si>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</si>
  <si>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</si>
  <si>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</si>
  <si>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</si>
  <si>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</si>
  <si>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</si>
  <si>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</si>
  <si>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</si>
  <si>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</si>
  <si>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</si>
  <si>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</si>
  <si>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</si>
  <si>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</si>
  <si>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</si>
  <si>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</si>
  <si>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</si>
  <si>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</si>
  <si>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</si>
  <si>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</si>
  <si>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</si>
  <si>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</si>
  <si>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الأول 2020 (ل.ل.)</t>
  </si>
  <si>
    <t>معدل أسعار  السوبرماركات في 06-12-2021 (ل.ل.)</t>
  </si>
  <si>
    <t>معدل أسعار المحلات والملاحم في 06-12-2021 (ل.ل.)</t>
  </si>
  <si>
    <t>معدل الأسعار في  كانون الأول 2020 (ل.ل.)</t>
  </si>
  <si>
    <t>المعدل العام للأسعار في 06-12-2021  (ل.ل.)</t>
  </si>
  <si>
    <t>معدل الأسعار في كانون الأول2020 (ل.ل.)</t>
  </si>
  <si>
    <t>معدل أسعار  السوبرماركات في13-12-2021 (ل.ل.)</t>
  </si>
  <si>
    <t xml:space="preserve"> التاريخ 13 كانون الأول 2021</t>
  </si>
  <si>
    <t>معدل أسعار المحلات والملاحم في 13-12-2021 (ل.ل.)</t>
  </si>
  <si>
    <t>معدل أسعار  السوبرماركات في 13-12-2021 (ل.ل.)</t>
  </si>
  <si>
    <t>المعدل العام للأسعار في 13-12-2021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</si>
</sst>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7" t="s">
        <v>202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224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8" t="s">
        <v>3</v>
      </c>
      <c r="B12" s="244"/>
      <c r="C12" s="242" t="s">
        <v>0</v>
      </c>
      <c r="D12" s="240" t="s">
        <v>23</v>
      </c>
      <c r="E12" s="240" t="s">
        <v>217</v>
      </c>
      <c r="F12" s="240" t="s">
        <v>223</v>
      </c>
      <c r="G12" s="240" t="s">
        <v>197</v>
      </c>
      <c r="H12" s="240" t="s">
        <v>218</v>
      </c>
      <c r="I12" s="240" t="s">
        <v>187</v>
      </c>
    </row>
    <row r="13" spans="1:9" ht="38.25" customHeight="1" thickBot="1" x14ac:dyDescent="0.25">
      <c r="A13" s="239"/>
      <c r="B13" s="245"/>
      <c r="C13" s="243"/>
      <c r="D13" s="241"/>
      <c r="E13" s="241"/>
      <c r="F13" s="241"/>
      <c r="G13" s="241"/>
      <c r="H13" s="241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4818.9962962962964</v>
      </c>
      <c r="F15" s="215">
        <v>11564.8</v>
      </c>
      <c r="G15" s="45">
        <f t="shared" ref="G15:G30" si="0">(F15-E15)/E15</f>
        <v>1.3998358348787858</v>
      </c>
      <c r="H15" s="215">
        <v>11712.8</v>
      </c>
      <c r="I15" s="45">
        <f t="shared" ref="I15:I30" si="1">(F15-H15)/H15</f>
        <v>-1.2635748924253809E-2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6509.3814814814814</v>
      </c>
      <c r="F16" s="209">
        <v>23527.555555555555</v>
      </c>
      <c r="G16" s="48">
        <f t="shared" si="0"/>
        <v>2.614407240148549</v>
      </c>
      <c r="H16" s="209">
        <v>20322.222222222223</v>
      </c>
      <c r="I16" s="44">
        <f t="shared" si="1"/>
        <v>0.15772553307818474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4242.1518518518515</v>
      </c>
      <c r="F17" s="209">
        <v>10860.888888888889</v>
      </c>
      <c r="G17" s="48">
        <f t="shared" si="0"/>
        <v>1.5602310497554963</v>
      </c>
      <c r="H17" s="209">
        <v>10820.888888888889</v>
      </c>
      <c r="I17" s="44">
        <f t="shared" si="1"/>
        <v>3.6965539902246683E-3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2736.6666666666665</v>
      </c>
      <c r="F18" s="209">
        <v>4299</v>
      </c>
      <c r="G18" s="48">
        <f t="shared" si="0"/>
        <v>0.57088915956151043</v>
      </c>
      <c r="H18" s="209">
        <v>4647.8</v>
      </c>
      <c r="I18" s="44">
        <f t="shared" si="1"/>
        <v>-7.5046258444855671E-2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6139.7583333333332</v>
      </c>
      <c r="F19" s="209">
        <v>24749.75</v>
      </c>
      <c r="G19" s="48">
        <f t="shared" si="0"/>
        <v>3.031062568966477</v>
      </c>
      <c r="H19" s="209">
        <v>22862.25</v>
      </c>
      <c r="I19" s="44">
        <f t="shared" si="1"/>
        <v>8.2559678071930806E-2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4975.6666666666661</v>
      </c>
      <c r="F20" s="209">
        <v>11099.8</v>
      </c>
      <c r="G20" s="48">
        <f t="shared" si="0"/>
        <v>1.2308166409861325</v>
      </c>
      <c r="H20" s="209">
        <v>8923</v>
      </c>
      <c r="I20" s="44">
        <f t="shared" si="1"/>
        <v>0.24395382718816533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3416.333333333333</v>
      </c>
      <c r="F21" s="209">
        <v>11298.8</v>
      </c>
      <c r="G21" s="48">
        <f t="shared" si="0"/>
        <v>2.3072885159527758</v>
      </c>
      <c r="H21" s="209">
        <v>10973.8</v>
      </c>
      <c r="I21" s="44">
        <f t="shared" si="1"/>
        <v>2.9615994459530885E-2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568.62210000000005</v>
      </c>
      <c r="F22" s="209">
        <v>2374</v>
      </c>
      <c r="G22" s="48">
        <f t="shared" si="0"/>
        <v>3.1750048054762554</v>
      </c>
      <c r="H22" s="209">
        <v>2174</v>
      </c>
      <c r="I22" s="44">
        <f t="shared" si="1"/>
        <v>9.1996320147194111E-2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682.93333333333339</v>
      </c>
      <c r="F23" s="209">
        <v>3916.4444444444443</v>
      </c>
      <c r="G23" s="48">
        <f t="shared" si="0"/>
        <v>4.7347390342314197</v>
      </c>
      <c r="H23" s="209">
        <v>2998.8888888888887</v>
      </c>
      <c r="I23" s="44">
        <f t="shared" si="1"/>
        <v>0.30596517228603193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9">
        <v>712</v>
      </c>
      <c r="F24" s="209">
        <v>3059.7777777777778</v>
      </c>
      <c r="G24" s="48">
        <f t="shared" si="0"/>
        <v>3.2974406991260925</v>
      </c>
      <c r="H24" s="209">
        <v>2721.1111111111113</v>
      </c>
      <c r="I24" s="44">
        <f t="shared" si="1"/>
        <v>0.12445896284197625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9">
        <v>662.6</v>
      </c>
      <c r="F25" s="209">
        <v>2998.8</v>
      </c>
      <c r="G25" s="48">
        <f t="shared" si="0"/>
        <v>3.5258074252942957</v>
      </c>
      <c r="H25" s="209">
        <v>2599</v>
      </c>
      <c r="I25" s="44">
        <f t="shared" si="1"/>
        <v>0.15382839553674496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1897.1333333333332</v>
      </c>
      <c r="F26" s="209">
        <v>10374.799999999999</v>
      </c>
      <c r="G26" s="48">
        <f t="shared" si="0"/>
        <v>4.4686720314861015</v>
      </c>
      <c r="H26" s="209">
        <v>10173.799999999999</v>
      </c>
      <c r="I26" s="44">
        <f t="shared" si="1"/>
        <v>1.9756629774518863E-2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760.97777777777787</v>
      </c>
      <c r="F27" s="209">
        <v>2498.75</v>
      </c>
      <c r="G27" s="48">
        <f t="shared" si="0"/>
        <v>2.2836044270529139</v>
      </c>
      <c r="H27" s="209">
        <v>2436.25</v>
      </c>
      <c r="I27" s="44">
        <f t="shared" si="1"/>
        <v>2.5654181631605953E-2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3200</v>
      </c>
      <c r="F28" s="209">
        <v>6812.5</v>
      </c>
      <c r="G28" s="48">
        <f t="shared" si="0"/>
        <v>1.12890625</v>
      </c>
      <c r="H28" s="209">
        <v>6373.5</v>
      </c>
      <c r="I28" s="44">
        <f t="shared" si="1"/>
        <v>6.8878951910253394E-2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3569.1000000000004</v>
      </c>
      <c r="F29" s="209">
        <v>15022.222222222223</v>
      </c>
      <c r="G29" s="48">
        <f t="shared" si="0"/>
        <v>3.2089664683595922</v>
      </c>
      <c r="H29" s="209">
        <v>13161.111111111111</v>
      </c>
      <c r="I29" s="44">
        <f t="shared" si="1"/>
        <v>0.14140987758547913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2779.2000000000003</v>
      </c>
      <c r="F30" s="212">
        <v>14798.8</v>
      </c>
      <c r="G30" s="51">
        <f t="shared" si="0"/>
        <v>4.3248416810592971</v>
      </c>
      <c r="H30" s="212">
        <v>14498.8</v>
      </c>
      <c r="I30" s="56">
        <f t="shared" si="1"/>
        <v>2.0691367561453362E-2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6097.8666666666668</v>
      </c>
      <c r="F32" s="215">
        <v>15554.222222222223</v>
      </c>
      <c r="G32" s="45">
        <f>(F32-E32)/E32</f>
        <v>1.5507645661141967</v>
      </c>
      <c r="H32" s="215">
        <v>14149.777777777777</v>
      </c>
      <c r="I32" s="44">
        <f>(F32-H32)/H32</f>
        <v>9.9255583126550931E-2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6020</v>
      </c>
      <c r="F33" s="209">
        <v>14887.555555555555</v>
      </c>
      <c r="G33" s="48">
        <f>(F33-E33)/E33</f>
        <v>1.4730158730158729</v>
      </c>
      <c r="H33" s="209">
        <v>13316.444444444445</v>
      </c>
      <c r="I33" s="44">
        <f>(F33-H33)/H33</f>
        <v>0.11798277818570176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3180.7666666666664</v>
      </c>
      <c r="F34" s="209">
        <v>11249</v>
      </c>
      <c r="G34" s="48">
        <f>(F34-E34)/E34</f>
        <v>2.5365687517684417</v>
      </c>
      <c r="H34" s="209">
        <v>11129</v>
      </c>
      <c r="I34" s="44">
        <f>(F34-H34)/H34</f>
        <v>1.0782639949681013E-2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2940.833333333333</v>
      </c>
      <c r="F35" s="209">
        <v>7443.1111111111113</v>
      </c>
      <c r="G35" s="48">
        <f>(F35-E35)/E35</f>
        <v>1.5309530556342688</v>
      </c>
      <c r="H35" s="209">
        <v>6526.4444444444443</v>
      </c>
      <c r="I35" s="44">
        <f>(F35-H35)/H35</f>
        <v>0.14045422043651473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3390.3</v>
      </c>
      <c r="F36" s="209">
        <v>8848.7999999999993</v>
      </c>
      <c r="G36" s="51">
        <f>(F36-E36)/E36</f>
        <v>1.6100345102203342</v>
      </c>
      <c r="H36" s="209">
        <v>8647.7999999999993</v>
      </c>
      <c r="I36" s="56">
        <f>(F36-H36)/H36</f>
        <v>2.3242905710122809E-2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65659.176190476195</v>
      </c>
      <c r="F38" s="209">
        <v>336800.6</v>
      </c>
      <c r="G38" s="45">
        <f t="shared" ref="G38:G43" si="2">(F38-E38)/E38</f>
        <v>4.1295282630861374</v>
      </c>
      <c r="H38" s="209">
        <v>327600.59999999998</v>
      </c>
      <c r="I38" s="44">
        <f t="shared" ref="I38:I43" si="3">(F38-H38)/H38</f>
        <v>2.8082976649004918E-2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38860.822222222225</v>
      </c>
      <c r="F39" s="209">
        <v>209979.6</v>
      </c>
      <c r="G39" s="48">
        <f t="shared" si="2"/>
        <v>4.403375121587751</v>
      </c>
      <c r="H39" s="209">
        <v>199983</v>
      </c>
      <c r="I39" s="44">
        <f t="shared" si="3"/>
        <v>4.9987248916157904E-2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26216.238095238095</v>
      </c>
      <c r="F40" s="209">
        <v>135299.33333333334</v>
      </c>
      <c r="G40" s="48">
        <f t="shared" si="2"/>
        <v>4.1608980984159221</v>
      </c>
      <c r="H40" s="209">
        <v>130224.5</v>
      </c>
      <c r="I40" s="44">
        <f t="shared" si="3"/>
        <v>3.8969881499513095E-2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13108.888888888889</v>
      </c>
      <c r="F41" s="209">
        <v>52931.199999999997</v>
      </c>
      <c r="G41" s="48">
        <f t="shared" si="2"/>
        <v>3.0378097982708931</v>
      </c>
      <c r="H41" s="209">
        <v>49321.2</v>
      </c>
      <c r="I41" s="44">
        <f t="shared" si="3"/>
        <v>7.3193677363892207E-2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12166.555555555557</v>
      </c>
      <c r="F42" s="209">
        <v>42916</v>
      </c>
      <c r="G42" s="48">
        <f t="shared" si="2"/>
        <v>2.5273746792208147</v>
      </c>
      <c r="H42" s="209">
        <v>41749.333333333336</v>
      </c>
      <c r="I42" s="44">
        <f t="shared" si="3"/>
        <v>2.7944557996934023E-2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22502.476190476194</v>
      </c>
      <c r="F43" s="209">
        <v>108856.85714285714</v>
      </c>
      <c r="G43" s="51">
        <f t="shared" si="2"/>
        <v>3.8375501532106511</v>
      </c>
      <c r="H43" s="209">
        <v>100569.71428571429</v>
      </c>
      <c r="I43" s="59">
        <f t="shared" si="3"/>
        <v>8.2401972760899306E-2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16911.920634920636</v>
      </c>
      <c r="F45" s="209">
        <v>85262.555555555562</v>
      </c>
      <c r="G45" s="45">
        <f t="shared" ref="G45:G50" si="4">(F45-E45)/E45</f>
        <v>4.0415654966769941</v>
      </c>
      <c r="H45" s="209">
        <v>83095.375</v>
      </c>
      <c r="I45" s="44">
        <f t="shared" ref="I45:I50" si="5">(F45-H45)/H45</f>
        <v>2.6080639933998277E-2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10126.266666666666</v>
      </c>
      <c r="F46" s="209">
        <v>50484.800000000003</v>
      </c>
      <c r="G46" s="48">
        <f t="shared" si="4"/>
        <v>3.9855293823324169</v>
      </c>
      <c r="H46" s="209">
        <v>50224.800000000003</v>
      </c>
      <c r="I46" s="84">
        <f t="shared" si="5"/>
        <v>5.1767254424109205E-3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38726</v>
      </c>
      <c r="F47" s="209">
        <v>159748.66666666666</v>
      </c>
      <c r="G47" s="48">
        <f t="shared" si="4"/>
        <v>3.1251011379090703</v>
      </c>
      <c r="H47" s="209">
        <v>157804.22222222222</v>
      </c>
      <c r="I47" s="84">
        <f t="shared" si="5"/>
        <v>1.2321878445725253E-2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61198.865079365081</v>
      </c>
      <c r="F48" s="209">
        <v>220631.25</v>
      </c>
      <c r="G48" s="48">
        <f t="shared" si="4"/>
        <v>2.6051526399039715</v>
      </c>
      <c r="H48" s="209">
        <v>218055</v>
      </c>
      <c r="I48" s="84">
        <f t="shared" si="5"/>
        <v>1.181467978262365E-2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6031.95</v>
      </c>
      <c r="F49" s="209">
        <v>17560</v>
      </c>
      <c r="G49" s="48">
        <f t="shared" si="4"/>
        <v>1.911164714561626</v>
      </c>
      <c r="H49" s="209">
        <v>17560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49995</v>
      </c>
      <c r="F50" s="209">
        <v>202996</v>
      </c>
      <c r="G50" s="56">
        <f t="shared" si="4"/>
        <v>3.0603260326032604</v>
      </c>
      <c r="H50" s="209">
        <v>209916</v>
      </c>
      <c r="I50" s="59">
        <f t="shared" si="5"/>
        <v>-3.2965567179252656E-2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9383</v>
      </c>
      <c r="F52" s="206">
        <v>43470</v>
      </c>
      <c r="G52" s="208">
        <f t="shared" ref="G52:G60" si="6">(F52-E52)/E52</f>
        <v>3.6328466375359691</v>
      </c>
      <c r="H52" s="206">
        <v>43470</v>
      </c>
      <c r="I52" s="117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17790.666666666668</v>
      </c>
      <c r="F53" s="209">
        <v>49531.25</v>
      </c>
      <c r="G53" s="211">
        <f t="shared" si="6"/>
        <v>1.7841143296110318</v>
      </c>
      <c r="H53" s="209">
        <v>50303.75</v>
      </c>
      <c r="I53" s="84">
        <f t="shared" si="7"/>
        <v>-1.5356707998906642E-2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12777</v>
      </c>
      <c r="F54" s="209">
        <v>36391.599999999999</v>
      </c>
      <c r="G54" s="211">
        <f t="shared" si="6"/>
        <v>1.8482116302731471</v>
      </c>
      <c r="H54" s="209">
        <v>35191.599999999999</v>
      </c>
      <c r="I54" s="84">
        <f t="shared" si="7"/>
        <v>3.4099046363336709E-2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6640.583333333333</v>
      </c>
      <c r="F55" s="209">
        <v>39637.5</v>
      </c>
      <c r="G55" s="211">
        <f t="shared" si="6"/>
        <v>4.9689786288855142</v>
      </c>
      <c r="H55" s="209">
        <v>39637.5</v>
      </c>
      <c r="I55" s="84">
        <f t="shared" si="7"/>
        <v>0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3470.5555555555561</v>
      </c>
      <c r="F56" s="209">
        <v>21168.6</v>
      </c>
      <c r="G56" s="216">
        <f t="shared" si="6"/>
        <v>5.0994845525852401</v>
      </c>
      <c r="H56" s="209">
        <v>21168.6</v>
      </c>
      <c r="I56" s="85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8665.8333333333339</v>
      </c>
      <c r="F57" s="212">
        <v>4761</v>
      </c>
      <c r="G57" s="214">
        <f t="shared" si="6"/>
        <v>-0.45060101932878166</v>
      </c>
      <c r="H57" s="212">
        <v>4761</v>
      </c>
      <c r="I57" s="118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17965.194444444442</v>
      </c>
      <c r="F58" s="215">
        <v>48530.714285714283</v>
      </c>
      <c r="G58" s="44">
        <f t="shared" si="6"/>
        <v>1.7013742843580479</v>
      </c>
      <c r="H58" s="215">
        <v>47352.142857142855</v>
      </c>
      <c r="I58" s="44">
        <f t="shared" si="7"/>
        <v>2.4889505679332638E-2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18473.268518518518</v>
      </c>
      <c r="F59" s="209">
        <v>54199.666666666664</v>
      </c>
      <c r="G59" s="48">
        <f t="shared" si="6"/>
        <v>1.9339511095361515</v>
      </c>
      <c r="H59" s="209">
        <v>47970.428571428572</v>
      </c>
      <c r="I59" s="44">
        <f t="shared" si="7"/>
        <v>0.12985579409537018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81079.333333333328</v>
      </c>
      <c r="F60" s="209">
        <v>410240</v>
      </c>
      <c r="G60" s="51">
        <f t="shared" si="6"/>
        <v>4.0597357320813368</v>
      </c>
      <c r="H60" s="209">
        <v>410240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24792.340740740739</v>
      </c>
      <c r="F62" s="209">
        <v>80374.222222222219</v>
      </c>
      <c r="G62" s="45">
        <f t="shared" ref="G62:G67" si="8">(F62-E62)/E62</f>
        <v>2.2418972884696173</v>
      </c>
      <c r="H62" s="209">
        <v>78860.888888888891</v>
      </c>
      <c r="I62" s="44">
        <f t="shared" ref="I62:I67" si="9">(F62-H62)/H62</f>
        <v>1.9189909658075762E-2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116349.90476190475</v>
      </c>
      <c r="F63" s="209">
        <v>527846.85714285716</v>
      </c>
      <c r="G63" s="48">
        <f t="shared" si="8"/>
        <v>3.536719288451748</v>
      </c>
      <c r="H63" s="209">
        <v>511418.28571428574</v>
      </c>
      <c r="I63" s="44">
        <f t="shared" si="9"/>
        <v>3.2123551088178291E-2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51701.733333333337</v>
      </c>
      <c r="F64" s="209">
        <v>186186.14285714287</v>
      </c>
      <c r="G64" s="48">
        <f t="shared" si="8"/>
        <v>2.6011586237690842</v>
      </c>
      <c r="H64" s="209">
        <v>178626.85714285713</v>
      </c>
      <c r="I64" s="84">
        <f t="shared" si="9"/>
        <v>4.2318864224544846E-2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22824.555555555558</v>
      </c>
      <c r="F65" s="209">
        <v>89151</v>
      </c>
      <c r="G65" s="48">
        <f t="shared" si="8"/>
        <v>2.9059249054380998</v>
      </c>
      <c r="H65" s="209">
        <v>86299.333333333328</v>
      </c>
      <c r="I65" s="84">
        <f t="shared" si="9"/>
        <v>3.3043901459262004E-2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16129.611111111111</v>
      </c>
      <c r="F66" s="209">
        <v>57773.571428571428</v>
      </c>
      <c r="G66" s="48">
        <f t="shared" si="8"/>
        <v>2.5818328805691593</v>
      </c>
      <c r="H66" s="209">
        <v>57697.142857142855</v>
      </c>
      <c r="I66" s="84">
        <f t="shared" si="9"/>
        <v>1.3246508864019197E-3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13197</v>
      </c>
      <c r="F67" s="209">
        <v>38212.6</v>
      </c>
      <c r="G67" s="51">
        <f t="shared" si="8"/>
        <v>1.8955520193983479</v>
      </c>
      <c r="H67" s="209">
        <v>34989.599999999999</v>
      </c>
      <c r="I67" s="85">
        <f t="shared" si="9"/>
        <v>9.2113085030980632E-2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15135.125</v>
      </c>
      <c r="F69" s="215">
        <v>57962</v>
      </c>
      <c r="G69" s="45">
        <f>(F69-E69)/E69</f>
        <v>2.8296347073446699</v>
      </c>
      <c r="H69" s="215">
        <v>57246.625</v>
      </c>
      <c r="I69" s="44">
        <f>(F69-H69)/H69</f>
        <v>1.2496369873333144E-2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8149.3809523809514</v>
      </c>
      <c r="F70" s="209">
        <v>42889.5</v>
      </c>
      <c r="G70" s="48">
        <f>(F70-E70)/E70</f>
        <v>4.2629150914179874</v>
      </c>
      <c r="H70" s="209">
        <v>42881.599999999999</v>
      </c>
      <c r="I70" s="44">
        <f>(F70-H70)/H70</f>
        <v>1.8422820044031602E-4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2768.2222222222226</v>
      </c>
      <c r="F71" s="209">
        <v>20454.5</v>
      </c>
      <c r="G71" s="48">
        <f>(F71-E71)/E71</f>
        <v>6.3890382917235282</v>
      </c>
      <c r="H71" s="209">
        <v>20454.5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8611.3888888888887</v>
      </c>
      <c r="F72" s="209">
        <v>25752</v>
      </c>
      <c r="G72" s="48">
        <f>(F72-E72)/E72</f>
        <v>1.9904583723105704</v>
      </c>
      <c r="H72" s="209">
        <v>25752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7339.1851851851852</v>
      </c>
      <c r="F73" s="218">
        <v>19660</v>
      </c>
      <c r="G73" s="48">
        <f>(F73-E73)/E73</f>
        <v>1.6787714853803528</v>
      </c>
      <c r="H73" s="218">
        <v>17974.375</v>
      </c>
      <c r="I73" s="59">
        <f>(F73-H73)/H73</f>
        <v>9.3779338641816479E-2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4447.333333333333</v>
      </c>
      <c r="F75" s="206">
        <v>18558</v>
      </c>
      <c r="G75" s="44">
        <f t="shared" ref="G75:G81" si="10">(F75-E75)/E75</f>
        <v>3.1728376555239097</v>
      </c>
      <c r="H75" s="206">
        <v>18558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3802.8095238095243</v>
      </c>
      <c r="F76" s="209">
        <v>18350.625</v>
      </c>
      <c r="G76" s="48">
        <f t="shared" si="10"/>
        <v>3.8255440839479573</v>
      </c>
      <c r="H76" s="209">
        <v>17803.75</v>
      </c>
      <c r="I76" s="44">
        <f t="shared" si="11"/>
        <v>3.0716843361651338E-2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2463.5</v>
      </c>
      <c r="F77" s="209">
        <v>9024.6666666666661</v>
      </c>
      <c r="G77" s="48">
        <f t="shared" si="10"/>
        <v>2.6633516000270614</v>
      </c>
      <c r="H77" s="209">
        <v>8641.6</v>
      </c>
      <c r="I77" s="44">
        <f t="shared" si="11"/>
        <v>4.4328210825155721E-2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5385.9629629629635</v>
      </c>
      <c r="F78" s="209">
        <v>14528.111111111111</v>
      </c>
      <c r="G78" s="48">
        <f t="shared" si="10"/>
        <v>1.697402713500801</v>
      </c>
      <c r="H78" s="209">
        <v>13323.666666666666</v>
      </c>
      <c r="I78" s="44">
        <f t="shared" si="11"/>
        <v>9.0398872515907433E-2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4740.083333333333</v>
      </c>
      <c r="F79" s="209">
        <v>30309</v>
      </c>
      <c r="G79" s="48">
        <f t="shared" si="10"/>
        <v>5.3941913820080529</v>
      </c>
      <c r="H79" s="209">
        <v>29166.142857142859</v>
      </c>
      <c r="I79" s="44">
        <f t="shared" si="11"/>
        <v>3.9184377188814762E-2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29999</v>
      </c>
      <c r="F80" s="209">
        <v>57000</v>
      </c>
      <c r="G80" s="48">
        <f t="shared" si="10"/>
        <v>0.90006333544451478</v>
      </c>
      <c r="H80" s="209">
        <v>57000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6493.2222222222217</v>
      </c>
      <c r="F81" s="212">
        <v>37977.5</v>
      </c>
      <c r="G81" s="51">
        <f t="shared" si="10"/>
        <v>4.8487910470747275</v>
      </c>
      <c r="H81" s="212">
        <v>37977.5</v>
      </c>
      <c r="I81" s="56">
        <f t="shared" si="11"/>
        <v>0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10" zoomScaleNormal="100" workbookViewId="0">
      <selection activeCell="F25" sqref="F25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203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8" t="s">
        <v>3</v>
      </c>
      <c r="B12" s="244"/>
      <c r="C12" s="246" t="s">
        <v>0</v>
      </c>
      <c r="D12" s="240" t="s">
        <v>23</v>
      </c>
      <c r="E12" s="240" t="s">
        <v>220</v>
      </c>
      <c r="F12" s="248" t="s">
        <v>225</v>
      </c>
      <c r="G12" s="240" t="s">
        <v>197</v>
      </c>
      <c r="H12" s="248" t="s">
        <v>219</v>
      </c>
      <c r="I12" s="240" t="s">
        <v>187</v>
      </c>
    </row>
    <row r="13" spans="1:9" ht="30.75" customHeight="1" thickBot="1" x14ac:dyDescent="0.25">
      <c r="A13" s="239"/>
      <c r="B13" s="245"/>
      <c r="C13" s="247"/>
      <c r="D13" s="241"/>
      <c r="E13" s="241"/>
      <c r="F13" s="249"/>
      <c r="G13" s="241"/>
      <c r="H13" s="249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4818.9962962962964</v>
      </c>
      <c r="F15" s="180">
        <v>11260</v>
      </c>
      <c r="G15" s="44">
        <f>(F15-E15)/E15</f>
        <v>1.3365861494133171</v>
      </c>
      <c r="H15" s="180">
        <v>10700</v>
      </c>
      <c r="I15" s="119">
        <f>(F15-H15)/H15</f>
        <v>5.2336448598130844E-2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6509.3814814814814</v>
      </c>
      <c r="F16" s="180">
        <v>20150</v>
      </c>
      <c r="G16" s="48">
        <f t="shared" ref="G16:G39" si="0">(F16-E16)/E16</f>
        <v>2.0955322033782582</v>
      </c>
      <c r="H16" s="180">
        <v>19550</v>
      </c>
      <c r="I16" s="48">
        <f>(F16-H16)/H16</f>
        <v>3.0690537084398978E-2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4242.1518518518515</v>
      </c>
      <c r="F17" s="180">
        <v>11550</v>
      </c>
      <c r="G17" s="48">
        <f t="shared" si="0"/>
        <v>1.7226748130098197</v>
      </c>
      <c r="H17" s="180">
        <v>11900</v>
      </c>
      <c r="I17" s="48">
        <f t="shared" ref="I17:I29" si="1">(F17-H17)/H17</f>
        <v>-2.9411764705882353E-2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2736.6666666666665</v>
      </c>
      <c r="F18" s="180">
        <v>5060</v>
      </c>
      <c r="G18" s="48">
        <f t="shared" si="0"/>
        <v>0.84896467722289903</v>
      </c>
      <c r="H18" s="180">
        <v>5300</v>
      </c>
      <c r="I18" s="48">
        <f t="shared" si="1"/>
        <v>-4.5283018867924525E-2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6139.7583333333332</v>
      </c>
      <c r="F19" s="180">
        <v>23300</v>
      </c>
      <c r="G19" s="48">
        <f t="shared" si="0"/>
        <v>2.7949376400536941</v>
      </c>
      <c r="H19" s="180">
        <v>22700</v>
      </c>
      <c r="I19" s="48">
        <f t="shared" si="1"/>
        <v>2.643171806167401E-2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4975.6666666666661</v>
      </c>
      <c r="F20" s="180">
        <v>11150</v>
      </c>
      <c r="G20" s="48">
        <f t="shared" si="0"/>
        <v>1.2409057412742013</v>
      </c>
      <c r="H20" s="180">
        <v>9800</v>
      </c>
      <c r="I20" s="48">
        <f t="shared" si="1"/>
        <v>0.13775510204081631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3416.333333333333</v>
      </c>
      <c r="F21" s="180">
        <v>10700</v>
      </c>
      <c r="G21" s="48">
        <f t="shared" si="0"/>
        <v>2.1320128793052984</v>
      </c>
      <c r="H21" s="180">
        <v>10650</v>
      </c>
      <c r="I21" s="48">
        <f t="shared" si="1"/>
        <v>4.6948356807511738E-3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568.62210000000005</v>
      </c>
      <c r="F22" s="180">
        <v>2010</v>
      </c>
      <c r="G22" s="48">
        <f t="shared" si="0"/>
        <v>2.5348608504664165</v>
      </c>
      <c r="H22" s="180">
        <v>2150</v>
      </c>
      <c r="I22" s="48">
        <f t="shared" si="1"/>
        <v>-6.5116279069767441E-2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682.93333333333339</v>
      </c>
      <c r="F23" s="180">
        <v>2550</v>
      </c>
      <c r="G23" s="48">
        <f t="shared" si="0"/>
        <v>2.7338930105427566</v>
      </c>
      <c r="H23" s="180">
        <v>2700</v>
      </c>
      <c r="I23" s="48">
        <f t="shared" si="1"/>
        <v>-5.5555555555555552E-2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712</v>
      </c>
      <c r="F24" s="180">
        <v>2360</v>
      </c>
      <c r="G24" s="48">
        <f t="shared" si="0"/>
        <v>2.3146067415730336</v>
      </c>
      <c r="H24" s="180">
        <v>2600</v>
      </c>
      <c r="I24" s="48">
        <f t="shared" si="1"/>
        <v>-9.2307692307692313E-2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662.6</v>
      </c>
      <c r="F25" s="180">
        <v>2700</v>
      </c>
      <c r="G25" s="48">
        <f t="shared" si="0"/>
        <v>3.0748566254150318</v>
      </c>
      <c r="H25" s="180">
        <v>2660</v>
      </c>
      <c r="I25" s="48">
        <f t="shared" si="1"/>
        <v>1.5037593984962405E-2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1897.1333333333332</v>
      </c>
      <c r="F26" s="180">
        <v>8050</v>
      </c>
      <c r="G26" s="48">
        <f t="shared" si="0"/>
        <v>3.243244192992937</v>
      </c>
      <c r="H26" s="180">
        <v>8800</v>
      </c>
      <c r="I26" s="48">
        <f t="shared" si="1"/>
        <v>-8.5227272727272721E-2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760.97777777777787</v>
      </c>
      <c r="F27" s="180">
        <v>2800</v>
      </c>
      <c r="G27" s="48">
        <f t="shared" si="0"/>
        <v>2.6794766966475874</v>
      </c>
      <c r="H27" s="180">
        <v>3040</v>
      </c>
      <c r="I27" s="48">
        <f t="shared" si="1"/>
        <v>-7.8947368421052627E-2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3200</v>
      </c>
      <c r="F28" s="180">
        <v>6860</v>
      </c>
      <c r="G28" s="48">
        <f t="shared" si="0"/>
        <v>1.14375</v>
      </c>
      <c r="H28" s="180">
        <v>6640</v>
      </c>
      <c r="I28" s="48">
        <f t="shared" si="1"/>
        <v>3.313253012048193E-2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3569.1000000000004</v>
      </c>
      <c r="F29" s="180">
        <v>14960</v>
      </c>
      <c r="G29" s="48">
        <f t="shared" si="0"/>
        <v>3.1915328794373927</v>
      </c>
      <c r="H29" s="180">
        <v>13800</v>
      </c>
      <c r="I29" s="48">
        <f t="shared" si="1"/>
        <v>8.4057971014492749E-2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2779.2000000000003</v>
      </c>
      <c r="F30" s="183">
        <v>14460</v>
      </c>
      <c r="G30" s="51">
        <f t="shared" si="0"/>
        <v>4.2029360967184797</v>
      </c>
      <c r="H30" s="183">
        <v>14060</v>
      </c>
      <c r="I30" s="51">
        <f>(F30-H30)/H30</f>
        <v>2.8449502133712661E-2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6097.8666666666668</v>
      </c>
      <c r="F32" s="180">
        <v>13900</v>
      </c>
      <c r="G32" s="44">
        <f t="shared" si="0"/>
        <v>1.2794857217824813</v>
      </c>
      <c r="H32" s="180">
        <v>12460</v>
      </c>
      <c r="I32" s="45">
        <f>(F32-H32)/H32</f>
        <v>0.11556982343499198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6020</v>
      </c>
      <c r="F33" s="180">
        <v>13400</v>
      </c>
      <c r="G33" s="48">
        <f t="shared" si="0"/>
        <v>1.2259136212624584</v>
      </c>
      <c r="H33" s="180">
        <v>11880</v>
      </c>
      <c r="I33" s="48">
        <f>(F33-H33)/H33</f>
        <v>0.12794612794612795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3180.7666666666664</v>
      </c>
      <c r="F34" s="180">
        <v>10000</v>
      </c>
      <c r="G34" s="48">
        <f>(F34-E34)/E34</f>
        <v>2.1438961256720082</v>
      </c>
      <c r="H34" s="180">
        <v>10600</v>
      </c>
      <c r="I34" s="48">
        <f>(F34-H34)/H34</f>
        <v>-5.6603773584905662E-2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2940.833333333333</v>
      </c>
      <c r="F35" s="180">
        <v>9400</v>
      </c>
      <c r="G35" s="48">
        <f t="shared" si="0"/>
        <v>2.1963729101728537</v>
      </c>
      <c r="H35" s="180">
        <v>9250</v>
      </c>
      <c r="I35" s="48">
        <f>(F35-H35)/H35</f>
        <v>1.6216216216216217E-2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3390.3</v>
      </c>
      <c r="F36" s="180">
        <v>8200</v>
      </c>
      <c r="G36" s="55">
        <f t="shared" si="0"/>
        <v>1.4186650148954369</v>
      </c>
      <c r="H36" s="180">
        <v>8590</v>
      </c>
      <c r="I36" s="48">
        <f>(F36-H36)/H36</f>
        <v>-4.5401629802095458E-2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65659.176190476195</v>
      </c>
      <c r="F38" s="181">
        <v>326000</v>
      </c>
      <c r="G38" s="45">
        <f t="shared" si="0"/>
        <v>3.9650333573220493</v>
      </c>
      <c r="H38" s="181">
        <v>301400</v>
      </c>
      <c r="I38" s="45">
        <f>(F38-H38)/H38</f>
        <v>8.1619110816191109E-2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38860.822222222225</v>
      </c>
      <c r="F39" s="182">
        <v>228000</v>
      </c>
      <c r="G39" s="51">
        <f t="shared" si="0"/>
        <v>4.8670915066130584</v>
      </c>
      <c r="H39" s="182">
        <v>209000</v>
      </c>
      <c r="I39" s="51">
        <f>(F39-H39)/H39</f>
        <v>9.0909090909090912E-2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204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8" t="s">
        <v>3</v>
      </c>
      <c r="B12" s="244"/>
      <c r="C12" s="246" t="s">
        <v>0</v>
      </c>
      <c r="D12" s="240" t="s">
        <v>226</v>
      </c>
      <c r="E12" s="248" t="s">
        <v>225</v>
      </c>
      <c r="F12" s="255" t="s">
        <v>186</v>
      </c>
      <c r="G12" s="240" t="s">
        <v>220</v>
      </c>
      <c r="H12" s="257" t="s">
        <v>227</v>
      </c>
      <c r="I12" s="253" t="s">
        <v>196</v>
      </c>
    </row>
    <row r="13" spans="1:9" ht="39.75" customHeight="1" thickBot="1" x14ac:dyDescent="0.25">
      <c r="A13" s="239"/>
      <c r="B13" s="245"/>
      <c r="C13" s="247"/>
      <c r="D13" s="241"/>
      <c r="E13" s="249"/>
      <c r="F13" s="256"/>
      <c r="G13" s="241"/>
      <c r="H13" s="258"/>
      <c r="I13" s="25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11564.8</v>
      </c>
      <c r="E15" s="164">
        <v>11260</v>
      </c>
      <c r="F15" s="67">
        <f t="shared" ref="F15:F30" si="0">D15-E15</f>
        <v>304.79999999999927</v>
      </c>
      <c r="G15" s="42">
        <v>4818.9962962962964</v>
      </c>
      <c r="H15" s="66">
        <f>AVERAGE(D15:E15)</f>
        <v>11412.4</v>
      </c>
      <c r="I15" s="69">
        <f>(H15-G15)/G15</f>
        <v>1.3682109921460515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23527.555555555555</v>
      </c>
      <c r="E16" s="164">
        <v>20150</v>
      </c>
      <c r="F16" s="71">
        <f t="shared" si="0"/>
        <v>3377.5555555555547</v>
      </c>
      <c r="G16" s="46">
        <v>6509.3814814814814</v>
      </c>
      <c r="H16" s="68">
        <f t="shared" ref="H16:H30" si="1">AVERAGE(D16:E16)</f>
        <v>21838.777777777777</v>
      </c>
      <c r="I16" s="72">
        <f t="shared" ref="I16:I39" si="2">(H16-G16)/G16</f>
        <v>2.3549697217634034</v>
      </c>
    </row>
    <row r="17" spans="1:9" ht="16.5" x14ac:dyDescent="0.3">
      <c r="A17" s="37"/>
      <c r="B17" s="34" t="s">
        <v>6</v>
      </c>
      <c r="C17" s="15" t="s">
        <v>165</v>
      </c>
      <c r="D17" s="164">
        <v>10860.888888888889</v>
      </c>
      <c r="E17" s="164">
        <v>11550</v>
      </c>
      <c r="F17" s="71">
        <f t="shared" si="0"/>
        <v>-689.11111111111131</v>
      </c>
      <c r="G17" s="46">
        <v>4242.1518518518515</v>
      </c>
      <c r="H17" s="68">
        <f t="shared" si="1"/>
        <v>11205.444444444445</v>
      </c>
      <c r="I17" s="72">
        <f t="shared" si="2"/>
        <v>1.6414529313826582</v>
      </c>
    </row>
    <row r="18" spans="1:9" ht="16.5" x14ac:dyDescent="0.3">
      <c r="A18" s="37"/>
      <c r="B18" s="34" t="s">
        <v>7</v>
      </c>
      <c r="C18" s="15" t="s">
        <v>166</v>
      </c>
      <c r="D18" s="164">
        <v>4299</v>
      </c>
      <c r="E18" s="164">
        <v>5060</v>
      </c>
      <c r="F18" s="71">
        <f t="shared" si="0"/>
        <v>-761</v>
      </c>
      <c r="G18" s="46">
        <v>2736.6666666666665</v>
      </c>
      <c r="H18" s="68">
        <f t="shared" si="1"/>
        <v>4679.5</v>
      </c>
      <c r="I18" s="72">
        <f t="shared" si="2"/>
        <v>0.70992691839220468</v>
      </c>
    </row>
    <row r="19" spans="1:9" ht="16.5" x14ac:dyDescent="0.3">
      <c r="A19" s="37"/>
      <c r="B19" s="34" t="s">
        <v>8</v>
      </c>
      <c r="C19" s="15" t="s">
        <v>167</v>
      </c>
      <c r="D19" s="164">
        <v>24749.75</v>
      </c>
      <c r="E19" s="164">
        <v>23300</v>
      </c>
      <c r="F19" s="71">
        <f t="shared" si="0"/>
        <v>1449.75</v>
      </c>
      <c r="G19" s="46">
        <v>6139.7583333333332</v>
      </c>
      <c r="H19" s="68">
        <f t="shared" si="1"/>
        <v>24024.875</v>
      </c>
      <c r="I19" s="72">
        <f t="shared" si="2"/>
        <v>2.9130001045100857</v>
      </c>
    </row>
    <row r="20" spans="1:9" ht="16.5" x14ac:dyDescent="0.3">
      <c r="A20" s="37"/>
      <c r="B20" s="34" t="s">
        <v>9</v>
      </c>
      <c r="C20" s="15" t="s">
        <v>168</v>
      </c>
      <c r="D20" s="164">
        <v>11099.8</v>
      </c>
      <c r="E20" s="164">
        <v>11150</v>
      </c>
      <c r="F20" s="71">
        <f t="shared" si="0"/>
        <v>-50.200000000000728</v>
      </c>
      <c r="G20" s="46">
        <v>4975.6666666666661</v>
      </c>
      <c r="H20" s="68">
        <f t="shared" si="1"/>
        <v>11124.9</v>
      </c>
      <c r="I20" s="72">
        <f t="shared" si="2"/>
        <v>1.2358611911301669</v>
      </c>
    </row>
    <row r="21" spans="1:9" ht="16.5" x14ac:dyDescent="0.3">
      <c r="A21" s="37"/>
      <c r="B21" s="34" t="s">
        <v>10</v>
      </c>
      <c r="C21" s="15" t="s">
        <v>169</v>
      </c>
      <c r="D21" s="164">
        <v>11298.8</v>
      </c>
      <c r="E21" s="164">
        <v>10700</v>
      </c>
      <c r="F21" s="71">
        <f t="shared" si="0"/>
        <v>598.79999999999927</v>
      </c>
      <c r="G21" s="46">
        <v>3416.333333333333</v>
      </c>
      <c r="H21" s="68">
        <f t="shared" si="1"/>
        <v>10999.4</v>
      </c>
      <c r="I21" s="72">
        <f t="shared" si="2"/>
        <v>2.2196506976290373</v>
      </c>
    </row>
    <row r="22" spans="1:9" ht="16.5" x14ac:dyDescent="0.3">
      <c r="A22" s="37"/>
      <c r="B22" s="34" t="s">
        <v>11</v>
      </c>
      <c r="C22" s="15" t="s">
        <v>170</v>
      </c>
      <c r="D22" s="164">
        <v>2374</v>
      </c>
      <c r="E22" s="164">
        <v>2010</v>
      </c>
      <c r="F22" s="71">
        <f t="shared" si="0"/>
        <v>364</v>
      </c>
      <c r="G22" s="46">
        <v>568.62210000000005</v>
      </c>
      <c r="H22" s="68">
        <f t="shared" si="1"/>
        <v>2192</v>
      </c>
      <c r="I22" s="72">
        <f t="shared" si="2"/>
        <v>2.8549328279713362</v>
      </c>
    </row>
    <row r="23" spans="1:9" ht="16.5" x14ac:dyDescent="0.3">
      <c r="A23" s="37"/>
      <c r="B23" s="34" t="s">
        <v>12</v>
      </c>
      <c r="C23" s="15" t="s">
        <v>171</v>
      </c>
      <c r="D23" s="164">
        <v>3916.4444444444443</v>
      </c>
      <c r="E23" s="164">
        <v>2550</v>
      </c>
      <c r="F23" s="71">
        <f t="shared" si="0"/>
        <v>1366.4444444444443</v>
      </c>
      <c r="G23" s="46">
        <v>682.93333333333339</v>
      </c>
      <c r="H23" s="68">
        <f t="shared" si="1"/>
        <v>3233.2222222222222</v>
      </c>
      <c r="I23" s="72">
        <f t="shared" si="2"/>
        <v>3.7343160223870879</v>
      </c>
    </row>
    <row r="24" spans="1:9" ht="16.5" x14ac:dyDescent="0.3">
      <c r="A24" s="37"/>
      <c r="B24" s="34" t="s">
        <v>13</v>
      </c>
      <c r="C24" s="15" t="s">
        <v>172</v>
      </c>
      <c r="D24" s="164">
        <v>3059.7777777777778</v>
      </c>
      <c r="E24" s="164">
        <v>2360</v>
      </c>
      <c r="F24" s="71">
        <f t="shared" si="0"/>
        <v>699.77777777777783</v>
      </c>
      <c r="G24" s="46">
        <v>712</v>
      </c>
      <c r="H24" s="68">
        <f t="shared" si="1"/>
        <v>2709.8888888888887</v>
      </c>
      <c r="I24" s="72">
        <f t="shared" si="2"/>
        <v>2.8060237203495628</v>
      </c>
    </row>
    <row r="25" spans="1:9" ht="16.5" x14ac:dyDescent="0.3">
      <c r="A25" s="37"/>
      <c r="B25" s="34" t="s">
        <v>14</v>
      </c>
      <c r="C25" s="15" t="s">
        <v>173</v>
      </c>
      <c r="D25" s="164">
        <v>2998.8</v>
      </c>
      <c r="E25" s="164">
        <v>2700</v>
      </c>
      <c r="F25" s="71">
        <f t="shared" si="0"/>
        <v>298.80000000000018</v>
      </c>
      <c r="G25" s="46">
        <v>662.6</v>
      </c>
      <c r="H25" s="68">
        <f t="shared" si="1"/>
        <v>2849.4</v>
      </c>
      <c r="I25" s="72">
        <f t="shared" si="2"/>
        <v>3.3003320253546637</v>
      </c>
    </row>
    <row r="26" spans="1:9" ht="16.5" x14ac:dyDescent="0.3">
      <c r="A26" s="37"/>
      <c r="B26" s="34" t="s">
        <v>15</v>
      </c>
      <c r="C26" s="15" t="s">
        <v>174</v>
      </c>
      <c r="D26" s="164">
        <v>10374.799999999999</v>
      </c>
      <c r="E26" s="164">
        <v>8050</v>
      </c>
      <c r="F26" s="71">
        <f t="shared" si="0"/>
        <v>2324.7999999999993</v>
      </c>
      <c r="G26" s="46">
        <v>1897.1333333333332</v>
      </c>
      <c r="H26" s="68">
        <f t="shared" si="1"/>
        <v>9212.4</v>
      </c>
      <c r="I26" s="72">
        <f t="shared" si="2"/>
        <v>3.8559581122395192</v>
      </c>
    </row>
    <row r="27" spans="1:9" ht="16.5" x14ac:dyDescent="0.3">
      <c r="A27" s="37"/>
      <c r="B27" s="34" t="s">
        <v>16</v>
      </c>
      <c r="C27" s="15" t="s">
        <v>175</v>
      </c>
      <c r="D27" s="164">
        <v>2498.75</v>
      </c>
      <c r="E27" s="164">
        <v>2800</v>
      </c>
      <c r="F27" s="71">
        <f t="shared" si="0"/>
        <v>-301.25</v>
      </c>
      <c r="G27" s="46">
        <v>760.97777777777787</v>
      </c>
      <c r="H27" s="68">
        <f t="shared" si="1"/>
        <v>2649.375</v>
      </c>
      <c r="I27" s="72">
        <f t="shared" si="2"/>
        <v>2.4815405618502506</v>
      </c>
    </row>
    <row r="28" spans="1:9" ht="16.5" x14ac:dyDescent="0.3">
      <c r="A28" s="37"/>
      <c r="B28" s="34" t="s">
        <v>17</v>
      </c>
      <c r="C28" s="15" t="s">
        <v>176</v>
      </c>
      <c r="D28" s="164">
        <v>6812.5</v>
      </c>
      <c r="E28" s="164">
        <v>6860</v>
      </c>
      <c r="F28" s="71">
        <f t="shared" si="0"/>
        <v>-47.5</v>
      </c>
      <c r="G28" s="46">
        <v>3200</v>
      </c>
      <c r="H28" s="68">
        <f t="shared" si="1"/>
        <v>6836.25</v>
      </c>
      <c r="I28" s="72">
        <f t="shared" si="2"/>
        <v>1.1363281249999999</v>
      </c>
    </row>
    <row r="29" spans="1:9" ht="16.5" x14ac:dyDescent="0.3">
      <c r="A29" s="37"/>
      <c r="B29" s="34" t="s">
        <v>18</v>
      </c>
      <c r="C29" s="15" t="s">
        <v>177</v>
      </c>
      <c r="D29" s="164">
        <v>15022.222222222223</v>
      </c>
      <c r="E29" s="164">
        <v>14960</v>
      </c>
      <c r="F29" s="71">
        <f t="shared" si="0"/>
        <v>62.222222222222626</v>
      </c>
      <c r="G29" s="46">
        <v>3569.1000000000004</v>
      </c>
      <c r="H29" s="68">
        <f t="shared" si="1"/>
        <v>14991.111111111111</v>
      </c>
      <c r="I29" s="72">
        <f t="shared" si="2"/>
        <v>3.2002496738984925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14798.8</v>
      </c>
      <c r="E30" s="167">
        <v>14460</v>
      </c>
      <c r="F30" s="74">
        <f t="shared" si="0"/>
        <v>338.79999999999927</v>
      </c>
      <c r="G30" s="49">
        <v>2779.2000000000003</v>
      </c>
      <c r="H30" s="100">
        <f t="shared" si="1"/>
        <v>14629.4</v>
      </c>
      <c r="I30" s="75">
        <f t="shared" si="2"/>
        <v>4.2638888888888884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15554.222222222223</v>
      </c>
      <c r="E32" s="164">
        <v>13900</v>
      </c>
      <c r="F32" s="67">
        <f>D32-E32</f>
        <v>1654.2222222222226</v>
      </c>
      <c r="G32" s="54">
        <v>6097.8666666666668</v>
      </c>
      <c r="H32" s="68">
        <f>AVERAGE(D32:E32)</f>
        <v>14727.111111111111</v>
      </c>
      <c r="I32" s="78">
        <f t="shared" si="2"/>
        <v>1.415125143948339</v>
      </c>
    </row>
    <row r="33" spans="1:9" ht="16.5" x14ac:dyDescent="0.3">
      <c r="A33" s="37"/>
      <c r="B33" s="34" t="s">
        <v>27</v>
      </c>
      <c r="C33" s="15" t="s">
        <v>180</v>
      </c>
      <c r="D33" s="47">
        <v>14887.555555555555</v>
      </c>
      <c r="E33" s="164">
        <v>13400</v>
      </c>
      <c r="F33" s="79">
        <f>D33-E33</f>
        <v>1487.5555555555547</v>
      </c>
      <c r="G33" s="46">
        <v>6020</v>
      </c>
      <c r="H33" s="68">
        <f>AVERAGE(D33:E33)</f>
        <v>14143.777777777777</v>
      </c>
      <c r="I33" s="72">
        <f t="shared" si="2"/>
        <v>1.3494647471391656</v>
      </c>
    </row>
    <row r="34" spans="1:9" ht="16.5" x14ac:dyDescent="0.3">
      <c r="A34" s="37"/>
      <c r="B34" s="39" t="s">
        <v>28</v>
      </c>
      <c r="C34" s="15" t="s">
        <v>181</v>
      </c>
      <c r="D34" s="47">
        <v>11249</v>
      </c>
      <c r="E34" s="164">
        <v>10000</v>
      </c>
      <c r="F34" s="71">
        <f>D34-E34</f>
        <v>1249</v>
      </c>
      <c r="G34" s="46">
        <v>3180.7666666666664</v>
      </c>
      <c r="H34" s="68">
        <f>AVERAGE(D34:E34)</f>
        <v>10624.5</v>
      </c>
      <c r="I34" s="72">
        <f t="shared" si="2"/>
        <v>2.3402324387202249</v>
      </c>
    </row>
    <row r="35" spans="1:9" ht="16.5" x14ac:dyDescent="0.3">
      <c r="A35" s="37"/>
      <c r="B35" s="34" t="s">
        <v>29</v>
      </c>
      <c r="C35" s="15" t="s">
        <v>182</v>
      </c>
      <c r="D35" s="47">
        <v>7443.1111111111113</v>
      </c>
      <c r="E35" s="164">
        <v>9400</v>
      </c>
      <c r="F35" s="79">
        <f>D35-E35</f>
        <v>-1956.8888888888887</v>
      </c>
      <c r="G35" s="46">
        <v>2940.833333333333</v>
      </c>
      <c r="H35" s="68">
        <f>AVERAGE(D35:E35)</f>
        <v>8421.5555555555547</v>
      </c>
      <c r="I35" s="72">
        <f t="shared" si="2"/>
        <v>1.8636629829035609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8848.7999999999993</v>
      </c>
      <c r="E36" s="164">
        <v>8200</v>
      </c>
      <c r="F36" s="71">
        <f>D36-E36</f>
        <v>648.79999999999927</v>
      </c>
      <c r="G36" s="49">
        <v>3390.3</v>
      </c>
      <c r="H36" s="68">
        <f>AVERAGE(D36:E36)</f>
        <v>8524.4</v>
      </c>
      <c r="I36" s="80">
        <f t="shared" si="2"/>
        <v>1.5143497625578854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336800.6</v>
      </c>
      <c r="E38" s="165">
        <v>326000</v>
      </c>
      <c r="F38" s="67">
        <f>D38-E38</f>
        <v>10800.599999999977</v>
      </c>
      <c r="G38" s="46">
        <v>65659.176190476195</v>
      </c>
      <c r="H38" s="67">
        <f>AVERAGE(D38:E38)</f>
        <v>331400.3</v>
      </c>
      <c r="I38" s="78">
        <f t="shared" si="2"/>
        <v>4.0472808102040929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209979.6</v>
      </c>
      <c r="E39" s="166">
        <v>228000</v>
      </c>
      <c r="F39" s="74">
        <f>D39-E39</f>
        <v>-18020.399999999994</v>
      </c>
      <c r="G39" s="46">
        <v>38860.822222222225</v>
      </c>
      <c r="H39" s="81">
        <f>AVERAGE(D39:E39)</f>
        <v>218989.8</v>
      </c>
      <c r="I39" s="75">
        <f t="shared" si="2"/>
        <v>4.6352333141004047</v>
      </c>
    </row>
    <row r="40" spans="1:9" ht="15.75" customHeight="1" thickBot="1" x14ac:dyDescent="0.25">
      <c r="A40" s="250"/>
      <c r="B40" s="251"/>
      <c r="C40" s="252"/>
      <c r="D40" s="83">
        <f>SUM(D15:D39)</f>
        <v>764019.57777777768</v>
      </c>
      <c r="E40" s="83">
        <f>SUM(E15:E39)</f>
        <v>758820</v>
      </c>
      <c r="F40" s="83">
        <f>SUM(F15:F39)</f>
        <v>5199.5777777777548</v>
      </c>
      <c r="G40" s="83">
        <f>SUM(G15:G39)</f>
        <v>173821.28625343915</v>
      </c>
      <c r="H40" s="83">
        <f>AVERAGE(D40:E40)</f>
        <v>761419.7888888889</v>
      </c>
      <c r="I40" s="75">
        <f>(H40-G40)/G40</f>
        <v>3.3804749423997764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222</v>
      </c>
      <c r="F13" s="257" t="s">
        <v>227</v>
      </c>
      <c r="G13" s="240" t="s">
        <v>197</v>
      </c>
      <c r="H13" s="257" t="s">
        <v>221</v>
      </c>
      <c r="I13" s="240" t="s">
        <v>187</v>
      </c>
    </row>
    <row r="14" spans="1:9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4818.9962962962964</v>
      </c>
      <c r="F16" s="42">
        <v>11412.4</v>
      </c>
      <c r="G16" s="21">
        <f t="shared" ref="G16:G31" si="0">(F16-E16)/E16</f>
        <v>1.3682109921460515</v>
      </c>
      <c r="H16" s="206">
        <v>11206.4</v>
      </c>
      <c r="I16" s="21">
        <f t="shared" ref="I16:I31" si="1">(F16-H16)/H16</f>
        <v>1.8382352941176471E-2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6509.3814814814814</v>
      </c>
      <c r="F17" s="46">
        <v>21838.777777777777</v>
      </c>
      <c r="G17" s="21">
        <f t="shared" si="0"/>
        <v>2.3549697217634034</v>
      </c>
      <c r="H17" s="209">
        <v>19936.111111111109</v>
      </c>
      <c r="I17" s="21">
        <f t="shared" si="1"/>
        <v>9.543820537829184E-2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4242.1518518518515</v>
      </c>
      <c r="F18" s="46">
        <v>11205.444444444445</v>
      </c>
      <c r="G18" s="21">
        <f t="shared" si="0"/>
        <v>1.6414529313826582</v>
      </c>
      <c r="H18" s="209">
        <v>11360.444444444445</v>
      </c>
      <c r="I18" s="21">
        <f t="shared" si="1"/>
        <v>-1.3643832400923281E-2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2736.6666666666665</v>
      </c>
      <c r="F19" s="46">
        <v>4679.5</v>
      </c>
      <c r="G19" s="21">
        <f t="shared" si="0"/>
        <v>0.70992691839220468</v>
      </c>
      <c r="H19" s="209">
        <v>4973.8999999999996</v>
      </c>
      <c r="I19" s="21">
        <f t="shared" si="1"/>
        <v>-5.9188966404632108E-2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6139.7583333333332</v>
      </c>
      <c r="F20" s="46">
        <v>24024.875</v>
      </c>
      <c r="G20" s="21">
        <f t="shared" si="0"/>
        <v>2.9130001045100857</v>
      </c>
      <c r="H20" s="209">
        <v>22781.125</v>
      </c>
      <c r="I20" s="21">
        <f t="shared" si="1"/>
        <v>5.4595635641347826E-2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4975.6666666666661</v>
      </c>
      <c r="F21" s="46">
        <v>11124.9</v>
      </c>
      <c r="G21" s="21">
        <f t="shared" si="0"/>
        <v>1.2358611911301669</v>
      </c>
      <c r="H21" s="209">
        <v>9361.5</v>
      </c>
      <c r="I21" s="21">
        <f t="shared" si="1"/>
        <v>0.18836724883832714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3416.333333333333</v>
      </c>
      <c r="F22" s="46">
        <v>10999.4</v>
      </c>
      <c r="G22" s="21">
        <f t="shared" si="0"/>
        <v>2.2196506976290373</v>
      </c>
      <c r="H22" s="209">
        <v>10811.9</v>
      </c>
      <c r="I22" s="21">
        <f t="shared" si="1"/>
        <v>1.7342002793218583E-2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568.62210000000005</v>
      </c>
      <c r="F23" s="46">
        <v>2192</v>
      </c>
      <c r="G23" s="21">
        <f t="shared" si="0"/>
        <v>2.8549328279713362</v>
      </c>
      <c r="H23" s="209">
        <v>2162</v>
      </c>
      <c r="I23" s="21">
        <f t="shared" si="1"/>
        <v>1.3876040703052728E-2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682.93333333333339</v>
      </c>
      <c r="F24" s="46">
        <v>3233.2222222222222</v>
      </c>
      <c r="G24" s="21">
        <f t="shared" si="0"/>
        <v>3.7343160223870879</v>
      </c>
      <c r="H24" s="209">
        <v>2849.4444444444443</v>
      </c>
      <c r="I24" s="21">
        <f t="shared" si="1"/>
        <v>0.13468512380581013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712</v>
      </c>
      <c r="F25" s="46">
        <v>2709.8888888888887</v>
      </c>
      <c r="G25" s="21">
        <f t="shared" si="0"/>
        <v>2.8060237203495628</v>
      </c>
      <c r="H25" s="209">
        <v>2660.5555555555557</v>
      </c>
      <c r="I25" s="21">
        <f t="shared" si="1"/>
        <v>1.8542493213614418E-2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662.6</v>
      </c>
      <c r="F26" s="46">
        <v>2849.4</v>
      </c>
      <c r="G26" s="21">
        <f t="shared" si="0"/>
        <v>3.3003320253546637</v>
      </c>
      <c r="H26" s="209">
        <v>2629.5</v>
      </c>
      <c r="I26" s="21">
        <f t="shared" si="1"/>
        <v>8.3628066172276139E-2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1897.1333333333332</v>
      </c>
      <c r="F27" s="46">
        <v>9212.4</v>
      </c>
      <c r="G27" s="21">
        <f t="shared" si="0"/>
        <v>3.8559581122395192</v>
      </c>
      <c r="H27" s="209">
        <v>9486.9</v>
      </c>
      <c r="I27" s="21">
        <f t="shared" si="1"/>
        <v>-2.893463618252538E-2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760.97777777777787</v>
      </c>
      <c r="F28" s="46">
        <v>2649.375</v>
      </c>
      <c r="G28" s="21">
        <f t="shared" si="0"/>
        <v>2.4815405618502506</v>
      </c>
      <c r="H28" s="209">
        <v>2738.125</v>
      </c>
      <c r="I28" s="21">
        <f t="shared" si="1"/>
        <v>-3.2412691166400366E-2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3200</v>
      </c>
      <c r="F29" s="46">
        <v>6836.25</v>
      </c>
      <c r="G29" s="21">
        <f t="shared" si="0"/>
        <v>1.1363281249999999</v>
      </c>
      <c r="H29" s="209">
        <v>6506.75</v>
      </c>
      <c r="I29" s="21">
        <f t="shared" si="1"/>
        <v>5.0639720290467594E-2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3569.1000000000004</v>
      </c>
      <c r="F30" s="46">
        <v>14991.111111111111</v>
      </c>
      <c r="G30" s="21">
        <f t="shared" si="0"/>
        <v>3.2002496738984925</v>
      </c>
      <c r="H30" s="209">
        <v>13480.555555555555</v>
      </c>
      <c r="I30" s="21">
        <f t="shared" si="1"/>
        <v>0.11205439934061413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2779.2000000000003</v>
      </c>
      <c r="F31" s="49">
        <v>14629.4</v>
      </c>
      <c r="G31" s="23">
        <f t="shared" si="0"/>
        <v>4.2638888888888884</v>
      </c>
      <c r="H31" s="212">
        <v>14279.4</v>
      </c>
      <c r="I31" s="23">
        <f t="shared" si="1"/>
        <v>2.4510833788534532E-2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6097.8666666666668</v>
      </c>
      <c r="F33" s="54">
        <v>14727.111111111111</v>
      </c>
      <c r="G33" s="21">
        <f>(F33-E33)/E33</f>
        <v>1.415125143948339</v>
      </c>
      <c r="H33" s="215">
        <v>13304.888888888889</v>
      </c>
      <c r="I33" s="21">
        <f>(F33-H33)/H33</f>
        <v>0.10689470871191879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6020</v>
      </c>
      <c r="F34" s="46">
        <v>14143.777777777777</v>
      </c>
      <c r="G34" s="21">
        <f>(F34-E34)/E34</f>
        <v>1.3494647471391656</v>
      </c>
      <c r="H34" s="209">
        <v>12598.222222222223</v>
      </c>
      <c r="I34" s="21">
        <f>(F34-H34)/H34</f>
        <v>0.12268044874056297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3180.7666666666664</v>
      </c>
      <c r="F35" s="46">
        <v>10624.5</v>
      </c>
      <c r="G35" s="21">
        <f>(F35-E35)/E35</f>
        <v>2.3402324387202249</v>
      </c>
      <c r="H35" s="209">
        <v>10864.5</v>
      </c>
      <c r="I35" s="21">
        <f>(F35-H35)/H35</f>
        <v>-2.2090294077039902E-2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2940.833333333333</v>
      </c>
      <c r="F36" s="46">
        <v>8421.5555555555547</v>
      </c>
      <c r="G36" s="21">
        <f>(F36-E36)/E36</f>
        <v>1.8636629829035609</v>
      </c>
      <c r="H36" s="209">
        <v>7888.2222222222226</v>
      </c>
      <c r="I36" s="21">
        <f>(F36-H36)/H36</f>
        <v>6.7611347437811484E-2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3390.3</v>
      </c>
      <c r="F37" s="49">
        <v>8524.4</v>
      </c>
      <c r="G37" s="23">
        <f>(F37-E37)/E37</f>
        <v>1.5143497625578854</v>
      </c>
      <c r="H37" s="212">
        <v>8618.9</v>
      </c>
      <c r="I37" s="23">
        <f>(F37-H37)/H37</f>
        <v>-1.0964276183735744E-2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65659.176190476195</v>
      </c>
      <c r="F39" s="46">
        <v>331400.3</v>
      </c>
      <c r="G39" s="21">
        <f t="shared" ref="G39:G44" si="2">(F39-E39)/E39</f>
        <v>4.0472808102040929</v>
      </c>
      <c r="H39" s="209">
        <v>314500.3</v>
      </c>
      <c r="I39" s="21">
        <f t="shared" ref="I39:I44" si="3">(F39-H39)/H39</f>
        <v>5.3736037771665086E-2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38860.822222222225</v>
      </c>
      <c r="F40" s="46">
        <v>218989.8</v>
      </c>
      <c r="G40" s="21">
        <f t="shared" si="2"/>
        <v>4.6352333141004047</v>
      </c>
      <c r="H40" s="209">
        <v>204491.5</v>
      </c>
      <c r="I40" s="21">
        <f t="shared" si="3"/>
        <v>7.0899279432152379E-2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26216.238095238095</v>
      </c>
      <c r="F41" s="57">
        <v>135299.33333333334</v>
      </c>
      <c r="G41" s="21">
        <f t="shared" si="2"/>
        <v>4.1608980984159221</v>
      </c>
      <c r="H41" s="217">
        <v>130224.5</v>
      </c>
      <c r="I41" s="21">
        <f t="shared" si="3"/>
        <v>3.8969881499513095E-2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13108.888888888889</v>
      </c>
      <c r="F42" s="47">
        <v>52931.199999999997</v>
      </c>
      <c r="G42" s="21">
        <f t="shared" si="2"/>
        <v>3.0378097982708931</v>
      </c>
      <c r="H42" s="210">
        <v>49321.2</v>
      </c>
      <c r="I42" s="21">
        <f t="shared" si="3"/>
        <v>7.3193677363892207E-2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12166.555555555557</v>
      </c>
      <c r="F43" s="47">
        <v>42916</v>
      </c>
      <c r="G43" s="21">
        <f t="shared" si="2"/>
        <v>2.5273746792208147</v>
      </c>
      <c r="H43" s="210">
        <v>41749.333333333336</v>
      </c>
      <c r="I43" s="21">
        <f t="shared" si="3"/>
        <v>2.7944557996934023E-2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22502.476190476194</v>
      </c>
      <c r="F44" s="50">
        <v>108856.85714285714</v>
      </c>
      <c r="G44" s="31">
        <f t="shared" si="2"/>
        <v>3.8375501532106511</v>
      </c>
      <c r="H44" s="213">
        <v>100569.71428571429</v>
      </c>
      <c r="I44" s="31">
        <f t="shared" si="3"/>
        <v>8.2401972760899306E-2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16911.920634920636</v>
      </c>
      <c r="F46" s="43">
        <v>85262.555555555562</v>
      </c>
      <c r="G46" s="21">
        <f t="shared" ref="G46:G51" si="4">(F46-E46)/E46</f>
        <v>4.0415654966769941</v>
      </c>
      <c r="H46" s="207">
        <v>83095.375</v>
      </c>
      <c r="I46" s="21">
        <f t="shared" ref="I46:I51" si="5">(F46-H46)/H46</f>
        <v>2.6080639933998277E-2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10126.266666666666</v>
      </c>
      <c r="F47" s="47">
        <v>50484.800000000003</v>
      </c>
      <c r="G47" s="21">
        <f t="shared" si="4"/>
        <v>3.9855293823324169</v>
      </c>
      <c r="H47" s="210">
        <v>50224.800000000003</v>
      </c>
      <c r="I47" s="21">
        <f t="shared" si="5"/>
        <v>5.1767254424109205E-3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38726</v>
      </c>
      <c r="F48" s="47">
        <v>159748.66666666666</v>
      </c>
      <c r="G48" s="21">
        <f t="shared" si="4"/>
        <v>3.1251011379090703</v>
      </c>
      <c r="H48" s="210">
        <v>157804.22222222222</v>
      </c>
      <c r="I48" s="21">
        <f t="shared" si="5"/>
        <v>1.2321878445725253E-2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61198.865079365081</v>
      </c>
      <c r="F49" s="47">
        <v>220631.25</v>
      </c>
      <c r="G49" s="21">
        <f t="shared" si="4"/>
        <v>2.6051526399039715</v>
      </c>
      <c r="H49" s="210">
        <v>218055</v>
      </c>
      <c r="I49" s="21">
        <f t="shared" si="5"/>
        <v>1.181467978262365E-2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6031.95</v>
      </c>
      <c r="F50" s="47">
        <v>17560</v>
      </c>
      <c r="G50" s="21">
        <f t="shared" si="4"/>
        <v>1.911164714561626</v>
      </c>
      <c r="H50" s="210">
        <v>17560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202996</v>
      </c>
      <c r="G51" s="31">
        <f t="shared" si="4"/>
        <v>3.0603260326032604</v>
      </c>
      <c r="H51" s="213">
        <v>209916</v>
      </c>
      <c r="I51" s="31">
        <f t="shared" si="5"/>
        <v>-3.2965567179252656E-2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9383</v>
      </c>
      <c r="F53" s="66">
        <v>43470</v>
      </c>
      <c r="G53" s="22">
        <f t="shared" ref="G53:G61" si="6">(F53-E53)/E53</f>
        <v>3.6328466375359691</v>
      </c>
      <c r="H53" s="163">
        <v>43470</v>
      </c>
      <c r="I53" s="22">
        <f t="shared" ref="I53:I61" si="7">(F53-H53)/H53</f>
        <v>0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17790.666666666668</v>
      </c>
      <c r="F54" s="70">
        <v>49531.25</v>
      </c>
      <c r="G54" s="21">
        <f t="shared" si="6"/>
        <v>1.7841143296110318</v>
      </c>
      <c r="H54" s="221">
        <v>50303.75</v>
      </c>
      <c r="I54" s="21">
        <f t="shared" si="7"/>
        <v>-1.5356707998906642E-2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12777</v>
      </c>
      <c r="F55" s="70">
        <v>36391.599999999999</v>
      </c>
      <c r="G55" s="21">
        <f t="shared" si="6"/>
        <v>1.8482116302731471</v>
      </c>
      <c r="H55" s="221">
        <v>35191.599999999999</v>
      </c>
      <c r="I55" s="21">
        <f t="shared" si="7"/>
        <v>3.4099046363336709E-2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6640.583333333333</v>
      </c>
      <c r="F56" s="70">
        <v>39637.5</v>
      </c>
      <c r="G56" s="21">
        <f t="shared" si="6"/>
        <v>4.9689786288855142</v>
      </c>
      <c r="H56" s="221">
        <v>39637.5</v>
      </c>
      <c r="I56" s="21">
        <f t="shared" si="7"/>
        <v>0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3470.5555555555561</v>
      </c>
      <c r="F57" s="98">
        <v>21168.6</v>
      </c>
      <c r="G57" s="21">
        <f t="shared" si="6"/>
        <v>5.0994845525852401</v>
      </c>
      <c r="H57" s="226">
        <v>21168.6</v>
      </c>
      <c r="I57" s="21">
        <f t="shared" si="7"/>
        <v>0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8665.8333333333339</v>
      </c>
      <c r="F58" s="50">
        <v>4761</v>
      </c>
      <c r="G58" s="29">
        <f t="shared" si="6"/>
        <v>-0.45060101932878166</v>
      </c>
      <c r="H58" s="213">
        <v>4761</v>
      </c>
      <c r="I58" s="29">
        <f t="shared" si="7"/>
        <v>0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17965.194444444442</v>
      </c>
      <c r="F59" s="68">
        <v>48530.714285714283</v>
      </c>
      <c r="G59" s="21">
        <f t="shared" si="6"/>
        <v>1.7013742843580479</v>
      </c>
      <c r="H59" s="220">
        <v>47352.142857142855</v>
      </c>
      <c r="I59" s="21">
        <f t="shared" si="7"/>
        <v>2.4889505679332638E-2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18473.268518518518</v>
      </c>
      <c r="F60" s="70">
        <v>54199.666666666664</v>
      </c>
      <c r="G60" s="21">
        <f t="shared" si="6"/>
        <v>1.9339511095361515</v>
      </c>
      <c r="H60" s="221">
        <v>47970.428571428572</v>
      </c>
      <c r="I60" s="21">
        <f t="shared" si="7"/>
        <v>0.12985579409537018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81079.333333333328</v>
      </c>
      <c r="F61" s="73">
        <v>410240</v>
      </c>
      <c r="G61" s="29">
        <f t="shared" si="6"/>
        <v>4.0597357320813368</v>
      </c>
      <c r="H61" s="222">
        <v>410240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24792.340740740739</v>
      </c>
      <c r="F63" s="54">
        <v>80374.222222222219</v>
      </c>
      <c r="G63" s="21">
        <f t="shared" ref="G63:G68" si="8">(F63-E63)/E63</f>
        <v>2.2418972884696173</v>
      </c>
      <c r="H63" s="215">
        <v>78860.888888888891</v>
      </c>
      <c r="I63" s="21">
        <f t="shared" ref="I63:I74" si="9">(F63-H63)/H63</f>
        <v>1.9189909658075762E-2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116349.90476190475</v>
      </c>
      <c r="F64" s="46">
        <v>527846.85714285716</v>
      </c>
      <c r="G64" s="21">
        <f t="shared" si="8"/>
        <v>3.536719288451748</v>
      </c>
      <c r="H64" s="209">
        <v>511418.28571428574</v>
      </c>
      <c r="I64" s="21">
        <f t="shared" si="9"/>
        <v>3.2123551088178291E-2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51701.733333333337</v>
      </c>
      <c r="F65" s="46">
        <v>186186.14285714287</v>
      </c>
      <c r="G65" s="21">
        <f t="shared" si="8"/>
        <v>2.6011586237690842</v>
      </c>
      <c r="H65" s="209">
        <v>178626.85714285713</v>
      </c>
      <c r="I65" s="21">
        <f t="shared" si="9"/>
        <v>4.2318864224544846E-2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22824.555555555558</v>
      </c>
      <c r="F66" s="46">
        <v>89151</v>
      </c>
      <c r="G66" s="21">
        <f t="shared" si="8"/>
        <v>2.9059249054380998</v>
      </c>
      <c r="H66" s="209">
        <v>86299.333333333328</v>
      </c>
      <c r="I66" s="21">
        <f t="shared" si="9"/>
        <v>3.3043901459262004E-2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16129.611111111111</v>
      </c>
      <c r="F67" s="46">
        <v>57773.571428571428</v>
      </c>
      <c r="G67" s="21">
        <f t="shared" si="8"/>
        <v>2.5818328805691593</v>
      </c>
      <c r="H67" s="209">
        <v>57697.142857142855</v>
      </c>
      <c r="I67" s="21">
        <f t="shared" si="9"/>
        <v>1.3246508864019197E-3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13197</v>
      </c>
      <c r="F68" s="58">
        <v>38212.6</v>
      </c>
      <c r="G68" s="31">
        <f t="shared" si="8"/>
        <v>1.8955520193983479</v>
      </c>
      <c r="H68" s="218">
        <v>34989.599999999999</v>
      </c>
      <c r="I68" s="31">
        <f t="shared" si="9"/>
        <v>9.2113085030980632E-2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15135.125</v>
      </c>
      <c r="F70" s="43">
        <v>57962</v>
      </c>
      <c r="G70" s="21">
        <f>(F70-E70)/E70</f>
        <v>2.8296347073446699</v>
      </c>
      <c r="H70" s="207">
        <v>57246.625</v>
      </c>
      <c r="I70" s="21">
        <f t="shared" si="9"/>
        <v>1.2496369873333144E-2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8149.3809523809514</v>
      </c>
      <c r="F71" s="47">
        <v>42889.5</v>
      </c>
      <c r="G71" s="21">
        <f>(F71-E71)/E71</f>
        <v>4.2629150914179874</v>
      </c>
      <c r="H71" s="210">
        <v>42881.599999999999</v>
      </c>
      <c r="I71" s="21">
        <f t="shared" si="9"/>
        <v>1.8422820044031602E-4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2768.2222222222226</v>
      </c>
      <c r="F72" s="47">
        <v>20454.5</v>
      </c>
      <c r="G72" s="21">
        <f>(F72-E72)/E72</f>
        <v>6.3890382917235282</v>
      </c>
      <c r="H72" s="210">
        <v>20454.5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8611.3888888888887</v>
      </c>
      <c r="F73" s="47">
        <v>25752</v>
      </c>
      <c r="G73" s="21">
        <f>(F73-E73)/E73</f>
        <v>1.9904583723105704</v>
      </c>
      <c r="H73" s="210">
        <v>25752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7339.1851851851852</v>
      </c>
      <c r="F74" s="50">
        <v>19660</v>
      </c>
      <c r="G74" s="21">
        <f>(F74-E74)/E74</f>
        <v>1.6787714853803528</v>
      </c>
      <c r="H74" s="213">
        <v>17974.375</v>
      </c>
      <c r="I74" s="21">
        <f t="shared" si="9"/>
        <v>9.3779338641816479E-2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4447.333333333333</v>
      </c>
      <c r="F76" s="43">
        <v>18558</v>
      </c>
      <c r="G76" s="22">
        <f t="shared" ref="G76:G82" si="10">(F76-E76)/E76</f>
        <v>3.1728376555239097</v>
      </c>
      <c r="H76" s="207">
        <v>18558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3802.8095238095243</v>
      </c>
      <c r="F77" s="32">
        <v>18350.625</v>
      </c>
      <c r="G77" s="21">
        <f t="shared" si="10"/>
        <v>3.8255440839479573</v>
      </c>
      <c r="H77" s="201">
        <v>17803.75</v>
      </c>
      <c r="I77" s="21">
        <f t="shared" si="11"/>
        <v>3.0716843361651338E-2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2463.5</v>
      </c>
      <c r="F78" s="47">
        <v>9024.6666666666661</v>
      </c>
      <c r="G78" s="21">
        <f t="shared" si="10"/>
        <v>2.6633516000270614</v>
      </c>
      <c r="H78" s="210">
        <v>8641.6</v>
      </c>
      <c r="I78" s="21">
        <f t="shared" si="11"/>
        <v>4.4328210825155721E-2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5385.9629629629635</v>
      </c>
      <c r="F79" s="47">
        <v>14528.111111111111</v>
      </c>
      <c r="G79" s="21">
        <f t="shared" si="10"/>
        <v>1.697402713500801</v>
      </c>
      <c r="H79" s="210">
        <v>13323.666666666666</v>
      </c>
      <c r="I79" s="21">
        <f t="shared" si="11"/>
        <v>9.0398872515907433E-2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4740.083333333333</v>
      </c>
      <c r="F80" s="61">
        <v>30309</v>
      </c>
      <c r="G80" s="21">
        <f t="shared" si="10"/>
        <v>5.3941913820080529</v>
      </c>
      <c r="H80" s="219">
        <v>29166.142857142859</v>
      </c>
      <c r="I80" s="21">
        <f t="shared" si="11"/>
        <v>3.9184377188814762E-2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57000</v>
      </c>
      <c r="G81" s="21">
        <f t="shared" si="10"/>
        <v>0.90006333544451478</v>
      </c>
      <c r="H81" s="219">
        <v>57000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6493.2222222222217</v>
      </c>
      <c r="F82" s="50">
        <v>37977.5</v>
      </c>
      <c r="G82" s="23">
        <f t="shared" si="10"/>
        <v>4.8487910470747275</v>
      </c>
      <c r="H82" s="213">
        <v>37977.5</v>
      </c>
      <c r="I82" s="23">
        <f t="shared" si="11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1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222</v>
      </c>
      <c r="F13" s="257" t="s">
        <v>227</v>
      </c>
      <c r="G13" s="240" t="s">
        <v>197</v>
      </c>
      <c r="H13" s="257" t="s">
        <v>221</v>
      </c>
      <c r="I13" s="240" t="s">
        <v>187</v>
      </c>
    </row>
    <row r="14" spans="1:9" s="145" customFormat="1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7</v>
      </c>
      <c r="C16" s="188" t="s">
        <v>87</v>
      </c>
      <c r="D16" s="185" t="s">
        <v>161</v>
      </c>
      <c r="E16" s="206">
        <v>2736.6666666666665</v>
      </c>
      <c r="F16" s="206">
        <v>4679.5</v>
      </c>
      <c r="G16" s="194">
        <f>(F16-E16)/E16</f>
        <v>0.70992691839220468</v>
      </c>
      <c r="H16" s="206">
        <v>4973.8999999999996</v>
      </c>
      <c r="I16" s="194">
        <f>(F16-H16)/H16</f>
        <v>-5.9188966404632108E-2</v>
      </c>
    </row>
    <row r="17" spans="1:9" ht="16.5" x14ac:dyDescent="0.3">
      <c r="A17" s="150"/>
      <c r="B17" s="202" t="s">
        <v>16</v>
      </c>
      <c r="C17" s="189" t="s">
        <v>96</v>
      </c>
      <c r="D17" s="185" t="s">
        <v>81</v>
      </c>
      <c r="E17" s="209">
        <v>760.97777777777787</v>
      </c>
      <c r="F17" s="209">
        <v>2649.375</v>
      </c>
      <c r="G17" s="194">
        <f>(F17-E17)/E17</f>
        <v>2.4815405618502506</v>
      </c>
      <c r="H17" s="209">
        <v>2738.125</v>
      </c>
      <c r="I17" s="194">
        <f>(F17-H17)/H17</f>
        <v>-3.2412691166400366E-2</v>
      </c>
    </row>
    <row r="18" spans="1:9" ht="16.5" x14ac:dyDescent="0.3">
      <c r="A18" s="150"/>
      <c r="B18" s="202" t="s">
        <v>15</v>
      </c>
      <c r="C18" s="189" t="s">
        <v>95</v>
      </c>
      <c r="D18" s="185" t="s">
        <v>82</v>
      </c>
      <c r="E18" s="209">
        <v>1897.1333333333332</v>
      </c>
      <c r="F18" s="209">
        <v>9212.4</v>
      </c>
      <c r="G18" s="194">
        <f>(F18-E18)/E18</f>
        <v>3.8559581122395192</v>
      </c>
      <c r="H18" s="209">
        <v>9486.9</v>
      </c>
      <c r="I18" s="194">
        <f>(F18-H18)/H18</f>
        <v>-2.893463618252538E-2</v>
      </c>
    </row>
    <row r="19" spans="1:9" ht="16.5" x14ac:dyDescent="0.3">
      <c r="A19" s="150"/>
      <c r="B19" s="202" t="s">
        <v>6</v>
      </c>
      <c r="C19" s="189" t="s">
        <v>86</v>
      </c>
      <c r="D19" s="185" t="s">
        <v>161</v>
      </c>
      <c r="E19" s="209">
        <v>4242.1518518518515</v>
      </c>
      <c r="F19" s="209">
        <v>11205.444444444445</v>
      </c>
      <c r="G19" s="194">
        <f>(F19-E19)/E19</f>
        <v>1.6414529313826582</v>
      </c>
      <c r="H19" s="209">
        <v>11360.444444444445</v>
      </c>
      <c r="I19" s="194">
        <f>(F19-H19)/H19</f>
        <v>-1.3643832400923281E-2</v>
      </c>
    </row>
    <row r="20" spans="1:9" ht="16.5" x14ac:dyDescent="0.3">
      <c r="A20" s="150"/>
      <c r="B20" s="202" t="s">
        <v>11</v>
      </c>
      <c r="C20" s="189" t="s">
        <v>91</v>
      </c>
      <c r="D20" s="185" t="s">
        <v>81</v>
      </c>
      <c r="E20" s="209">
        <v>568.62210000000005</v>
      </c>
      <c r="F20" s="209">
        <v>2192</v>
      </c>
      <c r="G20" s="194">
        <f>(F20-E20)/E20</f>
        <v>2.8549328279713362</v>
      </c>
      <c r="H20" s="209">
        <v>2162</v>
      </c>
      <c r="I20" s="194">
        <f>(F20-H20)/H20</f>
        <v>1.3876040703052728E-2</v>
      </c>
    </row>
    <row r="21" spans="1:9" ht="16.5" x14ac:dyDescent="0.3">
      <c r="A21" s="150"/>
      <c r="B21" s="202" t="s">
        <v>10</v>
      </c>
      <c r="C21" s="189" t="s">
        <v>90</v>
      </c>
      <c r="D21" s="185" t="s">
        <v>161</v>
      </c>
      <c r="E21" s="209">
        <v>3416.333333333333</v>
      </c>
      <c r="F21" s="209">
        <v>10999.4</v>
      </c>
      <c r="G21" s="194">
        <f>(F21-E21)/E21</f>
        <v>2.2196506976290373</v>
      </c>
      <c r="H21" s="209">
        <v>10811.9</v>
      </c>
      <c r="I21" s="194">
        <f>(F21-H21)/H21</f>
        <v>1.7342002793218583E-2</v>
      </c>
    </row>
    <row r="22" spans="1:9" ht="16.5" x14ac:dyDescent="0.3">
      <c r="A22" s="150"/>
      <c r="B22" s="202" t="s">
        <v>4</v>
      </c>
      <c r="C22" s="189" t="s">
        <v>84</v>
      </c>
      <c r="D22" s="185" t="s">
        <v>161</v>
      </c>
      <c r="E22" s="209">
        <v>4818.9962962962964</v>
      </c>
      <c r="F22" s="209">
        <v>11412.4</v>
      </c>
      <c r="G22" s="194">
        <f>(F22-E22)/E22</f>
        <v>1.3682109921460515</v>
      </c>
      <c r="H22" s="209">
        <v>11206.4</v>
      </c>
      <c r="I22" s="194">
        <f>(F22-H22)/H22</f>
        <v>1.8382352941176471E-2</v>
      </c>
    </row>
    <row r="23" spans="1:9" ht="16.5" x14ac:dyDescent="0.3">
      <c r="A23" s="150"/>
      <c r="B23" s="202" t="s">
        <v>13</v>
      </c>
      <c r="C23" s="189" t="s">
        <v>93</v>
      </c>
      <c r="D23" s="187" t="s">
        <v>81</v>
      </c>
      <c r="E23" s="209">
        <v>712</v>
      </c>
      <c r="F23" s="209">
        <v>2709.8888888888887</v>
      </c>
      <c r="G23" s="194">
        <f>(F23-E23)/E23</f>
        <v>2.8060237203495628</v>
      </c>
      <c r="H23" s="209">
        <v>2660.5555555555557</v>
      </c>
      <c r="I23" s="194">
        <f>(F23-H23)/H23</f>
        <v>1.8542493213614418E-2</v>
      </c>
    </row>
    <row r="24" spans="1:9" ht="16.5" x14ac:dyDescent="0.3">
      <c r="A24" s="150"/>
      <c r="B24" s="202" t="s">
        <v>19</v>
      </c>
      <c r="C24" s="189" t="s">
        <v>99</v>
      </c>
      <c r="D24" s="187" t="s">
        <v>161</v>
      </c>
      <c r="E24" s="209">
        <v>2779.2000000000003</v>
      </c>
      <c r="F24" s="209">
        <v>14629.4</v>
      </c>
      <c r="G24" s="194">
        <f>(F24-E24)/E24</f>
        <v>4.2638888888888884</v>
      </c>
      <c r="H24" s="209">
        <v>14279.4</v>
      </c>
      <c r="I24" s="194">
        <f>(F24-H24)/H24</f>
        <v>2.4510833788534532E-2</v>
      </c>
    </row>
    <row r="25" spans="1:9" ht="16.5" x14ac:dyDescent="0.3">
      <c r="A25" s="150"/>
      <c r="B25" s="202" t="s">
        <v>17</v>
      </c>
      <c r="C25" s="189" t="s">
        <v>97</v>
      </c>
      <c r="D25" s="187" t="s">
        <v>161</v>
      </c>
      <c r="E25" s="209">
        <v>3200</v>
      </c>
      <c r="F25" s="209">
        <v>6836.25</v>
      </c>
      <c r="G25" s="194">
        <f>(F25-E25)/E25</f>
        <v>1.1363281249999999</v>
      </c>
      <c r="H25" s="209">
        <v>6506.75</v>
      </c>
      <c r="I25" s="194">
        <f>(F25-H25)/H25</f>
        <v>5.0639720290467594E-2</v>
      </c>
    </row>
    <row r="26" spans="1:9" ht="16.5" x14ac:dyDescent="0.3">
      <c r="A26" s="150"/>
      <c r="B26" s="202" t="s">
        <v>8</v>
      </c>
      <c r="C26" s="189" t="s">
        <v>89</v>
      </c>
      <c r="D26" s="187" t="s">
        <v>161</v>
      </c>
      <c r="E26" s="209">
        <v>6139.7583333333332</v>
      </c>
      <c r="F26" s="209">
        <v>24024.875</v>
      </c>
      <c r="G26" s="194">
        <f>(F26-E26)/E26</f>
        <v>2.9130001045100857</v>
      </c>
      <c r="H26" s="209">
        <v>22781.125</v>
      </c>
      <c r="I26" s="194">
        <f>(F26-H26)/H26</f>
        <v>5.4595635641347826E-2</v>
      </c>
    </row>
    <row r="27" spans="1:9" ht="16.5" x14ac:dyDescent="0.3">
      <c r="A27" s="150"/>
      <c r="B27" s="202" t="s">
        <v>14</v>
      </c>
      <c r="C27" s="189" t="s">
        <v>94</v>
      </c>
      <c r="D27" s="187" t="s">
        <v>81</v>
      </c>
      <c r="E27" s="209">
        <v>662.6</v>
      </c>
      <c r="F27" s="209">
        <v>2849.4</v>
      </c>
      <c r="G27" s="194">
        <f>(F27-E27)/E27</f>
        <v>3.3003320253546637</v>
      </c>
      <c r="H27" s="209">
        <v>2629.5</v>
      </c>
      <c r="I27" s="194">
        <f>(F27-H27)/H27</f>
        <v>8.3628066172276139E-2</v>
      </c>
    </row>
    <row r="28" spans="1:9" ht="16.5" x14ac:dyDescent="0.3">
      <c r="A28" s="150"/>
      <c r="B28" s="202" t="s">
        <v>5</v>
      </c>
      <c r="C28" s="189" t="s">
        <v>85</v>
      </c>
      <c r="D28" s="187" t="s">
        <v>161</v>
      </c>
      <c r="E28" s="209">
        <v>6509.3814814814814</v>
      </c>
      <c r="F28" s="209">
        <v>21838.777777777777</v>
      </c>
      <c r="G28" s="194">
        <f>(F28-E28)/E28</f>
        <v>2.3549697217634034</v>
      </c>
      <c r="H28" s="209">
        <v>19936.111111111109</v>
      </c>
      <c r="I28" s="194">
        <f>(F28-H28)/H28</f>
        <v>9.543820537829184E-2</v>
      </c>
    </row>
    <row r="29" spans="1:9" ht="17.25" thickBot="1" x14ac:dyDescent="0.35">
      <c r="A29" s="151"/>
      <c r="B29" s="202" t="s">
        <v>18</v>
      </c>
      <c r="C29" s="189" t="s">
        <v>98</v>
      </c>
      <c r="D29" s="187" t="s">
        <v>83</v>
      </c>
      <c r="E29" s="209">
        <v>3569.1000000000004</v>
      </c>
      <c r="F29" s="209">
        <v>14991.111111111111</v>
      </c>
      <c r="G29" s="194">
        <f>(F29-E29)/E29</f>
        <v>3.2002496738984925</v>
      </c>
      <c r="H29" s="209">
        <v>13480.555555555555</v>
      </c>
      <c r="I29" s="194">
        <f>(F29-H29)/H29</f>
        <v>0.11205439934061413</v>
      </c>
    </row>
    <row r="30" spans="1:9" ht="16.5" x14ac:dyDescent="0.3">
      <c r="A30" s="37"/>
      <c r="B30" s="202" t="s">
        <v>12</v>
      </c>
      <c r="C30" s="189" t="s">
        <v>92</v>
      </c>
      <c r="D30" s="187" t="s">
        <v>81</v>
      </c>
      <c r="E30" s="209">
        <v>682.93333333333339</v>
      </c>
      <c r="F30" s="209">
        <v>3233.2222222222222</v>
      </c>
      <c r="G30" s="194">
        <f>(F30-E30)/E30</f>
        <v>3.7343160223870879</v>
      </c>
      <c r="H30" s="209">
        <v>2849.4444444444443</v>
      </c>
      <c r="I30" s="194">
        <f>(F30-H30)/H30</f>
        <v>0.13468512380581013</v>
      </c>
    </row>
    <row r="31" spans="1:9" ht="17.25" thickBot="1" x14ac:dyDescent="0.35">
      <c r="A31" s="38"/>
      <c r="B31" s="203" t="s">
        <v>9</v>
      </c>
      <c r="C31" s="190" t="s">
        <v>88</v>
      </c>
      <c r="D31" s="186" t="s">
        <v>161</v>
      </c>
      <c r="E31" s="212">
        <v>4975.6666666666661</v>
      </c>
      <c r="F31" s="212">
        <v>11124.9</v>
      </c>
      <c r="G31" s="196">
        <f>(F31-E31)/E31</f>
        <v>1.2358611911301669</v>
      </c>
      <c r="H31" s="212">
        <v>9361.5</v>
      </c>
      <c r="I31" s="196">
        <f>(F31-H31)/H31</f>
        <v>0.18836724883832714</v>
      </c>
    </row>
    <row r="32" spans="1:9" ht="15.75" customHeight="1" thickBot="1" x14ac:dyDescent="0.25">
      <c r="A32" s="250" t="s">
        <v>188</v>
      </c>
      <c r="B32" s="251"/>
      <c r="C32" s="251"/>
      <c r="D32" s="252"/>
      <c r="E32" s="99">
        <f>SUM(E16:E31)</f>
        <v>47671.521174074071</v>
      </c>
      <c r="F32" s="100">
        <f>SUM(F16:F31)</f>
        <v>154588.34444444443</v>
      </c>
      <c r="G32" s="101">
        <f t="shared" ref="G32" si="0">(F32-E32)/E32</f>
        <v>2.2427818671856556</v>
      </c>
      <c r="H32" s="100">
        <f>SUM(H16:H31)</f>
        <v>147224.61111111109</v>
      </c>
      <c r="I32" s="104">
        <f t="shared" ref="I32" si="1">(F32-H32)/H32</f>
        <v>5.001699972415545E-2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28</v>
      </c>
      <c r="C34" s="191" t="s">
        <v>102</v>
      </c>
      <c r="D34" s="193" t="s">
        <v>161</v>
      </c>
      <c r="E34" s="215">
        <v>3180.7666666666664</v>
      </c>
      <c r="F34" s="215">
        <v>10624.5</v>
      </c>
      <c r="G34" s="194">
        <f>(F34-E34)/E34</f>
        <v>2.3402324387202249</v>
      </c>
      <c r="H34" s="215">
        <v>10864.5</v>
      </c>
      <c r="I34" s="194">
        <f>(F34-H34)/H34</f>
        <v>-2.2090294077039902E-2</v>
      </c>
    </row>
    <row r="35" spans="1:9" ht="16.5" x14ac:dyDescent="0.3">
      <c r="A35" s="37"/>
      <c r="B35" s="202" t="s">
        <v>30</v>
      </c>
      <c r="C35" s="189" t="s">
        <v>104</v>
      </c>
      <c r="D35" s="185" t="s">
        <v>161</v>
      </c>
      <c r="E35" s="209">
        <v>3390.3</v>
      </c>
      <c r="F35" s="209">
        <v>8524.4</v>
      </c>
      <c r="G35" s="194">
        <f>(F35-E35)/E35</f>
        <v>1.5143497625578854</v>
      </c>
      <c r="H35" s="209">
        <v>8618.9</v>
      </c>
      <c r="I35" s="194">
        <f>(F35-H35)/H35</f>
        <v>-1.0964276183735744E-2</v>
      </c>
    </row>
    <row r="36" spans="1:9" ht="16.5" x14ac:dyDescent="0.3">
      <c r="A36" s="37"/>
      <c r="B36" s="204" t="s">
        <v>29</v>
      </c>
      <c r="C36" s="189" t="s">
        <v>103</v>
      </c>
      <c r="D36" s="185" t="s">
        <v>161</v>
      </c>
      <c r="E36" s="209">
        <v>2940.833333333333</v>
      </c>
      <c r="F36" s="209">
        <v>8421.5555555555547</v>
      </c>
      <c r="G36" s="194">
        <f>(F36-E36)/E36</f>
        <v>1.8636629829035609</v>
      </c>
      <c r="H36" s="209">
        <v>7888.2222222222226</v>
      </c>
      <c r="I36" s="194">
        <f>(F36-H36)/H36</f>
        <v>6.7611347437811484E-2</v>
      </c>
    </row>
    <row r="37" spans="1:9" ht="16.5" x14ac:dyDescent="0.3">
      <c r="A37" s="37"/>
      <c r="B37" s="202" t="s">
        <v>26</v>
      </c>
      <c r="C37" s="189" t="s">
        <v>100</v>
      </c>
      <c r="D37" s="185" t="s">
        <v>161</v>
      </c>
      <c r="E37" s="209">
        <v>6097.8666666666668</v>
      </c>
      <c r="F37" s="209">
        <v>14727.111111111111</v>
      </c>
      <c r="G37" s="194">
        <f>(F37-E37)/E37</f>
        <v>1.415125143948339</v>
      </c>
      <c r="H37" s="209">
        <v>13304.888888888889</v>
      </c>
      <c r="I37" s="194">
        <f>(F37-H37)/H37</f>
        <v>0.10689470871191879</v>
      </c>
    </row>
    <row r="38" spans="1:9" ht="17.25" thickBot="1" x14ac:dyDescent="0.35">
      <c r="A38" s="38"/>
      <c r="B38" s="204" t="s">
        <v>27</v>
      </c>
      <c r="C38" s="189" t="s">
        <v>101</v>
      </c>
      <c r="D38" s="197" t="s">
        <v>161</v>
      </c>
      <c r="E38" s="212">
        <v>6020</v>
      </c>
      <c r="F38" s="212">
        <v>14143.777777777777</v>
      </c>
      <c r="G38" s="196">
        <f>(F38-E38)/E38</f>
        <v>1.3494647471391656</v>
      </c>
      <c r="H38" s="212">
        <v>12598.222222222223</v>
      </c>
      <c r="I38" s="196">
        <f>(F38-H38)/H38</f>
        <v>0.12268044874056297</v>
      </c>
    </row>
    <row r="39" spans="1:9" ht="15.75" customHeight="1" thickBot="1" x14ac:dyDescent="0.25">
      <c r="A39" s="250" t="s">
        <v>189</v>
      </c>
      <c r="B39" s="251"/>
      <c r="C39" s="251"/>
      <c r="D39" s="252"/>
      <c r="E39" s="83">
        <f>SUM(E34:E38)</f>
        <v>21629.766666666666</v>
      </c>
      <c r="F39" s="102">
        <f>SUM(F34:F38)</f>
        <v>56441.344444444447</v>
      </c>
      <c r="G39" s="103">
        <f t="shared" ref="G39" si="2">(F39-E39)/E39</f>
        <v>1.6094291868356316</v>
      </c>
      <c r="H39" s="102">
        <f>SUM(H34:H38)</f>
        <v>53274.733333333337</v>
      </c>
      <c r="I39" s="104">
        <f t="shared" ref="I39" si="3">(F39-H39)/H39</f>
        <v>5.9439267228200282E-2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35</v>
      </c>
      <c r="C41" s="189" t="s">
        <v>152</v>
      </c>
      <c r="D41" s="193" t="s">
        <v>161</v>
      </c>
      <c r="E41" s="207">
        <v>12166.555555555557</v>
      </c>
      <c r="F41" s="209">
        <v>42916</v>
      </c>
      <c r="G41" s="194">
        <f>(F41-E41)/E41</f>
        <v>2.5273746792208147</v>
      </c>
      <c r="H41" s="209">
        <v>41749.333333333336</v>
      </c>
      <c r="I41" s="194">
        <f>(F41-H41)/H41</f>
        <v>2.7944557996934023E-2</v>
      </c>
    </row>
    <row r="42" spans="1:9" ht="16.5" x14ac:dyDescent="0.3">
      <c r="A42" s="37"/>
      <c r="B42" s="202" t="s">
        <v>33</v>
      </c>
      <c r="C42" s="189" t="s">
        <v>107</v>
      </c>
      <c r="D42" s="185" t="s">
        <v>161</v>
      </c>
      <c r="E42" s="210">
        <v>26216.238095238095</v>
      </c>
      <c r="F42" s="209">
        <v>135299.33333333334</v>
      </c>
      <c r="G42" s="194">
        <f>(F42-E42)/E42</f>
        <v>4.1608980984159221</v>
      </c>
      <c r="H42" s="209">
        <v>130224.5</v>
      </c>
      <c r="I42" s="194">
        <f>(F42-H42)/H42</f>
        <v>3.8969881499513095E-2</v>
      </c>
    </row>
    <row r="43" spans="1:9" ht="16.5" x14ac:dyDescent="0.3">
      <c r="A43" s="37"/>
      <c r="B43" s="204" t="s">
        <v>31</v>
      </c>
      <c r="C43" s="189" t="s">
        <v>105</v>
      </c>
      <c r="D43" s="185" t="s">
        <v>161</v>
      </c>
      <c r="E43" s="210">
        <v>65659.176190476195</v>
      </c>
      <c r="F43" s="217">
        <v>331400.3</v>
      </c>
      <c r="G43" s="194">
        <f>(F43-E43)/E43</f>
        <v>4.0472808102040929</v>
      </c>
      <c r="H43" s="217">
        <v>314500.3</v>
      </c>
      <c r="I43" s="194">
        <f>(F43-H43)/H43</f>
        <v>5.3736037771665086E-2</v>
      </c>
    </row>
    <row r="44" spans="1:9" ht="16.5" x14ac:dyDescent="0.3">
      <c r="A44" s="37"/>
      <c r="B44" s="202" t="s">
        <v>32</v>
      </c>
      <c r="C44" s="189" t="s">
        <v>106</v>
      </c>
      <c r="D44" s="185" t="s">
        <v>161</v>
      </c>
      <c r="E44" s="210">
        <v>38860.822222222225</v>
      </c>
      <c r="F44" s="210">
        <v>218989.8</v>
      </c>
      <c r="G44" s="194">
        <f>(F44-E44)/E44</f>
        <v>4.6352333141004047</v>
      </c>
      <c r="H44" s="210">
        <v>204491.5</v>
      </c>
      <c r="I44" s="194">
        <f>(F44-H44)/H44</f>
        <v>7.0899279432152379E-2</v>
      </c>
    </row>
    <row r="45" spans="1:9" ht="16.5" x14ac:dyDescent="0.3">
      <c r="A45" s="37"/>
      <c r="B45" s="202" t="s">
        <v>34</v>
      </c>
      <c r="C45" s="189" t="s">
        <v>154</v>
      </c>
      <c r="D45" s="185" t="s">
        <v>161</v>
      </c>
      <c r="E45" s="210">
        <v>13108.888888888889</v>
      </c>
      <c r="F45" s="210">
        <v>52931.199999999997</v>
      </c>
      <c r="G45" s="194">
        <f>(F45-E45)/E45</f>
        <v>3.0378097982708931</v>
      </c>
      <c r="H45" s="210">
        <v>49321.2</v>
      </c>
      <c r="I45" s="194">
        <f>(F45-H45)/H45</f>
        <v>7.3193677363892207E-2</v>
      </c>
    </row>
    <row r="46" spans="1:9" ht="16.5" customHeight="1" thickBot="1" x14ac:dyDescent="0.35">
      <c r="A46" s="38"/>
      <c r="B46" s="202" t="s">
        <v>36</v>
      </c>
      <c r="C46" s="189" t="s">
        <v>153</v>
      </c>
      <c r="D46" s="185" t="s">
        <v>161</v>
      </c>
      <c r="E46" s="213">
        <v>22502.476190476194</v>
      </c>
      <c r="F46" s="213">
        <v>108856.85714285714</v>
      </c>
      <c r="G46" s="200">
        <f>(F46-E46)/E46</f>
        <v>3.8375501532106511</v>
      </c>
      <c r="H46" s="213">
        <v>100569.71428571429</v>
      </c>
      <c r="I46" s="200">
        <f>(F46-H46)/H46</f>
        <v>8.2401972760899306E-2</v>
      </c>
    </row>
    <row r="47" spans="1:9" ht="15.75" customHeight="1" thickBot="1" x14ac:dyDescent="0.25">
      <c r="A47" s="250" t="s">
        <v>190</v>
      </c>
      <c r="B47" s="251"/>
      <c r="C47" s="251"/>
      <c r="D47" s="252"/>
      <c r="E47" s="83">
        <f>SUM(E41:E46)</f>
        <v>178514.15714285712</v>
      </c>
      <c r="F47" s="83">
        <f>SUM(F41:F46)</f>
        <v>890393.49047619046</v>
      </c>
      <c r="G47" s="103">
        <f t="shared" ref="G47" si="4">(F47-E47)/E47</f>
        <v>3.9878032349201709</v>
      </c>
      <c r="H47" s="102">
        <f>SUM(H41:H46)</f>
        <v>840856.54761904757</v>
      </c>
      <c r="I47" s="104">
        <f t="shared" ref="I47" si="5">(F47-H47)/H47</f>
        <v>5.8912477993316094E-2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50</v>
      </c>
      <c r="C49" s="189" t="s">
        <v>159</v>
      </c>
      <c r="D49" s="193" t="s">
        <v>112</v>
      </c>
      <c r="E49" s="207">
        <v>49995</v>
      </c>
      <c r="F49" s="207">
        <v>202996</v>
      </c>
      <c r="G49" s="194">
        <f>(F49-E49)/E49</f>
        <v>3.0603260326032604</v>
      </c>
      <c r="H49" s="207">
        <v>209916</v>
      </c>
      <c r="I49" s="194">
        <f>(F49-H49)/H49</f>
        <v>-3.2965567179252656E-2</v>
      </c>
    </row>
    <row r="50" spans="1:9" ht="16.5" x14ac:dyDescent="0.3">
      <c r="A50" s="37"/>
      <c r="B50" s="202" t="s">
        <v>49</v>
      </c>
      <c r="C50" s="189" t="s">
        <v>158</v>
      </c>
      <c r="D50" s="187" t="s">
        <v>199</v>
      </c>
      <c r="E50" s="210">
        <v>6031.95</v>
      </c>
      <c r="F50" s="210">
        <v>17560</v>
      </c>
      <c r="G50" s="194">
        <f>(F50-E50)/E50</f>
        <v>1.911164714561626</v>
      </c>
      <c r="H50" s="210">
        <v>17560</v>
      </c>
      <c r="I50" s="194">
        <f>(F50-H50)/H50</f>
        <v>0</v>
      </c>
    </row>
    <row r="51" spans="1:9" ht="16.5" x14ac:dyDescent="0.3">
      <c r="A51" s="37"/>
      <c r="B51" s="202" t="s">
        <v>46</v>
      </c>
      <c r="C51" s="189" t="s">
        <v>111</v>
      </c>
      <c r="D51" s="185" t="s">
        <v>110</v>
      </c>
      <c r="E51" s="210">
        <v>10126.266666666666</v>
      </c>
      <c r="F51" s="210">
        <v>50484.800000000003</v>
      </c>
      <c r="G51" s="194">
        <f>(F51-E51)/E51</f>
        <v>3.9855293823324169</v>
      </c>
      <c r="H51" s="210">
        <v>50224.800000000003</v>
      </c>
      <c r="I51" s="194">
        <f>(F51-H51)/H51</f>
        <v>5.1767254424109205E-3</v>
      </c>
    </row>
    <row r="52" spans="1:9" ht="16.5" x14ac:dyDescent="0.3">
      <c r="A52" s="37"/>
      <c r="B52" s="202" t="s">
        <v>48</v>
      </c>
      <c r="C52" s="189" t="s">
        <v>157</v>
      </c>
      <c r="D52" s="185" t="s">
        <v>114</v>
      </c>
      <c r="E52" s="210">
        <v>61198.865079365081</v>
      </c>
      <c r="F52" s="210">
        <v>220631.25</v>
      </c>
      <c r="G52" s="194">
        <f>(F52-E52)/E52</f>
        <v>2.6051526399039715</v>
      </c>
      <c r="H52" s="210">
        <v>218055</v>
      </c>
      <c r="I52" s="194">
        <f>(F52-H52)/H52</f>
        <v>1.181467978262365E-2</v>
      </c>
    </row>
    <row r="53" spans="1:9" ht="16.5" x14ac:dyDescent="0.3">
      <c r="A53" s="37"/>
      <c r="B53" s="202" t="s">
        <v>47</v>
      </c>
      <c r="C53" s="189" t="s">
        <v>113</v>
      </c>
      <c r="D53" s="187" t="s">
        <v>114</v>
      </c>
      <c r="E53" s="210">
        <v>38726</v>
      </c>
      <c r="F53" s="210">
        <v>159748.66666666666</v>
      </c>
      <c r="G53" s="194">
        <f>(F53-E53)/E53</f>
        <v>3.1251011379090703</v>
      </c>
      <c r="H53" s="210">
        <v>157804.22222222222</v>
      </c>
      <c r="I53" s="194">
        <f>(F53-H53)/H53</f>
        <v>1.2321878445725253E-2</v>
      </c>
    </row>
    <row r="54" spans="1:9" ht="16.5" customHeight="1" thickBot="1" x14ac:dyDescent="0.35">
      <c r="A54" s="38"/>
      <c r="B54" s="202" t="s">
        <v>45</v>
      </c>
      <c r="C54" s="189" t="s">
        <v>109</v>
      </c>
      <c r="D54" s="186" t="s">
        <v>108</v>
      </c>
      <c r="E54" s="213">
        <v>16911.920634920636</v>
      </c>
      <c r="F54" s="213">
        <v>85262.555555555562</v>
      </c>
      <c r="G54" s="200">
        <f>(F54-E54)/E54</f>
        <v>4.0415654966769941</v>
      </c>
      <c r="H54" s="213">
        <v>83095.375</v>
      </c>
      <c r="I54" s="200">
        <f>(F54-H54)/H54</f>
        <v>2.6080639933998277E-2</v>
      </c>
    </row>
    <row r="55" spans="1:9" ht="15.75" customHeight="1" thickBot="1" x14ac:dyDescent="0.25">
      <c r="A55" s="250" t="s">
        <v>191</v>
      </c>
      <c r="B55" s="251"/>
      <c r="C55" s="251"/>
      <c r="D55" s="252"/>
      <c r="E55" s="83">
        <f>SUM(E49:E54)</f>
        <v>182990.00238095236</v>
      </c>
      <c r="F55" s="83">
        <f>SUM(F49:F54)</f>
        <v>736683.27222222229</v>
      </c>
      <c r="G55" s="103">
        <f t="shared" ref="G55" si="6">(F55-E55)/E55</f>
        <v>3.0258115888133599</v>
      </c>
      <c r="H55" s="83">
        <f>SUM(H49:H54)</f>
        <v>736655.39722222218</v>
      </c>
      <c r="I55" s="104">
        <f t="shared" ref="I55" si="7">(F55-H55)/H55</f>
        <v>3.7839945387256206E-5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39</v>
      </c>
      <c r="C57" s="192" t="s">
        <v>116</v>
      </c>
      <c r="D57" s="193" t="s">
        <v>114</v>
      </c>
      <c r="E57" s="207">
        <v>17790.666666666668</v>
      </c>
      <c r="F57" s="163">
        <v>49531.25</v>
      </c>
      <c r="G57" s="195">
        <f>(F57-E57)/E57</f>
        <v>1.7841143296110318</v>
      </c>
      <c r="H57" s="163">
        <v>50303.75</v>
      </c>
      <c r="I57" s="195">
        <f>(F57-H57)/H57</f>
        <v>-1.5356707998906642E-2</v>
      </c>
    </row>
    <row r="58" spans="1:9" ht="16.5" x14ac:dyDescent="0.3">
      <c r="A58" s="110"/>
      <c r="B58" s="224" t="s">
        <v>38</v>
      </c>
      <c r="C58" s="189" t="s">
        <v>115</v>
      </c>
      <c r="D58" s="185" t="s">
        <v>114</v>
      </c>
      <c r="E58" s="210">
        <v>9383</v>
      </c>
      <c r="F58" s="221">
        <v>43470</v>
      </c>
      <c r="G58" s="194">
        <f>(F58-E58)/E58</f>
        <v>3.6328466375359691</v>
      </c>
      <c r="H58" s="221">
        <v>43470</v>
      </c>
      <c r="I58" s="194">
        <f>(F58-H58)/H58</f>
        <v>0</v>
      </c>
    </row>
    <row r="59" spans="1:9" ht="16.5" x14ac:dyDescent="0.3">
      <c r="A59" s="110"/>
      <c r="B59" s="224" t="s">
        <v>41</v>
      </c>
      <c r="C59" s="189" t="s">
        <v>118</v>
      </c>
      <c r="D59" s="185" t="s">
        <v>114</v>
      </c>
      <c r="E59" s="210">
        <v>6640.583333333333</v>
      </c>
      <c r="F59" s="221">
        <v>39637.5</v>
      </c>
      <c r="G59" s="194">
        <f>(F59-E59)/E59</f>
        <v>4.9689786288855142</v>
      </c>
      <c r="H59" s="221">
        <v>39637.5</v>
      </c>
      <c r="I59" s="194">
        <f>(F59-H59)/H59</f>
        <v>0</v>
      </c>
    </row>
    <row r="60" spans="1:9" ht="16.5" x14ac:dyDescent="0.3">
      <c r="A60" s="110"/>
      <c r="B60" s="224" t="s">
        <v>42</v>
      </c>
      <c r="C60" s="189" t="s">
        <v>198</v>
      </c>
      <c r="D60" s="185" t="s">
        <v>114</v>
      </c>
      <c r="E60" s="210">
        <v>3470.5555555555561</v>
      </c>
      <c r="F60" s="221">
        <v>21168.6</v>
      </c>
      <c r="G60" s="194">
        <f>(F60-E60)/E60</f>
        <v>5.0994845525852401</v>
      </c>
      <c r="H60" s="221">
        <v>21168.6</v>
      </c>
      <c r="I60" s="194">
        <f>(F60-H60)/H60</f>
        <v>0</v>
      </c>
    </row>
    <row r="61" spans="1:9" ht="16.5" x14ac:dyDescent="0.3">
      <c r="A61" s="110"/>
      <c r="B61" s="224" t="s">
        <v>43</v>
      </c>
      <c r="C61" s="189" t="s">
        <v>119</v>
      </c>
      <c r="D61" s="185" t="s">
        <v>114</v>
      </c>
      <c r="E61" s="210">
        <v>8665.8333333333339</v>
      </c>
      <c r="F61" s="219">
        <v>4761</v>
      </c>
      <c r="G61" s="194">
        <f>(F61-E61)/E61</f>
        <v>-0.45060101932878166</v>
      </c>
      <c r="H61" s="219">
        <v>4761</v>
      </c>
      <c r="I61" s="194">
        <f>(F61-H61)/H61</f>
        <v>0</v>
      </c>
    </row>
    <row r="62" spans="1:9" s="145" customFormat="1" ht="17.25" thickBot="1" x14ac:dyDescent="0.35">
      <c r="A62" s="168"/>
      <c r="B62" s="225" t="s">
        <v>56</v>
      </c>
      <c r="C62" s="190" t="s">
        <v>123</v>
      </c>
      <c r="D62" s="186" t="s">
        <v>120</v>
      </c>
      <c r="E62" s="213">
        <v>81079.333333333328</v>
      </c>
      <c r="F62" s="222">
        <v>410240</v>
      </c>
      <c r="G62" s="199">
        <f>(F62-E62)/E62</f>
        <v>4.0597357320813368</v>
      </c>
      <c r="H62" s="222">
        <v>410240</v>
      </c>
      <c r="I62" s="199">
        <f>(F62-H62)/H62</f>
        <v>0</v>
      </c>
    </row>
    <row r="63" spans="1:9" s="145" customFormat="1" ht="16.5" x14ac:dyDescent="0.3">
      <c r="A63" s="168"/>
      <c r="B63" s="94" t="s">
        <v>54</v>
      </c>
      <c r="C63" s="188" t="s">
        <v>121</v>
      </c>
      <c r="D63" s="185" t="s">
        <v>120</v>
      </c>
      <c r="E63" s="210">
        <v>17965.194444444442</v>
      </c>
      <c r="F63" s="220">
        <v>48530.714285714283</v>
      </c>
      <c r="G63" s="194">
        <f>(F63-E63)/E63</f>
        <v>1.7013742843580479</v>
      </c>
      <c r="H63" s="220">
        <v>47352.142857142855</v>
      </c>
      <c r="I63" s="194">
        <f>(F63-H63)/H63</f>
        <v>2.4889505679332638E-2</v>
      </c>
    </row>
    <row r="64" spans="1:9" s="145" customFormat="1" ht="16.5" x14ac:dyDescent="0.3">
      <c r="A64" s="168"/>
      <c r="B64" s="224" t="s">
        <v>40</v>
      </c>
      <c r="C64" s="189" t="s">
        <v>117</v>
      </c>
      <c r="D64" s="187" t="s">
        <v>114</v>
      </c>
      <c r="E64" s="217">
        <v>12777</v>
      </c>
      <c r="F64" s="221">
        <v>36391.599999999999</v>
      </c>
      <c r="G64" s="194">
        <f>(F64-E64)/E64</f>
        <v>1.8482116302731471</v>
      </c>
      <c r="H64" s="221">
        <v>35191.599999999999</v>
      </c>
      <c r="I64" s="194">
        <f>(F64-H64)/H64</f>
        <v>3.4099046363336709E-2</v>
      </c>
    </row>
    <row r="65" spans="1:9" ht="16.5" customHeight="1" thickBot="1" x14ac:dyDescent="0.35">
      <c r="A65" s="111"/>
      <c r="B65" s="225" t="s">
        <v>55</v>
      </c>
      <c r="C65" s="190" t="s">
        <v>122</v>
      </c>
      <c r="D65" s="186" t="s">
        <v>120</v>
      </c>
      <c r="E65" s="213">
        <v>18473.268518518518</v>
      </c>
      <c r="F65" s="222">
        <v>54199.666666666664</v>
      </c>
      <c r="G65" s="199">
        <f>(F65-E65)/E65</f>
        <v>1.9339511095361515</v>
      </c>
      <c r="H65" s="222">
        <v>47970.428571428572</v>
      </c>
      <c r="I65" s="199">
        <f>(F65-H65)/H65</f>
        <v>0.12985579409537018</v>
      </c>
    </row>
    <row r="66" spans="1:9" ht="15.75" customHeight="1" thickBot="1" x14ac:dyDescent="0.25">
      <c r="A66" s="250" t="s">
        <v>192</v>
      </c>
      <c r="B66" s="261"/>
      <c r="C66" s="261"/>
      <c r="D66" s="262"/>
      <c r="E66" s="99">
        <f>SUM(E57:E65)</f>
        <v>176245.43518518517</v>
      </c>
      <c r="F66" s="99">
        <f>SUM(F57:F65)</f>
        <v>707930.3309523809</v>
      </c>
      <c r="G66" s="101">
        <f t="shared" ref="G66" si="8">(F66-E66)/E66</f>
        <v>3.0167300231551648</v>
      </c>
      <c r="H66" s="99">
        <f>SUM(H57:H65)</f>
        <v>700095.02142857132</v>
      </c>
      <c r="I66" s="177">
        <f t="shared" ref="I66" si="9">(F66-H66)/H66</f>
        <v>1.1191780092681318E-2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63</v>
      </c>
      <c r="C68" s="189" t="s">
        <v>132</v>
      </c>
      <c r="D68" s="193" t="s">
        <v>126</v>
      </c>
      <c r="E68" s="207">
        <v>16129.611111111111</v>
      </c>
      <c r="F68" s="215">
        <v>57773.571428571428</v>
      </c>
      <c r="G68" s="194">
        <f>(F68-E68)/E68</f>
        <v>2.5818328805691593</v>
      </c>
      <c r="H68" s="215">
        <v>57697.142857142855</v>
      </c>
      <c r="I68" s="194">
        <f>(F68-H68)/H68</f>
        <v>1.3246508864019197E-3</v>
      </c>
    </row>
    <row r="69" spans="1:9" ht="16.5" x14ac:dyDescent="0.3">
      <c r="A69" s="37"/>
      <c r="B69" s="202" t="s">
        <v>59</v>
      </c>
      <c r="C69" s="189" t="s">
        <v>128</v>
      </c>
      <c r="D69" s="187" t="s">
        <v>124</v>
      </c>
      <c r="E69" s="210">
        <v>24792.340740740739</v>
      </c>
      <c r="F69" s="209">
        <v>80374.222222222219</v>
      </c>
      <c r="G69" s="194">
        <f>(F69-E69)/E69</f>
        <v>2.2418972884696173</v>
      </c>
      <c r="H69" s="209">
        <v>78860.888888888891</v>
      </c>
      <c r="I69" s="194">
        <f>(F69-H69)/H69</f>
        <v>1.9189909658075762E-2</v>
      </c>
    </row>
    <row r="70" spans="1:9" ht="16.5" x14ac:dyDescent="0.3">
      <c r="A70" s="37"/>
      <c r="B70" s="202" t="s">
        <v>60</v>
      </c>
      <c r="C70" s="189" t="s">
        <v>129</v>
      </c>
      <c r="D70" s="187" t="s">
        <v>215</v>
      </c>
      <c r="E70" s="210">
        <v>116349.90476190475</v>
      </c>
      <c r="F70" s="209">
        <v>527846.85714285716</v>
      </c>
      <c r="G70" s="194">
        <f>(F70-E70)/E70</f>
        <v>3.536719288451748</v>
      </c>
      <c r="H70" s="209">
        <v>511418.28571428574</v>
      </c>
      <c r="I70" s="194">
        <f>(F70-H70)/H70</f>
        <v>3.2123551088178291E-2</v>
      </c>
    </row>
    <row r="71" spans="1:9" ht="16.5" x14ac:dyDescent="0.3">
      <c r="A71" s="37"/>
      <c r="B71" s="202" t="s">
        <v>62</v>
      </c>
      <c r="C71" s="189" t="s">
        <v>131</v>
      </c>
      <c r="D71" s="187" t="s">
        <v>125</v>
      </c>
      <c r="E71" s="210">
        <v>22824.555555555558</v>
      </c>
      <c r="F71" s="209">
        <v>89151</v>
      </c>
      <c r="G71" s="194">
        <f>(F71-E71)/E71</f>
        <v>2.9059249054380998</v>
      </c>
      <c r="H71" s="209">
        <v>86299.333333333328</v>
      </c>
      <c r="I71" s="194">
        <f>(F71-H71)/H71</f>
        <v>3.3043901459262004E-2</v>
      </c>
    </row>
    <row r="72" spans="1:9" ht="16.5" x14ac:dyDescent="0.3">
      <c r="A72" s="37"/>
      <c r="B72" s="202" t="s">
        <v>61</v>
      </c>
      <c r="C72" s="189" t="s">
        <v>130</v>
      </c>
      <c r="D72" s="187" t="s">
        <v>216</v>
      </c>
      <c r="E72" s="210">
        <v>51701.733333333337</v>
      </c>
      <c r="F72" s="209">
        <v>186186.14285714287</v>
      </c>
      <c r="G72" s="194">
        <f>(F72-E72)/E72</f>
        <v>2.6011586237690842</v>
      </c>
      <c r="H72" s="209">
        <v>178626.85714285713</v>
      </c>
      <c r="I72" s="194">
        <f>(F72-H72)/H72</f>
        <v>4.2318864224544846E-2</v>
      </c>
    </row>
    <row r="73" spans="1:9" ht="16.5" customHeight="1" thickBot="1" x14ac:dyDescent="0.35">
      <c r="A73" s="37"/>
      <c r="B73" s="202" t="s">
        <v>64</v>
      </c>
      <c r="C73" s="189" t="s">
        <v>133</v>
      </c>
      <c r="D73" s="186" t="s">
        <v>127</v>
      </c>
      <c r="E73" s="213">
        <v>13197</v>
      </c>
      <c r="F73" s="218">
        <v>38212.6</v>
      </c>
      <c r="G73" s="200">
        <f>(F73-E73)/E73</f>
        <v>1.8955520193983479</v>
      </c>
      <c r="H73" s="218">
        <v>34989.599999999999</v>
      </c>
      <c r="I73" s="200">
        <f>(F73-H73)/H73</f>
        <v>9.2113085030980632E-2</v>
      </c>
    </row>
    <row r="74" spans="1:9" ht="15.75" customHeight="1" thickBot="1" x14ac:dyDescent="0.25">
      <c r="A74" s="250" t="s">
        <v>214</v>
      </c>
      <c r="B74" s="251"/>
      <c r="C74" s="251"/>
      <c r="D74" s="252"/>
      <c r="E74" s="83">
        <f>SUM(E68:E73)</f>
        <v>244995.14550264549</v>
      </c>
      <c r="F74" s="83">
        <f>SUM(F68:F73)</f>
        <v>979544.39365079359</v>
      </c>
      <c r="G74" s="103">
        <f t="shared" ref="G74" si="10">(F74-E74)/E74</f>
        <v>2.998219604070548</v>
      </c>
      <c r="H74" s="83">
        <f>SUM(H68:H73)</f>
        <v>947892.10793650802</v>
      </c>
      <c r="I74" s="104">
        <f t="shared" ref="I74" si="11">(F74-H74)/H74</f>
        <v>3.3392287423080549E-2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69</v>
      </c>
      <c r="C76" s="191" t="s">
        <v>140</v>
      </c>
      <c r="D76" s="193" t="s">
        <v>136</v>
      </c>
      <c r="E76" s="207">
        <v>2768.2222222222226</v>
      </c>
      <c r="F76" s="207">
        <v>20454.5</v>
      </c>
      <c r="G76" s="194">
        <f>(F76-E76)/E76</f>
        <v>6.3890382917235282</v>
      </c>
      <c r="H76" s="207">
        <v>20454.5</v>
      </c>
      <c r="I76" s="194">
        <f>(F76-H76)/H76</f>
        <v>0</v>
      </c>
    </row>
    <row r="77" spans="1:9" ht="16.5" x14ac:dyDescent="0.3">
      <c r="A77" s="37"/>
      <c r="B77" s="202" t="s">
        <v>70</v>
      </c>
      <c r="C77" s="189" t="s">
        <v>141</v>
      </c>
      <c r="D77" s="187" t="s">
        <v>137</v>
      </c>
      <c r="E77" s="210">
        <v>8611.3888888888887</v>
      </c>
      <c r="F77" s="210">
        <v>25752</v>
      </c>
      <c r="G77" s="194">
        <f>(F77-E77)/E77</f>
        <v>1.9904583723105704</v>
      </c>
      <c r="H77" s="210">
        <v>25752</v>
      </c>
      <c r="I77" s="194">
        <f>(F77-H77)/H77</f>
        <v>0</v>
      </c>
    </row>
    <row r="78" spans="1:9" ht="16.5" x14ac:dyDescent="0.3">
      <c r="A78" s="37"/>
      <c r="B78" s="202" t="s">
        <v>67</v>
      </c>
      <c r="C78" s="189" t="s">
        <v>139</v>
      </c>
      <c r="D78" s="187" t="s">
        <v>135</v>
      </c>
      <c r="E78" s="210">
        <v>8149.3809523809514</v>
      </c>
      <c r="F78" s="210">
        <v>42889.5</v>
      </c>
      <c r="G78" s="194">
        <f>(F78-E78)/E78</f>
        <v>4.2629150914179874</v>
      </c>
      <c r="H78" s="210">
        <v>42881.599999999999</v>
      </c>
      <c r="I78" s="194">
        <f>(F78-H78)/H78</f>
        <v>1.8422820044031602E-4</v>
      </c>
    </row>
    <row r="79" spans="1:9" ht="16.5" x14ac:dyDescent="0.3">
      <c r="A79" s="37"/>
      <c r="B79" s="202" t="s">
        <v>68</v>
      </c>
      <c r="C79" s="189" t="s">
        <v>138</v>
      </c>
      <c r="D79" s="187" t="s">
        <v>134</v>
      </c>
      <c r="E79" s="210">
        <v>15135.125</v>
      </c>
      <c r="F79" s="210">
        <v>57962</v>
      </c>
      <c r="G79" s="194">
        <f>(F79-E79)/E79</f>
        <v>2.8296347073446699</v>
      </c>
      <c r="H79" s="210">
        <v>57246.625</v>
      </c>
      <c r="I79" s="194">
        <f>(F79-H79)/H79</f>
        <v>1.2496369873333144E-2</v>
      </c>
    </row>
    <row r="80" spans="1:9" ht="16.5" customHeight="1" thickBot="1" x14ac:dyDescent="0.35">
      <c r="A80" s="38"/>
      <c r="B80" s="202" t="s">
        <v>71</v>
      </c>
      <c r="C80" s="189" t="s">
        <v>200</v>
      </c>
      <c r="D80" s="186" t="s">
        <v>134</v>
      </c>
      <c r="E80" s="213">
        <v>7339.1851851851852</v>
      </c>
      <c r="F80" s="213">
        <v>19660</v>
      </c>
      <c r="G80" s="194">
        <f>(F80-E80)/E80</f>
        <v>1.6787714853803528</v>
      </c>
      <c r="H80" s="213">
        <v>17974.375</v>
      </c>
      <c r="I80" s="194">
        <f>(F80-H80)/H80</f>
        <v>9.3779338641816479E-2</v>
      </c>
    </row>
    <row r="81" spans="1:11" ht="15.75" customHeight="1" thickBot="1" x14ac:dyDescent="0.25">
      <c r="A81" s="250" t="s">
        <v>193</v>
      </c>
      <c r="B81" s="251"/>
      <c r="C81" s="251"/>
      <c r="D81" s="252"/>
      <c r="E81" s="83">
        <f>SUM(E76:E80)</f>
        <v>42003.302248677246</v>
      </c>
      <c r="F81" s="83">
        <f>SUM(F76:F80)</f>
        <v>166718</v>
      </c>
      <c r="G81" s="103">
        <f t="shared" ref="G81" si="12">(F81-E81)/E81</f>
        <v>2.9691641150726484</v>
      </c>
      <c r="H81" s="83">
        <f>SUM(H76:H80)</f>
        <v>164309.1</v>
      </c>
      <c r="I81" s="104">
        <f t="shared" ref="I81" si="13">(F81-H81)/H81</f>
        <v>1.4660782634680574E-2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74</v>
      </c>
      <c r="C83" s="189" t="s">
        <v>144</v>
      </c>
      <c r="D83" s="193" t="s">
        <v>142</v>
      </c>
      <c r="E83" s="210">
        <v>4447.333333333333</v>
      </c>
      <c r="F83" s="207">
        <v>18558</v>
      </c>
      <c r="G83" s="195">
        <f>(F83-E83)/E83</f>
        <v>3.1728376555239097</v>
      </c>
      <c r="H83" s="207">
        <v>18558</v>
      </c>
      <c r="I83" s="195">
        <f>(F83-H83)/H83</f>
        <v>0</v>
      </c>
    </row>
    <row r="84" spans="1:11" ht="16.5" x14ac:dyDescent="0.3">
      <c r="A84" s="37"/>
      <c r="B84" s="202" t="s">
        <v>79</v>
      </c>
      <c r="C84" s="189" t="s">
        <v>155</v>
      </c>
      <c r="D84" s="185" t="s">
        <v>156</v>
      </c>
      <c r="E84" s="210">
        <v>29999</v>
      </c>
      <c r="F84" s="210">
        <v>57000</v>
      </c>
      <c r="G84" s="194">
        <f>(F84-E84)/E84</f>
        <v>0.90006333544451478</v>
      </c>
      <c r="H84" s="210">
        <v>57000</v>
      </c>
      <c r="I84" s="194">
        <f>(F84-H84)/H84</f>
        <v>0</v>
      </c>
    </row>
    <row r="85" spans="1:11" ht="16.5" x14ac:dyDescent="0.3">
      <c r="A85" s="37"/>
      <c r="B85" s="202" t="s">
        <v>80</v>
      </c>
      <c r="C85" s="189" t="s">
        <v>151</v>
      </c>
      <c r="D85" s="187" t="s">
        <v>150</v>
      </c>
      <c r="E85" s="210">
        <v>6493.2222222222217</v>
      </c>
      <c r="F85" s="210">
        <v>37977.5</v>
      </c>
      <c r="G85" s="194">
        <f>(F85-E85)/E85</f>
        <v>4.8487910470747275</v>
      </c>
      <c r="H85" s="210">
        <v>37977.5</v>
      </c>
      <c r="I85" s="194">
        <f>(F85-H85)/H85</f>
        <v>0</v>
      </c>
    </row>
    <row r="86" spans="1:11" ht="16.5" x14ac:dyDescent="0.3">
      <c r="A86" s="37"/>
      <c r="B86" s="202" t="s">
        <v>76</v>
      </c>
      <c r="C86" s="189" t="s">
        <v>143</v>
      </c>
      <c r="D86" s="187" t="s">
        <v>161</v>
      </c>
      <c r="E86" s="210">
        <v>3802.8095238095243</v>
      </c>
      <c r="F86" s="201">
        <v>18350.625</v>
      </c>
      <c r="G86" s="194">
        <f>(F86-E86)/E86</f>
        <v>3.8255440839479573</v>
      </c>
      <c r="H86" s="201">
        <v>17803.75</v>
      </c>
      <c r="I86" s="194">
        <f>(F86-H86)/H86</f>
        <v>3.0716843361651338E-2</v>
      </c>
    </row>
    <row r="87" spans="1:11" ht="16.5" x14ac:dyDescent="0.3">
      <c r="A87" s="37"/>
      <c r="B87" s="202" t="s">
        <v>78</v>
      </c>
      <c r="C87" s="189" t="s">
        <v>149</v>
      </c>
      <c r="D87" s="198" t="s">
        <v>147</v>
      </c>
      <c r="E87" s="219">
        <v>4740.083333333333</v>
      </c>
      <c r="F87" s="219">
        <v>30309</v>
      </c>
      <c r="G87" s="194">
        <f>(F87-E87)/E87</f>
        <v>5.3941913820080529</v>
      </c>
      <c r="H87" s="219">
        <v>29166.142857142859</v>
      </c>
      <c r="I87" s="194">
        <f>(F87-H87)/H87</f>
        <v>3.9184377188814762E-2</v>
      </c>
    </row>
    <row r="88" spans="1:11" ht="16.5" x14ac:dyDescent="0.3">
      <c r="A88" s="37"/>
      <c r="B88" s="202" t="s">
        <v>75</v>
      </c>
      <c r="C88" s="189" t="s">
        <v>148</v>
      </c>
      <c r="D88" s="198" t="s">
        <v>145</v>
      </c>
      <c r="E88" s="219">
        <v>2463.5</v>
      </c>
      <c r="F88" s="219">
        <v>9024.6666666666661</v>
      </c>
      <c r="G88" s="194">
        <f>(F88-E88)/E88</f>
        <v>2.6633516000270614</v>
      </c>
      <c r="H88" s="219">
        <v>8641.6</v>
      </c>
      <c r="I88" s="194">
        <f>(F88-H88)/H88</f>
        <v>4.4328210825155721E-2</v>
      </c>
    </row>
    <row r="89" spans="1:11" ht="16.5" customHeight="1" thickBot="1" x14ac:dyDescent="0.35">
      <c r="A89" s="35"/>
      <c r="B89" s="203" t="s">
        <v>77</v>
      </c>
      <c r="C89" s="190" t="s">
        <v>146</v>
      </c>
      <c r="D89" s="186" t="s">
        <v>162</v>
      </c>
      <c r="E89" s="213">
        <v>5385.9629629629635</v>
      </c>
      <c r="F89" s="213">
        <v>14528.111111111111</v>
      </c>
      <c r="G89" s="196">
        <f>(F89-E89)/E89</f>
        <v>1.697402713500801</v>
      </c>
      <c r="H89" s="213">
        <v>13323.666666666666</v>
      </c>
      <c r="I89" s="196">
        <f>(F89-H89)/H89</f>
        <v>9.0398872515907433E-2</v>
      </c>
    </row>
    <row r="90" spans="1:11" ht="15.75" customHeight="1" thickBot="1" x14ac:dyDescent="0.25">
      <c r="A90" s="250" t="s">
        <v>194</v>
      </c>
      <c r="B90" s="251"/>
      <c r="C90" s="251"/>
      <c r="D90" s="252"/>
      <c r="E90" s="83">
        <f>SUM(E83:E89)</f>
        <v>57331.911375661381</v>
      </c>
      <c r="F90" s="83">
        <f>SUM(F83:F89)</f>
        <v>185747.90277777778</v>
      </c>
      <c r="G90" s="112">
        <f t="shared" ref="G90:G91" si="14">(F90-E90)/E90</f>
        <v>2.2398693558406588</v>
      </c>
      <c r="H90" s="83">
        <f>SUM(H83:H89)</f>
        <v>182470.65952380953</v>
      </c>
      <c r="I90" s="104">
        <f t="shared" ref="I90:I91" si="15">(F90-H90)/H90</f>
        <v>1.79603847682735E-2</v>
      </c>
    </row>
    <row r="91" spans="1:11" ht="15.75" customHeight="1" thickBot="1" x14ac:dyDescent="0.25">
      <c r="A91" s="250" t="s">
        <v>195</v>
      </c>
      <c r="B91" s="251"/>
      <c r="C91" s="251"/>
      <c r="D91" s="252"/>
      <c r="E91" s="99">
        <f>SUM(E90+E81+E74+E66+E55+E47+E39+E32)</f>
        <v>951381.24167671951</v>
      </c>
      <c r="F91" s="99">
        <f>SUM(F32,F39,F47,F55,F66,F74,F81,F90)</f>
        <v>3878047.0789682539</v>
      </c>
      <c r="G91" s="101">
        <f t="shared" si="14"/>
        <v>3.0762282343653977</v>
      </c>
      <c r="H91" s="99">
        <f>SUM(H32,H39,H47,H55,H66,H74,H81,H90)</f>
        <v>3772778.1781746033</v>
      </c>
      <c r="I91" s="113">
        <f t="shared" si="15"/>
        <v>2.7902223725377696E-2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zoomScaleNormal="100" workbookViewId="0">
      <selection activeCell="D43" sqref="D43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244" t="s">
        <v>3</v>
      </c>
      <c r="B13" s="244"/>
      <c r="C13" s="246" t="s">
        <v>0</v>
      </c>
      <c r="D13" s="240" t="s">
        <v>207</v>
      </c>
      <c r="E13" s="240" t="s">
        <v>208</v>
      </c>
      <c r="F13" s="240" t="s">
        <v>209</v>
      </c>
      <c r="G13" s="240" t="s">
        <v>210</v>
      </c>
      <c r="H13" s="240" t="s">
        <v>211</v>
      </c>
      <c r="I13" s="240" t="s">
        <v>212</v>
      </c>
    </row>
    <row r="14" spans="1:9" ht="24.75" customHeight="1" thickBot="1" x14ac:dyDescent="0.25">
      <c r="A14" s="245"/>
      <c r="B14" s="245"/>
      <c r="C14" s="247"/>
      <c r="D14" s="260"/>
      <c r="E14" s="260"/>
      <c r="F14" s="260"/>
      <c r="G14" s="241"/>
      <c r="H14" s="260"/>
      <c r="I14" s="260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10000</v>
      </c>
      <c r="E16" s="206">
        <v>13000</v>
      </c>
      <c r="F16" s="228">
        <v>13000</v>
      </c>
      <c r="G16" s="206">
        <v>9500</v>
      </c>
      <c r="H16" s="228">
        <v>10800</v>
      </c>
      <c r="I16" s="171">
        <v>11260</v>
      </c>
    </row>
    <row r="17" spans="1:9" ht="16.5" x14ac:dyDescent="0.3">
      <c r="A17" s="88"/>
      <c r="B17" s="137" t="s">
        <v>5</v>
      </c>
      <c r="C17" s="142" t="s">
        <v>164</v>
      </c>
      <c r="D17" s="227">
        <v>20000</v>
      </c>
      <c r="E17" s="209">
        <v>15000</v>
      </c>
      <c r="F17" s="227">
        <v>21500</v>
      </c>
      <c r="G17" s="209">
        <v>23500</v>
      </c>
      <c r="H17" s="227">
        <v>20750</v>
      </c>
      <c r="I17" s="130">
        <v>20150</v>
      </c>
    </row>
    <row r="18" spans="1:9" ht="16.5" x14ac:dyDescent="0.3">
      <c r="A18" s="88"/>
      <c r="B18" s="137" t="s">
        <v>6</v>
      </c>
      <c r="C18" s="142" t="s">
        <v>165</v>
      </c>
      <c r="D18" s="227">
        <v>9000</v>
      </c>
      <c r="E18" s="209">
        <v>15000</v>
      </c>
      <c r="F18" s="227">
        <v>11500</v>
      </c>
      <c r="G18" s="209">
        <v>11500</v>
      </c>
      <c r="H18" s="227">
        <v>10750</v>
      </c>
      <c r="I18" s="130">
        <v>11550</v>
      </c>
    </row>
    <row r="19" spans="1:9" ht="16.5" x14ac:dyDescent="0.3">
      <c r="A19" s="88"/>
      <c r="B19" s="137" t="s">
        <v>7</v>
      </c>
      <c r="C19" s="142" t="s">
        <v>166</v>
      </c>
      <c r="D19" s="227">
        <v>5000</v>
      </c>
      <c r="E19" s="209">
        <v>5000</v>
      </c>
      <c r="F19" s="227">
        <v>5500</v>
      </c>
      <c r="G19" s="209">
        <v>5000</v>
      </c>
      <c r="H19" s="227">
        <v>4800</v>
      </c>
      <c r="I19" s="130">
        <v>5060</v>
      </c>
    </row>
    <row r="20" spans="1:9" ht="16.5" x14ac:dyDescent="0.3">
      <c r="A20" s="88"/>
      <c r="B20" s="137" t="s">
        <v>8</v>
      </c>
      <c r="C20" s="142" t="s">
        <v>167</v>
      </c>
      <c r="D20" s="227">
        <v>22000</v>
      </c>
      <c r="E20" s="209">
        <v>25000</v>
      </c>
      <c r="F20" s="227">
        <v>24000</v>
      </c>
      <c r="G20" s="209">
        <v>24000</v>
      </c>
      <c r="H20" s="227">
        <v>21500</v>
      </c>
      <c r="I20" s="130">
        <v>23300</v>
      </c>
    </row>
    <row r="21" spans="1:9" ht="16.5" x14ac:dyDescent="0.3">
      <c r="A21" s="88"/>
      <c r="B21" s="137" t="s">
        <v>9</v>
      </c>
      <c r="C21" s="142" t="s">
        <v>168</v>
      </c>
      <c r="D21" s="227">
        <v>12000</v>
      </c>
      <c r="E21" s="209">
        <v>12000</v>
      </c>
      <c r="F21" s="227">
        <v>10000</v>
      </c>
      <c r="G21" s="209">
        <v>10000</v>
      </c>
      <c r="H21" s="227">
        <v>11750</v>
      </c>
      <c r="I21" s="130">
        <v>11150</v>
      </c>
    </row>
    <row r="22" spans="1:9" ht="16.5" x14ac:dyDescent="0.3">
      <c r="A22" s="88"/>
      <c r="B22" s="137" t="s">
        <v>10</v>
      </c>
      <c r="C22" s="142" t="s">
        <v>169</v>
      </c>
      <c r="D22" s="227">
        <v>10000</v>
      </c>
      <c r="E22" s="209">
        <v>14000</v>
      </c>
      <c r="F22" s="227">
        <v>7500</v>
      </c>
      <c r="G22" s="209">
        <v>12000</v>
      </c>
      <c r="H22" s="227">
        <v>10000</v>
      </c>
      <c r="I22" s="130">
        <v>10700</v>
      </c>
    </row>
    <row r="23" spans="1:9" ht="16.5" x14ac:dyDescent="0.3">
      <c r="A23" s="88"/>
      <c r="B23" s="137" t="s">
        <v>11</v>
      </c>
      <c r="C23" s="142" t="s">
        <v>170</v>
      </c>
      <c r="D23" s="227">
        <v>2000</v>
      </c>
      <c r="E23" s="209">
        <v>2500</v>
      </c>
      <c r="F23" s="227">
        <v>2250</v>
      </c>
      <c r="G23" s="209">
        <v>1500</v>
      </c>
      <c r="H23" s="227">
        <v>1800</v>
      </c>
      <c r="I23" s="130">
        <v>2010</v>
      </c>
    </row>
    <row r="24" spans="1:9" ht="16.5" x14ac:dyDescent="0.3">
      <c r="A24" s="88"/>
      <c r="B24" s="137" t="s">
        <v>12</v>
      </c>
      <c r="C24" s="142" t="s">
        <v>171</v>
      </c>
      <c r="D24" s="227">
        <v>2000</v>
      </c>
      <c r="E24" s="209">
        <v>2500</v>
      </c>
      <c r="F24" s="227">
        <v>3000</v>
      </c>
      <c r="G24" s="209">
        <v>2000</v>
      </c>
      <c r="H24" s="227">
        <v>3250</v>
      </c>
      <c r="I24" s="130">
        <v>2550</v>
      </c>
    </row>
    <row r="25" spans="1:9" ht="16.5" x14ac:dyDescent="0.3">
      <c r="A25" s="88"/>
      <c r="B25" s="137" t="s">
        <v>13</v>
      </c>
      <c r="C25" s="142" t="s">
        <v>172</v>
      </c>
      <c r="D25" s="227">
        <v>2000</v>
      </c>
      <c r="E25" s="209">
        <v>2000</v>
      </c>
      <c r="F25" s="227">
        <v>3000</v>
      </c>
      <c r="G25" s="209">
        <v>2000</v>
      </c>
      <c r="H25" s="227">
        <v>2800</v>
      </c>
      <c r="I25" s="130">
        <v>2360</v>
      </c>
    </row>
    <row r="26" spans="1:9" ht="16.5" x14ac:dyDescent="0.3">
      <c r="A26" s="88"/>
      <c r="B26" s="137" t="s">
        <v>14</v>
      </c>
      <c r="C26" s="142" t="s">
        <v>173</v>
      </c>
      <c r="D26" s="227">
        <v>2000</v>
      </c>
      <c r="E26" s="209">
        <v>4000</v>
      </c>
      <c r="F26" s="227">
        <v>3000</v>
      </c>
      <c r="G26" s="209">
        <v>1500</v>
      </c>
      <c r="H26" s="227">
        <v>3000</v>
      </c>
      <c r="I26" s="130">
        <v>2700</v>
      </c>
    </row>
    <row r="27" spans="1:9" ht="16.5" x14ac:dyDescent="0.3">
      <c r="A27" s="88"/>
      <c r="B27" s="137" t="s">
        <v>15</v>
      </c>
      <c r="C27" s="142" t="s">
        <v>174</v>
      </c>
      <c r="D27" s="227">
        <v>5000</v>
      </c>
      <c r="E27" s="209">
        <v>8000</v>
      </c>
      <c r="F27" s="227">
        <v>9000</v>
      </c>
      <c r="G27" s="209">
        <v>9500</v>
      </c>
      <c r="H27" s="227">
        <v>8750</v>
      </c>
      <c r="I27" s="130">
        <v>8050</v>
      </c>
    </row>
    <row r="28" spans="1:9" ht="16.5" x14ac:dyDescent="0.3">
      <c r="A28" s="88"/>
      <c r="B28" s="137" t="s">
        <v>16</v>
      </c>
      <c r="C28" s="142" t="s">
        <v>175</v>
      </c>
      <c r="D28" s="227">
        <v>2000</v>
      </c>
      <c r="E28" s="209">
        <v>2500</v>
      </c>
      <c r="F28" s="227">
        <v>4500</v>
      </c>
      <c r="G28" s="209">
        <v>2000</v>
      </c>
      <c r="H28" s="227">
        <v>3000</v>
      </c>
      <c r="I28" s="130">
        <v>2800</v>
      </c>
    </row>
    <row r="29" spans="1:9" ht="16.5" x14ac:dyDescent="0.3">
      <c r="A29" s="88"/>
      <c r="B29" s="139" t="s">
        <v>17</v>
      </c>
      <c r="C29" s="142" t="s">
        <v>176</v>
      </c>
      <c r="D29" s="227">
        <v>7500</v>
      </c>
      <c r="E29" s="209">
        <v>8000</v>
      </c>
      <c r="F29" s="227">
        <v>5000</v>
      </c>
      <c r="G29" s="209">
        <v>7000</v>
      </c>
      <c r="H29" s="227">
        <v>6800</v>
      </c>
      <c r="I29" s="130">
        <v>6860</v>
      </c>
    </row>
    <row r="30" spans="1:9" ht="16.5" x14ac:dyDescent="0.3">
      <c r="A30" s="88"/>
      <c r="B30" s="137" t="s">
        <v>18</v>
      </c>
      <c r="C30" s="142" t="s">
        <v>177</v>
      </c>
      <c r="D30" s="227">
        <v>15000</v>
      </c>
      <c r="E30" s="209">
        <v>25000</v>
      </c>
      <c r="F30" s="227">
        <v>10000</v>
      </c>
      <c r="G30" s="209">
        <v>10000</v>
      </c>
      <c r="H30" s="227">
        <v>14800</v>
      </c>
      <c r="I30" s="130">
        <v>14960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15000</v>
      </c>
      <c r="E31" s="212">
        <v>15000</v>
      </c>
      <c r="F31" s="229">
        <v>15000</v>
      </c>
      <c r="G31" s="212">
        <v>14500</v>
      </c>
      <c r="H31" s="229">
        <v>12800</v>
      </c>
      <c r="I31" s="167">
        <v>14460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12000</v>
      </c>
      <c r="E33" s="206">
        <v>15000</v>
      </c>
      <c r="F33" s="228">
        <v>11500</v>
      </c>
      <c r="G33" s="206">
        <v>14500</v>
      </c>
      <c r="H33" s="228">
        <v>16500</v>
      </c>
      <c r="I33" s="171">
        <v>13900</v>
      </c>
    </row>
    <row r="34" spans="1:9" ht="16.5" x14ac:dyDescent="0.3">
      <c r="A34" s="88"/>
      <c r="B34" s="129" t="s">
        <v>27</v>
      </c>
      <c r="C34" s="15" t="s">
        <v>180</v>
      </c>
      <c r="D34" s="227">
        <v>12000</v>
      </c>
      <c r="E34" s="209">
        <v>15000</v>
      </c>
      <c r="F34" s="227">
        <v>9000</v>
      </c>
      <c r="G34" s="209">
        <v>14500</v>
      </c>
      <c r="H34" s="227">
        <v>16500</v>
      </c>
      <c r="I34" s="130">
        <v>13400</v>
      </c>
    </row>
    <row r="35" spans="1:9" ht="16.5" x14ac:dyDescent="0.3">
      <c r="A35" s="88"/>
      <c r="B35" s="131" t="s">
        <v>28</v>
      </c>
      <c r="C35" s="15" t="s">
        <v>181</v>
      </c>
      <c r="D35" s="227">
        <v>10000</v>
      </c>
      <c r="E35" s="209">
        <v>9000</v>
      </c>
      <c r="F35" s="227">
        <v>10500</v>
      </c>
      <c r="G35" s="209">
        <v>10500</v>
      </c>
      <c r="H35" s="227">
        <v>10000</v>
      </c>
      <c r="I35" s="130">
        <v>10000</v>
      </c>
    </row>
    <row r="36" spans="1:9" ht="16.5" x14ac:dyDescent="0.3">
      <c r="A36" s="88"/>
      <c r="B36" s="129" t="s">
        <v>29</v>
      </c>
      <c r="C36" s="189" t="s">
        <v>182</v>
      </c>
      <c r="D36" s="227">
        <v>5000</v>
      </c>
      <c r="E36" s="209">
        <v>12000</v>
      </c>
      <c r="F36" s="227">
        <v>10000</v>
      </c>
      <c r="G36" s="209">
        <v>10000</v>
      </c>
      <c r="H36" s="227">
        <v>10000</v>
      </c>
      <c r="I36" s="130">
        <v>9400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7000</v>
      </c>
      <c r="E37" s="212">
        <v>8000</v>
      </c>
      <c r="F37" s="229">
        <v>11000</v>
      </c>
      <c r="G37" s="212">
        <v>8000</v>
      </c>
      <c r="H37" s="229">
        <v>7000</v>
      </c>
      <c r="I37" s="167">
        <v>8200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340000</v>
      </c>
      <c r="E39" s="206">
        <v>350000</v>
      </c>
      <c r="F39" s="206">
        <v>340000</v>
      </c>
      <c r="G39" s="206">
        <v>300000</v>
      </c>
      <c r="H39" s="206">
        <v>300000</v>
      </c>
      <c r="I39" s="171">
        <v>326000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225000</v>
      </c>
      <c r="E40" s="212">
        <v>225000</v>
      </c>
      <c r="F40" s="212">
        <v>225000</v>
      </c>
      <c r="G40" s="212">
        <v>220000</v>
      </c>
      <c r="H40" s="212">
        <v>245000</v>
      </c>
      <c r="I40" s="167">
        <v>228000</v>
      </c>
    </row>
    <row r="41" spans="1:9" ht="15.75" thickBot="1" x14ac:dyDescent="0.3">
      <c r="D41" s="235">
        <v>751500</v>
      </c>
      <c r="E41" s="234">
        <v>802500</v>
      </c>
      <c r="F41" s="234">
        <v>764750</v>
      </c>
      <c r="G41" s="234">
        <v>723000</v>
      </c>
      <c r="H41" s="234">
        <v>752350</v>
      </c>
      <c r="I41" s="236">
        <v>758820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13-12-2021</vt:lpstr>
      <vt:lpstr>By Order</vt:lpstr>
      <vt:lpstr>All Stores</vt:lpstr>
      <vt:lpstr>'13-12-2021'!Print_Titles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2021-10-12T06:30:19Z</cp:lastPrinted>
  <dcterms:created xsi:type="dcterms:W3CDTF">2010-10-20T06:23:14Z</dcterms:created>
  <dcterms:modified xsi:type="dcterms:W3CDTF">2021-12-16T11:02:40Z</dcterms:modified>
</cp:coreProperties>
</file>