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7-0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'17-01-2022'!$12:$14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9" i="11"/>
  <c r="G89" i="11"/>
  <c r="I83" i="11"/>
  <c r="G83" i="11"/>
  <c r="I86" i="11"/>
  <c r="G86" i="11"/>
  <c r="I85" i="11"/>
  <c r="G85" i="11"/>
  <c r="I84" i="11"/>
  <c r="G84" i="11"/>
  <c r="I88" i="11"/>
  <c r="G88" i="11"/>
  <c r="I79" i="11"/>
  <c r="G79" i="11"/>
  <c r="I76" i="11"/>
  <c r="G76" i="11"/>
  <c r="I78" i="11"/>
  <c r="G78" i="11"/>
  <c r="I77" i="11"/>
  <c r="G77" i="11"/>
  <c r="I80" i="11"/>
  <c r="G80" i="11"/>
  <c r="I68" i="11"/>
  <c r="G68" i="11"/>
  <c r="I72" i="11"/>
  <c r="G72" i="11"/>
  <c r="I69" i="11"/>
  <c r="G69" i="11"/>
  <c r="I73" i="11"/>
  <c r="G73" i="11"/>
  <c r="I71" i="11"/>
  <c r="G71" i="11"/>
  <c r="I70" i="11"/>
  <c r="G70" i="11"/>
  <c r="I58" i="11"/>
  <c r="G58" i="11"/>
  <c r="I62" i="11"/>
  <c r="G62" i="11"/>
  <c r="I61" i="11"/>
  <c r="G61" i="11"/>
  <c r="I63" i="11"/>
  <c r="G63" i="11"/>
  <c r="I64" i="11"/>
  <c r="G64" i="11"/>
  <c r="I65" i="11"/>
  <c r="G65" i="11"/>
  <c r="I60" i="11"/>
  <c r="G60" i="11"/>
  <c r="I59" i="11"/>
  <c r="G59" i="11"/>
  <c r="I57" i="11"/>
  <c r="G57" i="11"/>
  <c r="I54" i="11"/>
  <c r="G54" i="11"/>
  <c r="I53" i="11"/>
  <c r="G53" i="11"/>
  <c r="I49" i="11"/>
  <c r="G49" i="11"/>
  <c r="I51" i="11"/>
  <c r="G51" i="11"/>
  <c r="I52" i="11"/>
  <c r="G52" i="11"/>
  <c r="I50" i="11"/>
  <c r="G50" i="11"/>
  <c r="I46" i="11"/>
  <c r="G46" i="11"/>
  <c r="I41" i="11"/>
  <c r="G41" i="11"/>
  <c r="I45" i="11"/>
  <c r="G45" i="11"/>
  <c r="I44" i="11"/>
  <c r="G44" i="11"/>
  <c r="I42" i="11"/>
  <c r="G42" i="11"/>
  <c r="I43" i="11"/>
  <c r="G43" i="11"/>
  <c r="I34" i="11"/>
  <c r="G34" i="11"/>
  <c r="I38" i="11"/>
  <c r="G38" i="11"/>
  <c r="I35" i="11"/>
  <c r="G35" i="11"/>
  <c r="I37" i="11"/>
  <c r="G37" i="11"/>
  <c r="I36" i="11"/>
  <c r="G36" i="11"/>
  <c r="I25" i="11"/>
  <c r="G25" i="11"/>
  <c r="I30" i="11"/>
  <c r="G30" i="11"/>
  <c r="I17" i="11"/>
  <c r="G17" i="11"/>
  <c r="I27" i="11"/>
  <c r="G27" i="11"/>
  <c r="I24" i="11"/>
  <c r="G24" i="11"/>
  <c r="I28" i="11"/>
  <c r="G28" i="11"/>
  <c r="I21" i="11"/>
  <c r="G21" i="11"/>
  <c r="I22" i="11"/>
  <c r="G22" i="11"/>
  <c r="I20" i="11"/>
  <c r="G20" i="11"/>
  <c r="I18" i="11"/>
  <c r="G18" i="11"/>
  <c r="I23" i="11"/>
  <c r="G23" i="11"/>
  <c r="I31" i="11"/>
  <c r="G31" i="11"/>
  <c r="I26" i="11"/>
  <c r="G26" i="11"/>
  <c r="I29" i="11"/>
  <c r="G29" i="11"/>
  <c r="I19" i="11"/>
  <c r="G19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<sst xmlns="http://schemas.openxmlformats.org/spreadsheetml/2006/main" count="848" uniqueCount="225">
  <si>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</si>
  <si>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</si>
  <si>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</si>
  <si>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</si>
  <si>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</si>
  <si>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</si>
  <si>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</si>
  <si>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</si>
  <si>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</si>
  <si>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</si>
  <si>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</si>
  <si>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</si>
  <si>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</si>
  <si>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</si>
  <si>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</si>
  <si>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</si>
  <si>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</si>
  <si>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</si>
  <si>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</si>
  <si>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</si>
  <si>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</si>
  <si>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</si>
  <si>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</si>
  <si>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</si>
  <si>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</si>
  <si>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</si>
  <si>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</si>
  <si>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</si>
  <si>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</si>
  <si>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</si>
  <si>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</si>
  <si>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</si>
  <si>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</si>
  <si>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</si>
  <si>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</si>
  <si>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</si>
  <si>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</si>
  <si>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</si>
  <si>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</si>
  <si>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</si>
  <si>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</si>
  <si>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</si>
  <si>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</si>
  <si>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</si>
  <si>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</si>
  <si>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</si>
  <si>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</si>
  <si>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</si>
  <si>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</si>
  <si>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</si>
  <si>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</si>
  <si>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</si>
  <si>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</si>
  <si>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</si>
  <si>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</si>
  <si>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</si>
  <si>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</si>
  <si>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</si>
  <si>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</si>
  <si>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</si>
  <si>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</si>
  <si>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</si>
  <si>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</si>
  <si>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</si>
  <si>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</si>
  <si>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</si>
  <si>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</si>
  <si>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</si>
  <si>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</si>
  <si>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</si>
  <si>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</si>
  <si>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</si>
  <si>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</si>
  <si>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</si>
  <si>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</si>
  <si>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</si>
  <si>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</si>
  <si>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</si>
  <si>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</si>
  <si>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</si>
  <si>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</si>
  <si>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</si>
  <si>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</si>
  <si>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</si>
  <si>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</si>
  <si>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</si>
  <si>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</si>
  <si>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</si>
  <si>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</si>
  <si>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</si>
  <si>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</si>
  <si>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</si>
  <si>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</si>
  <si>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</si>
  <si>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</si>
  <si>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</si>
  <si>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</si>
  <si>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</si>
  <si>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</si>
  <si>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</si>
  <si>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</si>
  <si>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</si>
  <si>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</si>
  <si>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</si>
  <si>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</si>
  <si>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</si>
  <si>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</si>
  <si>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</si>
  <si>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</si>
  <si>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</si>
  <si>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</si>
  <si>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</si>
  <si>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</si>
  <si>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</si>
  <si>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</si>
  <si>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</si>
  <si>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</si>
  <si>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</si>
  <si>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</si>
  <si>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</si>
  <si>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</si>
  <si>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</si>
  <si>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</si>
  <si>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</si>
  <si>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</si>
  <si>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</si>
  <si>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</si>
  <si>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</si>
  <si>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</si>
  <si>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</si>
  <si>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</si>
  <si>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</si>
  <si>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</si>
  <si>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</si>
  <si>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</si>
  <si>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</si>
  <si>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</si>
  <si>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</si>
  <si>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</si>
  <si>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</si>
  <si>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</si>
  <si>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</si>
  <si>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</si>
  <si>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</si>
  <si>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</si>
  <si>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</si>
  <si>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</si>
  <si>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</si>
  <si>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</si>
  <si>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</si>
  <si>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</si>
  <si>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</si>
  <si>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</si>
  <si>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</si>
  <si>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</si>
  <si>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</si>
  <si>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</si>
  <si>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</si>
  <si>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</si>
  <si>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</si>
  <si>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</si>
  <si>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</si>
  <si>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</si>
  <si>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</si>
  <si>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</si>
  <si>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</si>
  <si>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</si>
  <si>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</si>
  <si>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</si>
  <si>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</si>
  <si>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</si>
  <si>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</si>
  <si>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</si>
  <si>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</si>
  <si>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</si>
  <si>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</si>
  <si>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</si>
  <si>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</si>
  <si>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</si>
  <si>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</si>
  <si>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</si>
  <si>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</si>
  <si>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</si>
  <si>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</si>
  <si>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</si>
  <si>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</si>
  <si>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</si>
  <si>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</si>
  <si>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</si>
  <si>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</si>
  <si>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</si>
  <si>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</si>
  <si>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</si>
  <si>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</si>
  <si>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</si>
  <si>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</si>
  <si>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</si>
  <si>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</si>
  <si>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</si>
  <si>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</si>
  <si>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</si>
  <si>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</si>
  <si>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</si>
  <si>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</si>
  <si>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</si>
  <si>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</si>
  <si>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</si>
  <si>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</si>
  <si>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</si>
  <si>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</si>
  <si>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</si>
  <si>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</si>
  <si>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</si>
  <si>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</si>
  <si>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</si>
  <si>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</si>
  <si>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</si>
  <si>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2021 (ل.ل.)</t>
  </si>
  <si>
    <t>معدل أسعار  السوبرماركات في 10-01-2022 (ل.ل.)</t>
  </si>
  <si>
    <t>معدل أسعار المحلات والملاحم في 10-01-2022 (ل.ل.)</t>
  </si>
  <si>
    <t>المعدل العام للأسعار في 10-01-2022  (ل.ل.)</t>
  </si>
  <si>
    <t>معدل أسعار  السوبرماركات في 17-01-2022 (ل.ل.)</t>
  </si>
  <si>
    <t xml:space="preserve"> التاريخ 17 كانون الثاني 2022</t>
  </si>
  <si>
    <t>معدل أسعار المحلات والملاحم في 17-01-2022 (ل.ل.)</t>
  </si>
  <si>
    <t>المعدل العام للأسعار في 17-01-2022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</si>
</sst>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221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3963.4333333333334</v>
      </c>
      <c r="F15" s="214">
        <v>15998.8</v>
      </c>
      <c r="G15" s="45">
        <f t="shared" ref="G15:G30" si="0">(F15-E15)/E15</f>
        <v>3.0366012632145525</v>
      </c>
      <c r="H15" s="214">
        <v>16048.8</v>
      </c>
      <c r="I15" s="45">
        <f t="shared" ref="I15:I30" si="1">(F15-H15)/H15</f>
        <v>-3.1154977319176511E-3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6913.5111111111109</v>
      </c>
      <c r="F16" s="208">
        <v>25193.111111111109</v>
      </c>
      <c r="G16" s="48">
        <f t="shared" si="0"/>
        <v>2.6440400118286895</v>
      </c>
      <c r="H16" s="208">
        <v>26276.444444444445</v>
      </c>
      <c r="I16" s="44">
        <f t="shared" si="1"/>
        <v>-4.1228307567403089E-2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4501.2111111111117</v>
      </c>
      <c r="F17" s="208">
        <v>20888.666666666668</v>
      </c>
      <c r="G17" s="48">
        <f t="shared" si="0"/>
        <v>3.6406769536100159</v>
      </c>
      <c r="H17" s="208">
        <v>18332</v>
      </c>
      <c r="I17" s="44">
        <f t="shared" si="1"/>
        <v>0.13946468834097031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2600.6</v>
      </c>
      <c r="F18" s="208">
        <v>4348.8</v>
      </c>
      <c r="G18" s="48">
        <f t="shared" si="0"/>
        <v>0.67222948550334549</v>
      </c>
      <c r="H18" s="208">
        <v>4298.8</v>
      </c>
      <c r="I18" s="44">
        <f t="shared" si="1"/>
        <v>1.1631152879873452E-2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7166.4750000000004</v>
      </c>
      <c r="F19" s="208">
        <v>41893.75</v>
      </c>
      <c r="G19" s="48">
        <f t="shared" si="0"/>
        <v>4.8457958759362167</v>
      </c>
      <c r="H19" s="208">
        <v>35571.428571428572</v>
      </c>
      <c r="I19" s="44">
        <f t="shared" si="1"/>
        <v>0.17773594377510038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4605.8</v>
      </c>
      <c r="F20" s="208">
        <v>16873.8</v>
      </c>
      <c r="G20" s="48">
        <f t="shared" si="0"/>
        <v>2.6635980719961787</v>
      </c>
      <c r="H20" s="208">
        <v>17332</v>
      </c>
      <c r="I20" s="44">
        <f t="shared" si="1"/>
        <v>-2.6436648972997964E-2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3364</v>
      </c>
      <c r="F21" s="208">
        <v>12073.8</v>
      </c>
      <c r="G21" s="48">
        <f t="shared" si="0"/>
        <v>2.589120095124851</v>
      </c>
      <c r="H21" s="208">
        <v>12274.8</v>
      </c>
      <c r="I21" s="44">
        <f t="shared" si="1"/>
        <v>-1.6375012220158375E-2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557.29999999999995</v>
      </c>
      <c r="F22" s="208">
        <v>2675</v>
      </c>
      <c r="G22" s="48">
        <f t="shared" si="0"/>
        <v>3.799928225372331</v>
      </c>
      <c r="H22" s="208">
        <v>2674</v>
      </c>
      <c r="I22" s="44">
        <f t="shared" si="1"/>
        <v>3.7397157816005983E-4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688.5</v>
      </c>
      <c r="F23" s="208">
        <v>6193.1111111111113</v>
      </c>
      <c r="G23" s="48">
        <f t="shared" si="0"/>
        <v>7.9950778665375619</v>
      </c>
      <c r="H23" s="208">
        <v>6526.4444444444443</v>
      </c>
      <c r="I23" s="44">
        <f t="shared" si="1"/>
        <v>-5.1074261976914385E-2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707.68888888888887</v>
      </c>
      <c r="F24" s="208">
        <v>4860</v>
      </c>
      <c r="G24" s="48">
        <f t="shared" si="0"/>
        <v>5.8674244803114997</v>
      </c>
      <c r="H24" s="208">
        <v>4583.333333333333</v>
      </c>
      <c r="I24" s="44">
        <f t="shared" si="1"/>
        <v>6.0363636363636432E-2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644.75</v>
      </c>
      <c r="F25" s="208">
        <v>3898.8</v>
      </c>
      <c r="G25" s="48">
        <f t="shared" si="0"/>
        <v>5.0469949592865451</v>
      </c>
      <c r="H25" s="208">
        <v>3748.8</v>
      </c>
      <c r="I25" s="44">
        <f t="shared" si="1"/>
        <v>4.0012804097311137E-2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1791</v>
      </c>
      <c r="F26" s="208">
        <v>10874.8</v>
      </c>
      <c r="G26" s="48">
        <f t="shared" si="0"/>
        <v>5.0719151312116129</v>
      </c>
      <c r="H26" s="208">
        <v>10474.799999999999</v>
      </c>
      <c r="I26" s="44">
        <f t="shared" si="1"/>
        <v>3.8186886623133617E-2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753.56666666666661</v>
      </c>
      <c r="F27" s="208">
        <v>4187.5</v>
      </c>
      <c r="G27" s="48">
        <f t="shared" si="0"/>
        <v>4.5569071526518341</v>
      </c>
      <c r="H27" s="208">
        <v>4312.5</v>
      </c>
      <c r="I27" s="44">
        <f t="shared" si="1"/>
        <v>-2.8985507246376812E-2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3166.8</v>
      </c>
      <c r="F28" s="208">
        <v>6937.25</v>
      </c>
      <c r="G28" s="48">
        <f t="shared" si="0"/>
        <v>1.1906182897562207</v>
      </c>
      <c r="H28" s="208">
        <v>7062.25</v>
      </c>
      <c r="I28" s="44">
        <f t="shared" si="1"/>
        <v>-1.7699741583772875E-2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3369.0666666666666</v>
      </c>
      <c r="F29" s="208">
        <v>17366.666666666668</v>
      </c>
      <c r="G29" s="48">
        <f t="shared" si="0"/>
        <v>4.1547411746082012</v>
      </c>
      <c r="H29" s="208">
        <v>15522.222222222223</v>
      </c>
      <c r="I29" s="44">
        <f t="shared" si="1"/>
        <v>0.1188260558339299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2769.9</v>
      </c>
      <c r="F30" s="211">
        <v>16439</v>
      </c>
      <c r="G30" s="51">
        <f t="shared" si="0"/>
        <v>4.9348712949925986</v>
      </c>
      <c r="H30" s="211">
        <v>15499</v>
      </c>
      <c r="I30" s="56">
        <f t="shared" si="1"/>
        <v>6.0649074133815088E-2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6049</v>
      </c>
      <c r="F32" s="214">
        <v>16832</v>
      </c>
      <c r="G32" s="45">
        <f>(F32-E32)/E32</f>
        <v>1.7826086956521738</v>
      </c>
      <c r="H32" s="214">
        <v>16722</v>
      </c>
      <c r="I32" s="44">
        <f>(F32-H32)/H32</f>
        <v>6.5781605071163736E-3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6065.7000000000007</v>
      </c>
      <c r="F33" s="208">
        <v>18999.777777777777</v>
      </c>
      <c r="G33" s="48">
        <f>(F33-E33)/E33</f>
        <v>2.1323306094560852</v>
      </c>
      <c r="H33" s="208">
        <v>17549.8</v>
      </c>
      <c r="I33" s="44">
        <f>(F33-H33)/H33</f>
        <v>8.2620757944693285E-2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3101.4</v>
      </c>
      <c r="F34" s="208">
        <v>10464</v>
      </c>
      <c r="G34" s="48">
        <f>(F34-E34)/E34</f>
        <v>2.3739601470303735</v>
      </c>
      <c r="H34" s="208">
        <v>10685</v>
      </c>
      <c r="I34" s="44">
        <f>(F34-H34)/H34</f>
        <v>-2.0683200748713149E-2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3380.2</v>
      </c>
      <c r="F35" s="208">
        <v>8123.5</v>
      </c>
      <c r="G35" s="48">
        <f>(F35-E35)/E35</f>
        <v>1.4032601621205847</v>
      </c>
      <c r="H35" s="208">
        <v>8811</v>
      </c>
      <c r="I35" s="44">
        <f>(F35-H35)/H35</f>
        <v>-7.8027465667915102E-2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3217.2</v>
      </c>
      <c r="F36" s="208">
        <v>8098</v>
      </c>
      <c r="G36" s="51">
        <f>(F36-E36)/E36</f>
        <v>1.5170956110903893</v>
      </c>
      <c r="H36" s="208">
        <v>8899</v>
      </c>
      <c r="I36" s="56">
        <f>(F36-H36)/H36</f>
        <v>-9.0010113495898422E-2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64415.742857142861</v>
      </c>
      <c r="F38" s="208">
        <v>371997.6</v>
      </c>
      <c r="G38" s="45">
        <f t="shared" ref="G38:G43" si="2">(F38-E38)/E38</f>
        <v>4.7749485374249678</v>
      </c>
      <c r="H38" s="208">
        <v>367797.6</v>
      </c>
      <c r="I38" s="44">
        <f t="shared" ref="I38:I43" si="3">(F38-H38)/H38</f>
        <v>1.1419324106519456E-2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39341.466666666667</v>
      </c>
      <c r="F39" s="208">
        <v>231316.33333333334</v>
      </c>
      <c r="G39" s="48">
        <f t="shared" si="2"/>
        <v>4.8797079248019903</v>
      </c>
      <c r="H39" s="208">
        <v>231466.33333333334</v>
      </c>
      <c r="I39" s="44">
        <f t="shared" si="3"/>
        <v>-6.4804240789517265E-4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25482.571428571428</v>
      </c>
      <c r="F40" s="208">
        <v>167474.5</v>
      </c>
      <c r="G40" s="48">
        <f t="shared" si="2"/>
        <v>5.572119319647042</v>
      </c>
      <c r="H40" s="208">
        <v>170962</v>
      </c>
      <c r="I40" s="44">
        <f t="shared" si="3"/>
        <v>-2.0399270013219312E-2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12650.666666666666</v>
      </c>
      <c r="F41" s="208">
        <v>70598</v>
      </c>
      <c r="G41" s="48">
        <f t="shared" si="2"/>
        <v>4.5805754637436769</v>
      </c>
      <c r="H41" s="208">
        <v>71198</v>
      </c>
      <c r="I41" s="44">
        <f t="shared" si="3"/>
        <v>-8.4272030113205429E-3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12333.333333333334</v>
      </c>
      <c r="F42" s="208">
        <v>50583.333333333336</v>
      </c>
      <c r="G42" s="48">
        <f t="shared" si="2"/>
        <v>3.1013513513513513</v>
      </c>
      <c r="H42" s="208">
        <v>53333.333333333336</v>
      </c>
      <c r="I42" s="44">
        <f t="shared" si="3"/>
        <v>-5.1562499999999997E-2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22035.714285714286</v>
      </c>
      <c r="F43" s="208">
        <v>138036.42857142858</v>
      </c>
      <c r="G43" s="51">
        <f t="shared" si="2"/>
        <v>5.2642139384116691</v>
      </c>
      <c r="H43" s="208">
        <v>132750</v>
      </c>
      <c r="I43" s="59">
        <f t="shared" si="3"/>
        <v>3.9822437449556158E-2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17020.625</v>
      </c>
      <c r="F45" s="208">
        <v>109301.625</v>
      </c>
      <c r="G45" s="45">
        <f t="shared" ref="G45:G50" si="4">(F45-E45)/E45</f>
        <v>5.4217163000771125</v>
      </c>
      <c r="H45" s="208">
        <v>106362.25</v>
      </c>
      <c r="I45" s="44">
        <f t="shared" ref="I45:I50" si="5">(F45-H45)/H45</f>
        <v>2.7635509779080455E-2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10120.799999999999</v>
      </c>
      <c r="F46" s="208">
        <v>69851.3</v>
      </c>
      <c r="G46" s="48">
        <f t="shared" si="4"/>
        <v>5.9017567781203075</v>
      </c>
      <c r="H46" s="208">
        <v>65546.8</v>
      </c>
      <c r="I46" s="84">
        <f t="shared" si="5"/>
        <v>6.5670635332312183E-2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38715</v>
      </c>
      <c r="F47" s="208">
        <v>199585.88888888888</v>
      </c>
      <c r="G47" s="48">
        <f t="shared" si="4"/>
        <v>4.1552599480534385</v>
      </c>
      <c r="H47" s="208">
        <v>191663.66666666666</v>
      </c>
      <c r="I47" s="84">
        <f t="shared" si="5"/>
        <v>4.133398029998149E-2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63904.166666666664</v>
      </c>
      <c r="F48" s="208">
        <v>288895</v>
      </c>
      <c r="G48" s="48">
        <f t="shared" si="4"/>
        <v>3.5207537328030258</v>
      </c>
      <c r="H48" s="208">
        <v>299368.75</v>
      </c>
      <c r="I48" s="84">
        <f t="shared" si="5"/>
        <v>-3.4986116620388738E-2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5998.25</v>
      </c>
      <c r="F49" s="208">
        <v>21726.666666666668</v>
      </c>
      <c r="G49" s="48">
        <f t="shared" si="4"/>
        <v>2.6221675766543022</v>
      </c>
      <c r="H49" s="208">
        <v>20000</v>
      </c>
      <c r="I49" s="44">
        <f t="shared" si="5"/>
        <v>8.6333333333333401E-2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296333.33333333331</v>
      </c>
      <c r="G50" s="56">
        <f t="shared" si="4"/>
        <v>4.9272593926059267</v>
      </c>
      <c r="H50" s="208">
        <v>263000</v>
      </c>
      <c r="I50" s="59">
        <f t="shared" si="5"/>
        <v>0.12674271229404302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10511.25</v>
      </c>
      <c r="F52" s="205">
        <v>49120</v>
      </c>
      <c r="G52" s="207">
        <f t="shared" ref="G52:G60" si="6">(F52-E52)/E52</f>
        <v>3.6730883577119751</v>
      </c>
      <c r="H52" s="205">
        <v>53620</v>
      </c>
      <c r="I52" s="117">
        <f t="shared" ref="I52:I60" si="7">(F52-H52)/H52</f>
        <v>-8.3923908989183144E-2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18275</v>
      </c>
      <c r="F53" s="208">
        <v>58615</v>
      </c>
      <c r="G53" s="210">
        <f t="shared" si="6"/>
        <v>2.2073871409028727</v>
      </c>
      <c r="H53" s="208">
        <v>60938.75</v>
      </c>
      <c r="I53" s="84">
        <f t="shared" si="7"/>
        <v>-3.8132551127156369E-2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12917</v>
      </c>
      <c r="F54" s="208">
        <v>43596.6</v>
      </c>
      <c r="G54" s="210">
        <f t="shared" si="6"/>
        <v>2.3751335449407756</v>
      </c>
      <c r="H54" s="208">
        <v>45096.6</v>
      </c>
      <c r="I54" s="84">
        <f t="shared" si="7"/>
        <v>-3.3261931054669312E-2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6737.5</v>
      </c>
      <c r="F55" s="208">
        <v>57225</v>
      </c>
      <c r="G55" s="210">
        <f t="shared" si="6"/>
        <v>7.4935064935064934</v>
      </c>
      <c r="H55" s="208">
        <v>50250</v>
      </c>
      <c r="I55" s="84">
        <f t="shared" si="7"/>
        <v>0.13880597014925372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3590.8333333333335</v>
      </c>
      <c r="F56" s="208">
        <v>26089</v>
      </c>
      <c r="G56" s="215">
        <f t="shared" si="6"/>
        <v>6.265444418658622</v>
      </c>
      <c r="H56" s="208">
        <v>26048</v>
      </c>
      <c r="I56" s="85">
        <f t="shared" si="7"/>
        <v>1.574017199017199E-3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6911.625</v>
      </c>
      <c r="F57" s="211">
        <v>7571.25</v>
      </c>
      <c r="G57" s="213">
        <f t="shared" si="6"/>
        <v>9.5437035429439529E-2</v>
      </c>
      <c r="H57" s="211">
        <v>7571.25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18230</v>
      </c>
      <c r="F58" s="214">
        <v>52708.333333333336</v>
      </c>
      <c r="G58" s="44">
        <f t="shared" si="6"/>
        <v>1.8912963978789543</v>
      </c>
      <c r="H58" s="214">
        <v>53956.666666666664</v>
      </c>
      <c r="I58" s="44">
        <f t="shared" si="7"/>
        <v>-2.313584975597693E-2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17842.777777777777</v>
      </c>
      <c r="F59" s="208">
        <v>67332.166666666672</v>
      </c>
      <c r="G59" s="48">
        <f t="shared" si="6"/>
        <v>2.7736370146651308</v>
      </c>
      <c r="H59" s="208">
        <v>68173</v>
      </c>
      <c r="I59" s="44">
        <f t="shared" si="7"/>
        <v>-1.2333817395938692E-2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488950</v>
      </c>
      <c r="G60" s="51">
        <f t="shared" si="6"/>
        <v>5.7135795688589868</v>
      </c>
      <c r="H60" s="208">
        <v>514490</v>
      </c>
      <c r="I60" s="51">
        <f t="shared" si="7"/>
        <v>-4.964139244688915E-2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25745.375</v>
      </c>
      <c r="F62" s="208">
        <v>111007.57142857143</v>
      </c>
      <c r="G62" s="45">
        <f t="shared" ref="G62:G67" si="8">(F62-E62)/E62</f>
        <v>3.3117480879020573</v>
      </c>
      <c r="H62" s="208">
        <v>110005.42857142857</v>
      </c>
      <c r="I62" s="44">
        <f t="shared" ref="I62:I67" si="9">(F62-H62)/H62</f>
        <v>9.1099400289337516E-3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119004.71428571429</v>
      </c>
      <c r="F63" s="208">
        <v>609611.85714285716</v>
      </c>
      <c r="G63" s="48">
        <f t="shared" si="8"/>
        <v>4.1225857799150809</v>
      </c>
      <c r="H63" s="208">
        <v>598343.28571428568</v>
      </c>
      <c r="I63" s="44">
        <f t="shared" si="9"/>
        <v>1.8832953753495151E-2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48583.75</v>
      </c>
      <c r="F64" s="208">
        <v>265587.5</v>
      </c>
      <c r="G64" s="48">
        <f t="shared" si="8"/>
        <v>4.466591195615818</v>
      </c>
      <c r="H64" s="208">
        <v>224901.25</v>
      </c>
      <c r="I64" s="84">
        <f t="shared" si="9"/>
        <v>0.1809071759272125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23450</v>
      </c>
      <c r="F65" s="208">
        <v>110900</v>
      </c>
      <c r="G65" s="48">
        <f t="shared" si="8"/>
        <v>3.7292110874200426</v>
      </c>
      <c r="H65" s="208">
        <v>110900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15981</v>
      </c>
      <c r="F66" s="208">
        <v>67589.166666666672</v>
      </c>
      <c r="G66" s="48">
        <f t="shared" si="8"/>
        <v>3.2293452641678662</v>
      </c>
      <c r="H66" s="208">
        <v>64853.333333333336</v>
      </c>
      <c r="I66" s="84">
        <f t="shared" si="9"/>
        <v>4.2184930098684244E-2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13261.25</v>
      </c>
      <c r="F67" s="208">
        <v>50531.25</v>
      </c>
      <c r="G67" s="51">
        <f t="shared" si="8"/>
        <v>2.8104439626732018</v>
      </c>
      <c r="H67" s="208">
        <v>50540</v>
      </c>
      <c r="I67" s="85">
        <f t="shared" si="9"/>
        <v>-1.7313019390581717E-4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14998.571428571429</v>
      </c>
      <c r="F69" s="214">
        <v>69522.875</v>
      </c>
      <c r="G69" s="45">
        <f>(F69-E69)/E69</f>
        <v>3.6352997904562336</v>
      </c>
      <c r="H69" s="214">
        <v>63942.555555555555</v>
      </c>
      <c r="I69" s="44">
        <f>(F69-H69)/H69</f>
        <v>8.7270822943510074E-2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7874.7142857142853</v>
      </c>
      <c r="F70" s="208">
        <v>56602</v>
      </c>
      <c r="G70" s="48">
        <f>(F70-E70)/E70</f>
        <v>6.1878163380077291</v>
      </c>
      <c r="H70" s="208">
        <v>55650.75</v>
      </c>
      <c r="I70" s="44">
        <f>(F70-H70)/H70</f>
        <v>1.7093210783322776E-2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2754.375</v>
      </c>
      <c r="F71" s="208">
        <v>24613.833333333332</v>
      </c>
      <c r="G71" s="48">
        <f>(F71-E71)/E71</f>
        <v>7.9362680583919518</v>
      </c>
      <c r="H71" s="208">
        <v>23620.6</v>
      </c>
      <c r="I71" s="44">
        <f>(F71-H71)/H71</f>
        <v>4.2049454007659991E-2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8666.25</v>
      </c>
      <c r="F72" s="208">
        <v>30465.75</v>
      </c>
      <c r="G72" s="48">
        <f>(F72-E72)/E72</f>
        <v>2.5154478580700994</v>
      </c>
      <c r="H72" s="208">
        <v>30465.75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7057.2222222222226</v>
      </c>
      <c r="F73" s="217">
        <v>23923.5</v>
      </c>
      <c r="G73" s="48">
        <f>(F73-E73)/E73</f>
        <v>2.3899315122412026</v>
      </c>
      <c r="H73" s="217">
        <v>22228.666666666668</v>
      </c>
      <c r="I73" s="59">
        <f>(F73-H73)/H73</f>
        <v>7.6245388837237138E-2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4388.333333333333</v>
      </c>
      <c r="F75" s="205">
        <v>24990.6</v>
      </c>
      <c r="G75" s="44">
        <f t="shared" ref="G75:G81" si="10">(F75-E75)/E75</f>
        <v>4.6947816179263198</v>
      </c>
      <c r="H75" s="205">
        <v>23330.6</v>
      </c>
      <c r="I75" s="45">
        <f t="shared" ref="I75:I81" si="11">(F75-H75)/H75</f>
        <v>7.1151191996776775E-2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3324.1666666666665</v>
      </c>
      <c r="F76" s="208">
        <v>22811.25</v>
      </c>
      <c r="G76" s="48">
        <f t="shared" si="10"/>
        <v>5.8622461769867131</v>
      </c>
      <c r="H76" s="208">
        <v>22608.75</v>
      </c>
      <c r="I76" s="44">
        <f t="shared" si="11"/>
        <v>8.9567092386797151E-3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2822.5</v>
      </c>
      <c r="F77" s="208">
        <v>11698.333333333334</v>
      </c>
      <c r="G77" s="48">
        <f t="shared" si="10"/>
        <v>3.144670800118099</v>
      </c>
      <c r="H77" s="208">
        <v>11378</v>
      </c>
      <c r="I77" s="44">
        <f t="shared" si="11"/>
        <v>2.8153746997129015E-2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5349.4444444444443</v>
      </c>
      <c r="F78" s="208">
        <v>16985.333333333332</v>
      </c>
      <c r="G78" s="48">
        <f t="shared" si="10"/>
        <v>2.1751583757399517</v>
      </c>
      <c r="H78" s="208">
        <v>16452</v>
      </c>
      <c r="I78" s="44">
        <f t="shared" si="11"/>
        <v>3.2417537887997332E-2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4598.5</v>
      </c>
      <c r="F79" s="208">
        <v>35911.857142857145</v>
      </c>
      <c r="G79" s="48">
        <f t="shared" si="10"/>
        <v>6.8094720328057292</v>
      </c>
      <c r="H79" s="208">
        <v>36202.166666666664</v>
      </c>
      <c r="I79" s="44">
        <f t="shared" si="11"/>
        <v>-8.0191201394811361E-3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63500</v>
      </c>
      <c r="G80" s="48">
        <f t="shared" si="10"/>
        <v>1.1167372245741525</v>
      </c>
      <c r="H80" s="208">
        <v>57000</v>
      </c>
      <c r="I80" s="44">
        <f t="shared" si="11"/>
        <v>0.11403508771929824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6494.5</v>
      </c>
      <c r="F81" s="211">
        <v>47590.555555555555</v>
      </c>
      <c r="G81" s="51">
        <f t="shared" si="10"/>
        <v>6.3278243984225968</v>
      </c>
      <c r="H81" s="211">
        <v>44839.444444444445</v>
      </c>
      <c r="I81" s="56">
        <f t="shared" si="11"/>
        <v>6.1354710014743928E-2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22" zoomScale="110" zoomScaleNormal="110" workbookViewId="0">
      <selection activeCell="I42" sqref="I4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217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3963.4333333333334</v>
      </c>
      <c r="F15" s="179">
        <v>13700</v>
      </c>
      <c r="G15" s="44">
        <f>(F15-E15)/E15</f>
        <v>2.4565990765582026</v>
      </c>
      <c r="H15" s="179">
        <v>15333.2</v>
      </c>
      <c r="I15" s="119">
        <f>(F15-H15)/H15</f>
        <v>-0.10651396968669297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6913.5111111111109</v>
      </c>
      <c r="F16" s="179">
        <v>25733.200000000001</v>
      </c>
      <c r="G16" s="48">
        <f t="shared" ref="G16:G39" si="0">(F16-E16)/E16</f>
        <v>2.7221607930365019</v>
      </c>
      <c r="H16" s="179">
        <v>23800</v>
      </c>
      <c r="I16" s="48">
        <f>(F16-H16)/H16</f>
        <v>8.1226890756302558E-2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4501.2111111111117</v>
      </c>
      <c r="F17" s="179">
        <v>20600</v>
      </c>
      <c r="G17" s="48">
        <f t="shared" si="0"/>
        <v>3.5765460653799344</v>
      </c>
      <c r="H17" s="179">
        <v>18750</v>
      </c>
      <c r="I17" s="48">
        <f t="shared" ref="I17:I29" si="1">(F17-H17)/H17</f>
        <v>9.8666666666666666E-2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2600.6</v>
      </c>
      <c r="F18" s="179">
        <v>5300</v>
      </c>
      <c r="G18" s="48">
        <f t="shared" si="0"/>
        <v>1.0379912327924325</v>
      </c>
      <c r="H18" s="179">
        <v>4900</v>
      </c>
      <c r="I18" s="48">
        <f t="shared" si="1"/>
        <v>8.1632653061224483E-2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7166.4750000000004</v>
      </c>
      <c r="F19" s="179">
        <v>40633.199999999997</v>
      </c>
      <c r="G19" s="48">
        <f t="shared" si="0"/>
        <v>4.6699004740824464</v>
      </c>
      <c r="H19" s="179">
        <v>33300</v>
      </c>
      <c r="I19" s="48">
        <f t="shared" si="1"/>
        <v>0.22021621621621612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4605.8</v>
      </c>
      <c r="F20" s="179">
        <v>15733.2</v>
      </c>
      <c r="G20" s="48">
        <f t="shared" si="0"/>
        <v>2.4159537973859049</v>
      </c>
      <c r="H20" s="179">
        <v>14066.6</v>
      </c>
      <c r="I20" s="48">
        <f t="shared" si="1"/>
        <v>0.11847923449874172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3364</v>
      </c>
      <c r="F21" s="179">
        <v>11500</v>
      </c>
      <c r="G21" s="48">
        <f t="shared" si="0"/>
        <v>2.418549346016647</v>
      </c>
      <c r="H21" s="179">
        <v>11300</v>
      </c>
      <c r="I21" s="48">
        <f t="shared" si="1"/>
        <v>1.7699115044247787E-2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557.29999999999995</v>
      </c>
      <c r="F22" s="179">
        <v>2366.6</v>
      </c>
      <c r="G22" s="48">
        <f t="shared" si="0"/>
        <v>3.246545846043424</v>
      </c>
      <c r="H22" s="179">
        <v>2250</v>
      </c>
      <c r="I22" s="48">
        <f t="shared" si="1"/>
        <v>5.1822222222222179E-2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688.5</v>
      </c>
      <c r="F23" s="179">
        <v>4700</v>
      </c>
      <c r="G23" s="48">
        <f t="shared" si="0"/>
        <v>5.8264342774146698</v>
      </c>
      <c r="H23" s="179">
        <v>3966.6</v>
      </c>
      <c r="I23" s="48">
        <f t="shared" si="1"/>
        <v>0.18489386376241621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707.68888888888887</v>
      </c>
      <c r="F24" s="179">
        <v>3633.2</v>
      </c>
      <c r="G24" s="48">
        <f t="shared" si="0"/>
        <v>4.1338943666394519</v>
      </c>
      <c r="H24" s="179">
        <v>3700</v>
      </c>
      <c r="I24" s="48">
        <f t="shared" si="1"/>
        <v>-1.8054054054054105E-2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644.75</v>
      </c>
      <c r="F25" s="179">
        <v>3450</v>
      </c>
      <c r="G25" s="48">
        <f t="shared" si="0"/>
        <v>4.3509112058937571</v>
      </c>
      <c r="H25" s="179">
        <v>3000</v>
      </c>
      <c r="I25" s="48">
        <f t="shared" si="1"/>
        <v>0.15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1791</v>
      </c>
      <c r="F26" s="179">
        <v>9300</v>
      </c>
      <c r="G26" s="48">
        <f t="shared" si="0"/>
        <v>4.1926298157453941</v>
      </c>
      <c r="H26" s="179">
        <v>8900</v>
      </c>
      <c r="I26" s="48">
        <f t="shared" si="1"/>
        <v>4.49438202247191E-2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753.56666666666661</v>
      </c>
      <c r="F27" s="179">
        <v>3733.2</v>
      </c>
      <c r="G27" s="48">
        <f t="shared" si="0"/>
        <v>3.954040783828018</v>
      </c>
      <c r="H27" s="179">
        <v>3133.2</v>
      </c>
      <c r="I27" s="48">
        <f t="shared" si="1"/>
        <v>0.19149751053236308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3166.8</v>
      </c>
      <c r="F28" s="179">
        <v>7333.2</v>
      </c>
      <c r="G28" s="48">
        <f t="shared" si="0"/>
        <v>1.3156498673740051</v>
      </c>
      <c r="H28" s="179">
        <v>7400</v>
      </c>
      <c r="I28" s="48">
        <f t="shared" si="1"/>
        <v>-9.0270270270270524E-3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3369.0666666666666</v>
      </c>
      <c r="F29" s="179">
        <v>17633.2</v>
      </c>
      <c r="G29" s="48">
        <f t="shared" si="0"/>
        <v>4.2338530948234929</v>
      </c>
      <c r="H29" s="179">
        <v>15733.2</v>
      </c>
      <c r="I29" s="48">
        <f t="shared" si="1"/>
        <v>0.12076373528589225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2769.9</v>
      </c>
      <c r="F30" s="182">
        <v>15000</v>
      </c>
      <c r="G30" s="51">
        <f t="shared" si="0"/>
        <v>4.415357955160836</v>
      </c>
      <c r="H30" s="182">
        <v>14500</v>
      </c>
      <c r="I30" s="51">
        <f>(F30-H30)/H30</f>
        <v>3.4482758620689655E-2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6049</v>
      </c>
      <c r="F32" s="179">
        <v>16433.2</v>
      </c>
      <c r="G32" s="44">
        <f t="shared" si="0"/>
        <v>1.7166804430484379</v>
      </c>
      <c r="H32" s="179">
        <v>16700</v>
      </c>
      <c r="I32" s="45">
        <f>(F32-H32)/H32</f>
        <v>-1.5976047904191572E-2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6065.7000000000007</v>
      </c>
      <c r="F33" s="179">
        <v>15100</v>
      </c>
      <c r="G33" s="48">
        <f t="shared" si="0"/>
        <v>1.4894076528677644</v>
      </c>
      <c r="H33" s="179">
        <v>16300</v>
      </c>
      <c r="I33" s="48">
        <f>(F33-H33)/H33</f>
        <v>-7.3619631901840496E-2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3101.4</v>
      </c>
      <c r="F34" s="179">
        <v>9700</v>
      </c>
      <c r="G34" s="48">
        <f>(F34-E34)/E34</f>
        <v>2.1276197846134006</v>
      </c>
      <c r="H34" s="179">
        <v>9933.2000000000007</v>
      </c>
      <c r="I34" s="48">
        <f>(F34-H34)/H34</f>
        <v>-2.3476825192284532E-2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3380.2</v>
      </c>
      <c r="F35" s="179">
        <v>9400</v>
      </c>
      <c r="G35" s="48">
        <f t="shared" si="0"/>
        <v>1.7809005384296788</v>
      </c>
      <c r="H35" s="179">
        <v>8200</v>
      </c>
      <c r="I35" s="48">
        <f>(F35-H35)/H35</f>
        <v>0.14634146341463414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3217.2</v>
      </c>
      <c r="F36" s="179">
        <v>7266.6</v>
      </c>
      <c r="G36" s="55">
        <f t="shared" si="0"/>
        <v>1.2586721372622158</v>
      </c>
      <c r="H36" s="179">
        <v>7800</v>
      </c>
      <c r="I36" s="48">
        <f>(F36-H36)/H36</f>
        <v>-6.8384615384615335E-2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64415.742857142861</v>
      </c>
      <c r="F38" s="180">
        <v>320000</v>
      </c>
      <c r="G38" s="45">
        <f t="shared" si="0"/>
        <v>3.9677297164712613</v>
      </c>
      <c r="H38" s="180">
        <v>348000</v>
      </c>
      <c r="I38" s="45">
        <f>(F38-H38)/H38</f>
        <v>-8.0459770114942528E-2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39341.466666666667</v>
      </c>
      <c r="F39" s="181">
        <v>238166.6</v>
      </c>
      <c r="G39" s="51">
        <f t="shared" si="0"/>
        <v>5.0538312416754501</v>
      </c>
      <c r="H39" s="181">
        <v>258666.6</v>
      </c>
      <c r="I39" s="51">
        <f>(F39-H39)/H39</f>
        <v>-7.925259774551488E-2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221</v>
      </c>
      <c r="E12" s="247" t="s">
        <v>223</v>
      </c>
      <c r="F12" s="254" t="s">
        <v>186</v>
      </c>
      <c r="G12" s="239" t="s">
        <v>217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15998.8</v>
      </c>
      <c r="E15" s="164">
        <v>13700</v>
      </c>
      <c r="F15" s="67">
        <f t="shared" ref="F15:F30" si="0">D15-E15</f>
        <v>2298.7999999999993</v>
      </c>
      <c r="G15" s="42">
        <v>3963.4333333333334</v>
      </c>
      <c r="H15" s="66">
        <f>AVERAGE(D15:E15)</f>
        <v>14849.4</v>
      </c>
      <c r="I15" s="69">
        <f>(H15-G15)/G15</f>
        <v>2.7466001698863782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25193.111111111109</v>
      </c>
      <c r="E16" s="164">
        <v>25733.200000000001</v>
      </c>
      <c r="F16" s="71">
        <f t="shared" si="0"/>
        <v>-540.08888888889123</v>
      </c>
      <c r="G16" s="46">
        <v>6913.5111111111109</v>
      </c>
      <c r="H16" s="68">
        <f t="shared" ref="H16:H30" si="1">AVERAGE(D16:E16)</f>
        <v>25463.155555555553</v>
      </c>
      <c r="I16" s="72">
        <f t="shared" ref="I16:I39" si="2">(H16-G16)/G16</f>
        <v>2.6831004024325957</v>
      </c>
    </row>
    <row r="17" spans="1:9" ht="16.5" x14ac:dyDescent="0.3">
      <c r="A17" s="37"/>
      <c r="B17" s="34" t="s">
        <v>6</v>
      </c>
      <c r="C17" s="15" t="s">
        <v>165</v>
      </c>
      <c r="D17" s="164">
        <v>20888.666666666668</v>
      </c>
      <c r="E17" s="164">
        <v>20600</v>
      </c>
      <c r="F17" s="71">
        <f t="shared" si="0"/>
        <v>288.66666666666788</v>
      </c>
      <c r="G17" s="46">
        <v>4501.2111111111117</v>
      </c>
      <c r="H17" s="68">
        <f t="shared" si="1"/>
        <v>20744.333333333336</v>
      </c>
      <c r="I17" s="72">
        <f t="shared" si="2"/>
        <v>3.6086115094949753</v>
      </c>
    </row>
    <row r="18" spans="1:9" ht="16.5" x14ac:dyDescent="0.3">
      <c r="A18" s="37"/>
      <c r="B18" s="34" t="s">
        <v>7</v>
      </c>
      <c r="C18" s="15" t="s">
        <v>166</v>
      </c>
      <c r="D18" s="164">
        <v>4348.8</v>
      </c>
      <c r="E18" s="164">
        <v>5300</v>
      </c>
      <c r="F18" s="71">
        <f t="shared" si="0"/>
        <v>-951.19999999999982</v>
      </c>
      <c r="G18" s="46">
        <v>2600.6</v>
      </c>
      <c r="H18" s="68">
        <f t="shared" si="1"/>
        <v>4824.3999999999996</v>
      </c>
      <c r="I18" s="72">
        <f t="shared" si="2"/>
        <v>0.85511035914788891</v>
      </c>
    </row>
    <row r="19" spans="1:9" ht="16.5" x14ac:dyDescent="0.3">
      <c r="A19" s="37"/>
      <c r="B19" s="34" t="s">
        <v>8</v>
      </c>
      <c r="C19" s="15" t="s">
        <v>167</v>
      </c>
      <c r="D19" s="164">
        <v>41893.75</v>
      </c>
      <c r="E19" s="164">
        <v>40633.199999999997</v>
      </c>
      <c r="F19" s="71">
        <f t="shared" si="0"/>
        <v>1260.5500000000029</v>
      </c>
      <c r="G19" s="46">
        <v>7166.4750000000004</v>
      </c>
      <c r="H19" s="68">
        <f t="shared" si="1"/>
        <v>41263.474999999999</v>
      </c>
      <c r="I19" s="72">
        <f t="shared" si="2"/>
        <v>4.7578481750093315</v>
      </c>
    </row>
    <row r="20" spans="1:9" ht="16.5" x14ac:dyDescent="0.3">
      <c r="A20" s="37"/>
      <c r="B20" s="34" t="s">
        <v>9</v>
      </c>
      <c r="C20" s="15" t="s">
        <v>168</v>
      </c>
      <c r="D20" s="164">
        <v>16873.8</v>
      </c>
      <c r="E20" s="164">
        <v>15733.2</v>
      </c>
      <c r="F20" s="71">
        <f t="shared" si="0"/>
        <v>1140.5999999999985</v>
      </c>
      <c r="G20" s="46">
        <v>4605.8</v>
      </c>
      <c r="H20" s="68">
        <f t="shared" si="1"/>
        <v>16303.5</v>
      </c>
      <c r="I20" s="72">
        <f t="shared" si="2"/>
        <v>2.5397759346910416</v>
      </c>
    </row>
    <row r="21" spans="1:9" ht="16.5" x14ac:dyDescent="0.3">
      <c r="A21" s="37"/>
      <c r="B21" s="34" t="s">
        <v>10</v>
      </c>
      <c r="C21" s="15" t="s">
        <v>169</v>
      </c>
      <c r="D21" s="164">
        <v>12073.8</v>
      </c>
      <c r="E21" s="164">
        <v>11500</v>
      </c>
      <c r="F21" s="71">
        <f t="shared" si="0"/>
        <v>573.79999999999927</v>
      </c>
      <c r="G21" s="46">
        <v>3364</v>
      </c>
      <c r="H21" s="68">
        <f t="shared" si="1"/>
        <v>11786.9</v>
      </c>
      <c r="I21" s="72">
        <f t="shared" si="2"/>
        <v>2.5038347205707492</v>
      </c>
    </row>
    <row r="22" spans="1:9" ht="16.5" x14ac:dyDescent="0.3">
      <c r="A22" s="37"/>
      <c r="B22" s="34" t="s">
        <v>11</v>
      </c>
      <c r="C22" s="15" t="s">
        <v>170</v>
      </c>
      <c r="D22" s="164">
        <v>2675</v>
      </c>
      <c r="E22" s="164">
        <v>2366.6</v>
      </c>
      <c r="F22" s="71">
        <f t="shared" si="0"/>
        <v>308.40000000000009</v>
      </c>
      <c r="G22" s="46">
        <v>557.29999999999995</v>
      </c>
      <c r="H22" s="68">
        <f t="shared" si="1"/>
        <v>2520.8000000000002</v>
      </c>
      <c r="I22" s="72">
        <f t="shared" si="2"/>
        <v>3.5232370357078779</v>
      </c>
    </row>
    <row r="23" spans="1:9" ht="16.5" x14ac:dyDescent="0.3">
      <c r="A23" s="37"/>
      <c r="B23" s="34" t="s">
        <v>12</v>
      </c>
      <c r="C23" s="15" t="s">
        <v>171</v>
      </c>
      <c r="D23" s="164">
        <v>6193.1111111111113</v>
      </c>
      <c r="E23" s="164">
        <v>4700</v>
      </c>
      <c r="F23" s="71">
        <f t="shared" si="0"/>
        <v>1493.1111111111113</v>
      </c>
      <c r="G23" s="46">
        <v>688.5</v>
      </c>
      <c r="H23" s="68">
        <f t="shared" si="1"/>
        <v>5446.5555555555557</v>
      </c>
      <c r="I23" s="72">
        <f t="shared" si="2"/>
        <v>6.9107560719761159</v>
      </c>
    </row>
    <row r="24" spans="1:9" ht="16.5" x14ac:dyDescent="0.3">
      <c r="A24" s="37"/>
      <c r="B24" s="34" t="s">
        <v>13</v>
      </c>
      <c r="C24" s="15" t="s">
        <v>172</v>
      </c>
      <c r="D24" s="164">
        <v>4860</v>
      </c>
      <c r="E24" s="164">
        <v>3633.2</v>
      </c>
      <c r="F24" s="71">
        <f t="shared" si="0"/>
        <v>1226.8000000000002</v>
      </c>
      <c r="G24" s="46">
        <v>707.68888888888887</v>
      </c>
      <c r="H24" s="68">
        <f t="shared" si="1"/>
        <v>4246.6000000000004</v>
      </c>
      <c r="I24" s="72">
        <f t="shared" si="2"/>
        <v>5.0006594234754767</v>
      </c>
    </row>
    <row r="25" spans="1:9" ht="16.5" x14ac:dyDescent="0.3">
      <c r="A25" s="37"/>
      <c r="B25" s="34" t="s">
        <v>14</v>
      </c>
      <c r="C25" s="15" t="s">
        <v>173</v>
      </c>
      <c r="D25" s="164">
        <v>3898.8</v>
      </c>
      <c r="E25" s="164">
        <v>3450</v>
      </c>
      <c r="F25" s="71">
        <f t="shared" si="0"/>
        <v>448.80000000000018</v>
      </c>
      <c r="G25" s="46">
        <v>644.75</v>
      </c>
      <c r="H25" s="68">
        <f t="shared" si="1"/>
        <v>3674.4</v>
      </c>
      <c r="I25" s="72">
        <f t="shared" si="2"/>
        <v>4.6989530825901511</v>
      </c>
    </row>
    <row r="26" spans="1:9" ht="16.5" x14ac:dyDescent="0.3">
      <c r="A26" s="37"/>
      <c r="B26" s="34" t="s">
        <v>15</v>
      </c>
      <c r="C26" s="15" t="s">
        <v>174</v>
      </c>
      <c r="D26" s="164">
        <v>10874.8</v>
      </c>
      <c r="E26" s="164">
        <v>9300</v>
      </c>
      <c r="F26" s="71">
        <f t="shared" si="0"/>
        <v>1574.7999999999993</v>
      </c>
      <c r="G26" s="46">
        <v>1791</v>
      </c>
      <c r="H26" s="68">
        <f t="shared" si="1"/>
        <v>10087.4</v>
      </c>
      <c r="I26" s="72">
        <f t="shared" si="2"/>
        <v>4.632272473478503</v>
      </c>
    </row>
    <row r="27" spans="1:9" ht="16.5" x14ac:dyDescent="0.3">
      <c r="A27" s="37"/>
      <c r="B27" s="34" t="s">
        <v>16</v>
      </c>
      <c r="C27" s="15" t="s">
        <v>175</v>
      </c>
      <c r="D27" s="164">
        <v>4187.5</v>
      </c>
      <c r="E27" s="164">
        <v>3733.2</v>
      </c>
      <c r="F27" s="71">
        <f t="shared" si="0"/>
        <v>454.30000000000018</v>
      </c>
      <c r="G27" s="46">
        <v>753.56666666666661</v>
      </c>
      <c r="H27" s="68">
        <f t="shared" si="1"/>
        <v>3960.35</v>
      </c>
      <c r="I27" s="72">
        <f t="shared" si="2"/>
        <v>4.2554739682399259</v>
      </c>
    </row>
    <row r="28" spans="1:9" ht="16.5" x14ac:dyDescent="0.3">
      <c r="A28" s="37"/>
      <c r="B28" s="34" t="s">
        <v>17</v>
      </c>
      <c r="C28" s="15" t="s">
        <v>176</v>
      </c>
      <c r="D28" s="164">
        <v>6937.25</v>
      </c>
      <c r="E28" s="164">
        <v>7333.2</v>
      </c>
      <c r="F28" s="71">
        <f t="shared" si="0"/>
        <v>-395.94999999999982</v>
      </c>
      <c r="G28" s="46">
        <v>3166.8</v>
      </c>
      <c r="H28" s="68">
        <f t="shared" si="1"/>
        <v>7135.2250000000004</v>
      </c>
      <c r="I28" s="72">
        <f t="shared" si="2"/>
        <v>1.2531340785651131</v>
      </c>
    </row>
    <row r="29" spans="1:9" ht="16.5" x14ac:dyDescent="0.3">
      <c r="A29" s="37"/>
      <c r="B29" s="34" t="s">
        <v>18</v>
      </c>
      <c r="C29" s="15" t="s">
        <v>177</v>
      </c>
      <c r="D29" s="164">
        <v>17366.666666666668</v>
      </c>
      <c r="E29" s="164">
        <v>17633.2</v>
      </c>
      <c r="F29" s="71">
        <f t="shared" si="0"/>
        <v>-266.53333333333285</v>
      </c>
      <c r="G29" s="46">
        <v>3369.0666666666666</v>
      </c>
      <c r="H29" s="68">
        <f t="shared" si="1"/>
        <v>17499.933333333334</v>
      </c>
      <c r="I29" s="72">
        <f t="shared" si="2"/>
        <v>4.1942971347158471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16439</v>
      </c>
      <c r="E30" s="167">
        <v>15000</v>
      </c>
      <c r="F30" s="74">
        <f t="shared" si="0"/>
        <v>1439</v>
      </c>
      <c r="G30" s="49">
        <v>2769.9</v>
      </c>
      <c r="H30" s="100">
        <f t="shared" si="1"/>
        <v>15719.5</v>
      </c>
      <c r="I30" s="75">
        <f t="shared" si="2"/>
        <v>4.6751146250767173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16832</v>
      </c>
      <c r="E32" s="164">
        <v>16433.2</v>
      </c>
      <c r="F32" s="67">
        <f>D32-E32</f>
        <v>398.79999999999927</v>
      </c>
      <c r="G32" s="54">
        <v>6049</v>
      </c>
      <c r="H32" s="68">
        <f>AVERAGE(D32:E32)</f>
        <v>16632.599999999999</v>
      </c>
      <c r="I32" s="78">
        <f t="shared" si="2"/>
        <v>1.7496445693503055</v>
      </c>
    </row>
    <row r="33" spans="1:9" ht="16.5" x14ac:dyDescent="0.3">
      <c r="A33" s="37"/>
      <c r="B33" s="34" t="s">
        <v>27</v>
      </c>
      <c r="C33" s="15" t="s">
        <v>180</v>
      </c>
      <c r="D33" s="47">
        <v>18999.777777777777</v>
      </c>
      <c r="E33" s="164">
        <v>15100</v>
      </c>
      <c r="F33" s="79">
        <f>D33-E33</f>
        <v>3899.7777777777774</v>
      </c>
      <c r="G33" s="46">
        <v>6065.7000000000007</v>
      </c>
      <c r="H33" s="68">
        <f>AVERAGE(D33:E33)</f>
        <v>17049.888888888891</v>
      </c>
      <c r="I33" s="72">
        <f t="shared" si="2"/>
        <v>1.8108691311619249</v>
      </c>
    </row>
    <row r="34" spans="1:9" ht="16.5" x14ac:dyDescent="0.3">
      <c r="A34" s="37"/>
      <c r="B34" s="39" t="s">
        <v>28</v>
      </c>
      <c r="C34" s="15" t="s">
        <v>181</v>
      </c>
      <c r="D34" s="47">
        <v>10464</v>
      </c>
      <c r="E34" s="164">
        <v>9700</v>
      </c>
      <c r="F34" s="71">
        <f>D34-E34</f>
        <v>764</v>
      </c>
      <c r="G34" s="46">
        <v>3101.4</v>
      </c>
      <c r="H34" s="68">
        <f>AVERAGE(D34:E34)</f>
        <v>10082</v>
      </c>
      <c r="I34" s="72">
        <f t="shared" si="2"/>
        <v>2.2507899658218871</v>
      </c>
    </row>
    <row r="35" spans="1:9" ht="16.5" x14ac:dyDescent="0.3">
      <c r="A35" s="37"/>
      <c r="B35" s="34" t="s">
        <v>29</v>
      </c>
      <c r="C35" s="15" t="s">
        <v>182</v>
      </c>
      <c r="D35" s="47">
        <v>8123.5</v>
      </c>
      <c r="E35" s="164">
        <v>9400</v>
      </c>
      <c r="F35" s="79">
        <f>D35-E35</f>
        <v>-1276.5</v>
      </c>
      <c r="G35" s="46">
        <v>3380.2</v>
      </c>
      <c r="H35" s="68">
        <f>AVERAGE(D35:E35)</f>
        <v>8761.75</v>
      </c>
      <c r="I35" s="72">
        <f t="shared" si="2"/>
        <v>1.5920803502751317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8098</v>
      </c>
      <c r="E36" s="164">
        <v>7266.6</v>
      </c>
      <c r="F36" s="71">
        <f>D36-E36</f>
        <v>831.39999999999964</v>
      </c>
      <c r="G36" s="49">
        <v>3217.2</v>
      </c>
      <c r="H36" s="68">
        <f>AVERAGE(D36:E36)</f>
        <v>7682.3</v>
      </c>
      <c r="I36" s="80">
        <f t="shared" si="2"/>
        <v>1.3878838741763027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371997.6</v>
      </c>
      <c r="E38" s="165">
        <v>320000</v>
      </c>
      <c r="F38" s="67">
        <f>D38-E38</f>
        <v>51997.599999999977</v>
      </c>
      <c r="G38" s="46">
        <v>64415.742857142861</v>
      </c>
      <c r="H38" s="67">
        <f>AVERAGE(D38:E38)</f>
        <v>345998.8</v>
      </c>
      <c r="I38" s="78">
        <f t="shared" si="2"/>
        <v>4.3713391269481141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231316.33333333334</v>
      </c>
      <c r="E39" s="166">
        <v>238166.6</v>
      </c>
      <c r="F39" s="74">
        <f>D39-E39</f>
        <v>-6850.2666666666628</v>
      </c>
      <c r="G39" s="46">
        <v>39341.466666666667</v>
      </c>
      <c r="H39" s="81">
        <f>AVERAGE(D39:E39)</f>
        <v>234741.46666666667</v>
      </c>
      <c r="I39" s="75">
        <f t="shared" si="2"/>
        <v>4.9667695832387198</v>
      </c>
    </row>
    <row r="40" spans="1:9" ht="15.75" customHeight="1" thickBot="1" x14ac:dyDescent="0.25">
      <c r="A40" s="249"/>
      <c r="B40" s="250"/>
      <c r="C40" s="251"/>
      <c r="D40" s="83">
        <f>SUM(D15:D39)</f>
        <v>876534.06666666665</v>
      </c>
      <c r="E40" s="83">
        <f>SUM(E15:E39)</f>
        <v>816415.4</v>
      </c>
      <c r="F40" s="83">
        <f>SUM(F15:F39)</f>
        <v>60118.666666666642</v>
      </c>
      <c r="G40" s="83">
        <f>SUM(G15:G39)</f>
        <v>173134.31230158731</v>
      </c>
      <c r="H40" s="83">
        <f>AVERAGE(D40:E40)</f>
        <v>846474.7333333334</v>
      </c>
      <c r="I40" s="75">
        <f>(H40-G40)/G40</f>
        <v>3.8891217580189208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3963.4333333333334</v>
      </c>
      <c r="F16" s="42">
        <v>14849.4</v>
      </c>
      <c r="G16" s="21">
        <f t="shared" ref="G16:G31" si="0">(F16-E16)/E16</f>
        <v>2.7466001698863782</v>
      </c>
      <c r="H16" s="205">
        <v>15691</v>
      </c>
      <c r="I16" s="21">
        <f t="shared" ref="I16:I31" si="1">(F16-H16)/H16</f>
        <v>-5.3635842202536511E-2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6913.5111111111109</v>
      </c>
      <c r="F17" s="46">
        <v>25463.155555555553</v>
      </c>
      <c r="G17" s="21">
        <f t="shared" si="0"/>
        <v>2.6831004024325957</v>
      </c>
      <c r="H17" s="208">
        <v>25038.222222222223</v>
      </c>
      <c r="I17" s="21">
        <f t="shared" si="1"/>
        <v>1.6971385969894809E-2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4501.2111111111117</v>
      </c>
      <c r="F18" s="46">
        <v>20744.333333333336</v>
      </c>
      <c r="G18" s="21">
        <f t="shared" si="0"/>
        <v>3.6086115094949753</v>
      </c>
      <c r="H18" s="208">
        <v>18541</v>
      </c>
      <c r="I18" s="21">
        <f t="shared" si="1"/>
        <v>0.11883573341962871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2600.6</v>
      </c>
      <c r="F19" s="46">
        <v>4824.3999999999996</v>
      </c>
      <c r="G19" s="21">
        <f t="shared" si="0"/>
        <v>0.85511035914788891</v>
      </c>
      <c r="H19" s="208">
        <v>4599.3999999999996</v>
      </c>
      <c r="I19" s="21">
        <f t="shared" si="1"/>
        <v>4.891942427273123E-2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7166.4750000000004</v>
      </c>
      <c r="F20" s="46">
        <v>41263.474999999999</v>
      </c>
      <c r="G20" s="21">
        <f t="shared" si="0"/>
        <v>4.7578481750093315</v>
      </c>
      <c r="H20" s="208">
        <v>34435.71428571429</v>
      </c>
      <c r="I20" s="21">
        <f t="shared" si="1"/>
        <v>0.19827556523542814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4605.8</v>
      </c>
      <c r="F21" s="46">
        <v>16303.5</v>
      </c>
      <c r="G21" s="21">
        <f t="shared" si="0"/>
        <v>2.5397759346910416</v>
      </c>
      <c r="H21" s="208">
        <v>15699.3</v>
      </c>
      <c r="I21" s="21">
        <f t="shared" si="1"/>
        <v>3.8485792360168976E-2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3364</v>
      </c>
      <c r="F22" s="46">
        <v>11786.9</v>
      </c>
      <c r="G22" s="21">
        <f t="shared" si="0"/>
        <v>2.5038347205707492</v>
      </c>
      <c r="H22" s="208">
        <v>11787.4</v>
      </c>
      <c r="I22" s="21">
        <f t="shared" si="1"/>
        <v>-4.2418175339769586E-5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557.29999999999995</v>
      </c>
      <c r="F23" s="46">
        <v>2520.8000000000002</v>
      </c>
      <c r="G23" s="21">
        <f t="shared" si="0"/>
        <v>3.5232370357078779</v>
      </c>
      <c r="H23" s="208">
        <v>2462</v>
      </c>
      <c r="I23" s="21">
        <f t="shared" si="1"/>
        <v>2.3883021933387562E-2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688.5</v>
      </c>
      <c r="F24" s="46">
        <v>5446.5555555555557</v>
      </c>
      <c r="G24" s="21">
        <f t="shared" si="0"/>
        <v>6.9107560719761159</v>
      </c>
      <c r="H24" s="208">
        <v>5246.5222222222219</v>
      </c>
      <c r="I24" s="21">
        <f t="shared" si="1"/>
        <v>3.8126843813997502E-2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707.68888888888887</v>
      </c>
      <c r="F25" s="46">
        <v>4246.6000000000004</v>
      </c>
      <c r="G25" s="21">
        <f t="shared" si="0"/>
        <v>5.0006594234754767</v>
      </c>
      <c r="H25" s="208">
        <v>4141.6666666666661</v>
      </c>
      <c r="I25" s="21">
        <f t="shared" si="1"/>
        <v>2.5336016096579716E-2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644.75</v>
      </c>
      <c r="F26" s="46">
        <v>3674.4</v>
      </c>
      <c r="G26" s="21">
        <f t="shared" si="0"/>
        <v>4.6989530825901511</v>
      </c>
      <c r="H26" s="208">
        <v>3374.4</v>
      </c>
      <c r="I26" s="21">
        <f t="shared" si="1"/>
        <v>8.8904694167852058E-2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1791</v>
      </c>
      <c r="F27" s="46">
        <v>10087.4</v>
      </c>
      <c r="G27" s="21">
        <f t="shared" si="0"/>
        <v>4.632272473478503</v>
      </c>
      <c r="H27" s="208">
        <v>9687.4</v>
      </c>
      <c r="I27" s="21">
        <f t="shared" si="1"/>
        <v>4.1290748807729628E-2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753.56666666666661</v>
      </c>
      <c r="F28" s="46">
        <v>3960.35</v>
      </c>
      <c r="G28" s="21">
        <f t="shared" si="0"/>
        <v>4.2554739682399259</v>
      </c>
      <c r="H28" s="208">
        <v>3722.85</v>
      </c>
      <c r="I28" s="21">
        <f t="shared" si="1"/>
        <v>6.3795210658500884E-2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3166.8</v>
      </c>
      <c r="F29" s="46">
        <v>7135.2250000000004</v>
      </c>
      <c r="G29" s="21">
        <f t="shared" si="0"/>
        <v>1.2531340785651131</v>
      </c>
      <c r="H29" s="208">
        <v>7231.125</v>
      </c>
      <c r="I29" s="21">
        <f t="shared" si="1"/>
        <v>-1.326211343324858E-2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3369.0666666666666</v>
      </c>
      <c r="F30" s="46">
        <v>17499.933333333334</v>
      </c>
      <c r="G30" s="21">
        <f t="shared" si="0"/>
        <v>4.1942971347158471</v>
      </c>
      <c r="H30" s="208">
        <v>15627.711111111112</v>
      </c>
      <c r="I30" s="21">
        <f t="shared" si="1"/>
        <v>0.11980143534206333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2769.9</v>
      </c>
      <c r="F31" s="49">
        <v>15719.5</v>
      </c>
      <c r="G31" s="23">
        <f t="shared" si="0"/>
        <v>4.6751146250767173</v>
      </c>
      <c r="H31" s="211">
        <v>14999.5</v>
      </c>
      <c r="I31" s="23">
        <f t="shared" si="1"/>
        <v>4.8001600053335113E-2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6049</v>
      </c>
      <c r="F33" s="54">
        <v>16632.599999999999</v>
      </c>
      <c r="G33" s="21">
        <f>(F33-E33)/E33</f>
        <v>1.7496445693503055</v>
      </c>
      <c r="H33" s="214">
        <v>16711</v>
      </c>
      <c r="I33" s="21">
        <f>(F33-H33)/H33</f>
        <v>-4.6915205553229285E-3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6065.7000000000007</v>
      </c>
      <c r="F34" s="46">
        <v>17049.888888888891</v>
      </c>
      <c r="G34" s="21">
        <f>(F34-E34)/E34</f>
        <v>1.8108691311619249</v>
      </c>
      <c r="H34" s="208">
        <v>16924.900000000001</v>
      </c>
      <c r="I34" s="21">
        <f>(F34-H34)/H34</f>
        <v>7.3849115143303085E-3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3101.4</v>
      </c>
      <c r="F35" s="46">
        <v>10082</v>
      </c>
      <c r="G35" s="21">
        <f>(F35-E35)/E35</f>
        <v>2.2507899658218871</v>
      </c>
      <c r="H35" s="208">
        <v>10309.1</v>
      </c>
      <c r="I35" s="21">
        <f>(F35-H35)/H35</f>
        <v>-2.2029081103103119E-2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3380.2</v>
      </c>
      <c r="F36" s="46">
        <v>8761.75</v>
      </c>
      <c r="G36" s="21">
        <f>(F36-E36)/E36</f>
        <v>1.5920803502751317</v>
      </c>
      <c r="H36" s="208">
        <v>8505.5</v>
      </c>
      <c r="I36" s="21">
        <f>(F36-H36)/H36</f>
        <v>3.0127564517077186E-2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3217.2</v>
      </c>
      <c r="F37" s="49">
        <v>7682.3</v>
      </c>
      <c r="G37" s="23">
        <f>(F37-E37)/E37</f>
        <v>1.3878838741763027</v>
      </c>
      <c r="H37" s="211">
        <v>8349.5</v>
      </c>
      <c r="I37" s="23">
        <f>(F37-H37)/H37</f>
        <v>-7.9908976585424257E-2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64415.742857142861</v>
      </c>
      <c r="F39" s="46">
        <v>345998.8</v>
      </c>
      <c r="G39" s="21">
        <f t="shared" ref="G39:G44" si="2">(F39-E39)/E39</f>
        <v>4.3713391269481141</v>
      </c>
      <c r="H39" s="208">
        <v>357898.8</v>
      </c>
      <c r="I39" s="21">
        <f t="shared" ref="I39:I44" si="3">(F39-H39)/H39</f>
        <v>-3.3249622518991405E-2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39341.466666666667</v>
      </c>
      <c r="F40" s="46">
        <v>234741.46666666667</v>
      </c>
      <c r="G40" s="21">
        <f t="shared" si="2"/>
        <v>4.9667695832387198</v>
      </c>
      <c r="H40" s="208">
        <v>245066.46666666667</v>
      </c>
      <c r="I40" s="21">
        <f t="shared" si="3"/>
        <v>-4.213142720192644E-2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25482.571428571428</v>
      </c>
      <c r="F41" s="57">
        <v>167474.5</v>
      </c>
      <c r="G41" s="21">
        <f t="shared" si="2"/>
        <v>5.572119319647042</v>
      </c>
      <c r="H41" s="216">
        <v>170962</v>
      </c>
      <c r="I41" s="21">
        <f t="shared" si="3"/>
        <v>-2.0399270013219312E-2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12650.666666666666</v>
      </c>
      <c r="F42" s="47">
        <v>70598</v>
      </c>
      <c r="G42" s="21">
        <f t="shared" si="2"/>
        <v>4.5805754637436769</v>
      </c>
      <c r="H42" s="209">
        <v>71198</v>
      </c>
      <c r="I42" s="21">
        <f t="shared" si="3"/>
        <v>-8.4272030113205429E-3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12333.333333333334</v>
      </c>
      <c r="F43" s="47">
        <v>50583.333333333336</v>
      </c>
      <c r="G43" s="21">
        <f t="shared" si="2"/>
        <v>3.1013513513513513</v>
      </c>
      <c r="H43" s="209">
        <v>53333.333333333336</v>
      </c>
      <c r="I43" s="21">
        <f t="shared" si="3"/>
        <v>-5.1562499999999997E-2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22035.714285714286</v>
      </c>
      <c r="F44" s="50">
        <v>138036.42857142858</v>
      </c>
      <c r="G44" s="31">
        <f t="shared" si="2"/>
        <v>5.2642139384116691</v>
      </c>
      <c r="H44" s="212">
        <v>132750</v>
      </c>
      <c r="I44" s="31">
        <f t="shared" si="3"/>
        <v>3.9822437449556158E-2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17020.625</v>
      </c>
      <c r="F46" s="43">
        <v>109301.625</v>
      </c>
      <c r="G46" s="21">
        <f t="shared" ref="G46:G51" si="4">(F46-E46)/E46</f>
        <v>5.4217163000771125</v>
      </c>
      <c r="H46" s="206">
        <v>106362.25</v>
      </c>
      <c r="I46" s="21">
        <f t="shared" ref="I46:I51" si="5">(F46-H46)/H46</f>
        <v>2.7635509779080455E-2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10120.799999999999</v>
      </c>
      <c r="F47" s="47">
        <v>69851.3</v>
      </c>
      <c r="G47" s="21">
        <f t="shared" si="4"/>
        <v>5.9017567781203075</v>
      </c>
      <c r="H47" s="209">
        <v>65546.8</v>
      </c>
      <c r="I47" s="21">
        <f t="shared" si="5"/>
        <v>6.5670635332312183E-2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38715</v>
      </c>
      <c r="F48" s="47">
        <v>199585.88888888888</v>
      </c>
      <c r="G48" s="21">
        <f t="shared" si="4"/>
        <v>4.1552599480534385</v>
      </c>
      <c r="H48" s="209">
        <v>191663.66666666666</v>
      </c>
      <c r="I48" s="21">
        <f t="shared" si="5"/>
        <v>4.133398029998149E-2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63904.166666666664</v>
      </c>
      <c r="F49" s="47">
        <v>288895</v>
      </c>
      <c r="G49" s="21">
        <f t="shared" si="4"/>
        <v>3.5207537328030258</v>
      </c>
      <c r="H49" s="209">
        <v>299368.75</v>
      </c>
      <c r="I49" s="21">
        <f t="shared" si="5"/>
        <v>-3.4986116620388738E-2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5998.25</v>
      </c>
      <c r="F50" s="47">
        <v>21726.666666666668</v>
      </c>
      <c r="G50" s="21">
        <f t="shared" si="4"/>
        <v>2.6221675766543022</v>
      </c>
      <c r="H50" s="209">
        <v>20000</v>
      </c>
      <c r="I50" s="21">
        <f t="shared" si="5"/>
        <v>8.6333333333333401E-2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296333.33333333331</v>
      </c>
      <c r="G51" s="31">
        <f t="shared" si="4"/>
        <v>4.9272593926059267</v>
      </c>
      <c r="H51" s="212">
        <v>263000</v>
      </c>
      <c r="I51" s="31">
        <f t="shared" si="5"/>
        <v>0.12674271229404302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10511.25</v>
      </c>
      <c r="F53" s="66">
        <v>49120</v>
      </c>
      <c r="G53" s="22">
        <f t="shared" ref="G53:G61" si="6">(F53-E53)/E53</f>
        <v>3.6730883577119751</v>
      </c>
      <c r="H53" s="163">
        <v>53620</v>
      </c>
      <c r="I53" s="22">
        <f t="shared" ref="I53:I61" si="7">(F53-H53)/H53</f>
        <v>-8.3923908989183144E-2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18275</v>
      </c>
      <c r="F54" s="70">
        <v>58615</v>
      </c>
      <c r="G54" s="21">
        <f t="shared" si="6"/>
        <v>2.2073871409028727</v>
      </c>
      <c r="H54" s="220">
        <v>60938.75</v>
      </c>
      <c r="I54" s="21">
        <f t="shared" si="7"/>
        <v>-3.8132551127156369E-2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12917</v>
      </c>
      <c r="F55" s="70">
        <v>43596.6</v>
      </c>
      <c r="G55" s="21">
        <f t="shared" si="6"/>
        <v>2.3751335449407756</v>
      </c>
      <c r="H55" s="220">
        <v>45096.6</v>
      </c>
      <c r="I55" s="21">
        <f t="shared" si="7"/>
        <v>-3.3261931054669312E-2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6737.5</v>
      </c>
      <c r="F56" s="70">
        <v>57225</v>
      </c>
      <c r="G56" s="21">
        <f t="shared" si="6"/>
        <v>7.4935064935064934</v>
      </c>
      <c r="H56" s="220">
        <v>50250</v>
      </c>
      <c r="I56" s="21">
        <f t="shared" si="7"/>
        <v>0.13880597014925372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3590.8333333333335</v>
      </c>
      <c r="F57" s="98">
        <v>26089</v>
      </c>
      <c r="G57" s="21">
        <f t="shared" si="6"/>
        <v>6.265444418658622</v>
      </c>
      <c r="H57" s="225">
        <v>26048</v>
      </c>
      <c r="I57" s="21">
        <f t="shared" si="7"/>
        <v>1.574017199017199E-3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6911.625</v>
      </c>
      <c r="F58" s="50">
        <v>7571.25</v>
      </c>
      <c r="G58" s="29">
        <f t="shared" si="6"/>
        <v>9.5437035429439529E-2</v>
      </c>
      <c r="H58" s="212">
        <v>7571.25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18230</v>
      </c>
      <c r="F59" s="68">
        <v>52708.333333333336</v>
      </c>
      <c r="G59" s="21">
        <f t="shared" si="6"/>
        <v>1.8912963978789543</v>
      </c>
      <c r="H59" s="219">
        <v>53956.666666666664</v>
      </c>
      <c r="I59" s="21">
        <f t="shared" si="7"/>
        <v>-2.313584975597693E-2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17842.777777777777</v>
      </c>
      <c r="F60" s="70">
        <v>67332.166666666672</v>
      </c>
      <c r="G60" s="21">
        <f t="shared" si="6"/>
        <v>2.7736370146651308</v>
      </c>
      <c r="H60" s="220">
        <v>68173</v>
      </c>
      <c r="I60" s="21">
        <f t="shared" si="7"/>
        <v>-1.2333817395938692E-2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488950</v>
      </c>
      <c r="G61" s="29">
        <f t="shared" si="6"/>
        <v>5.7135795688589868</v>
      </c>
      <c r="H61" s="221">
        <v>514490</v>
      </c>
      <c r="I61" s="29">
        <f t="shared" si="7"/>
        <v>-4.964139244688915E-2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25745.375</v>
      </c>
      <c r="F63" s="54">
        <v>111007.57142857143</v>
      </c>
      <c r="G63" s="21">
        <f t="shared" ref="G63:G68" si="8">(F63-E63)/E63</f>
        <v>3.3117480879020573</v>
      </c>
      <c r="H63" s="214">
        <v>110005.42857142857</v>
      </c>
      <c r="I63" s="21">
        <f t="shared" ref="I63:I74" si="9">(F63-H63)/H63</f>
        <v>9.1099400289337516E-3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119004.71428571429</v>
      </c>
      <c r="F64" s="46">
        <v>609611.85714285716</v>
      </c>
      <c r="G64" s="21">
        <f t="shared" si="8"/>
        <v>4.1225857799150809</v>
      </c>
      <c r="H64" s="208">
        <v>598343.28571428568</v>
      </c>
      <c r="I64" s="21">
        <f t="shared" si="9"/>
        <v>1.8832953753495151E-2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48583.75</v>
      </c>
      <c r="F65" s="46">
        <v>265587.5</v>
      </c>
      <c r="G65" s="21">
        <f t="shared" si="8"/>
        <v>4.466591195615818</v>
      </c>
      <c r="H65" s="208">
        <v>224901.25</v>
      </c>
      <c r="I65" s="21">
        <f t="shared" si="9"/>
        <v>0.1809071759272125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23450</v>
      </c>
      <c r="F66" s="46">
        <v>110900</v>
      </c>
      <c r="G66" s="21">
        <f t="shared" si="8"/>
        <v>3.7292110874200426</v>
      </c>
      <c r="H66" s="208">
        <v>110900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15981</v>
      </c>
      <c r="F67" s="46">
        <v>67589.166666666672</v>
      </c>
      <c r="G67" s="21">
        <f t="shared" si="8"/>
        <v>3.2293452641678662</v>
      </c>
      <c r="H67" s="208">
        <v>64853.333333333336</v>
      </c>
      <c r="I67" s="21">
        <f t="shared" si="9"/>
        <v>4.2184930098684244E-2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13261.25</v>
      </c>
      <c r="F68" s="58">
        <v>50531.25</v>
      </c>
      <c r="G68" s="31">
        <f t="shared" si="8"/>
        <v>2.8104439626732018</v>
      </c>
      <c r="H68" s="217">
        <v>50540</v>
      </c>
      <c r="I68" s="31">
        <f t="shared" si="9"/>
        <v>-1.7313019390581717E-4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14998.571428571429</v>
      </c>
      <c r="F70" s="43">
        <v>69522.875</v>
      </c>
      <c r="G70" s="21">
        <f>(F70-E70)/E70</f>
        <v>3.6352997904562336</v>
      </c>
      <c r="H70" s="206">
        <v>63942.555555555555</v>
      </c>
      <c r="I70" s="21">
        <f t="shared" si="9"/>
        <v>8.7270822943510074E-2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7874.7142857142853</v>
      </c>
      <c r="F71" s="47">
        <v>56602</v>
      </c>
      <c r="G71" s="21">
        <f>(F71-E71)/E71</f>
        <v>6.1878163380077291</v>
      </c>
      <c r="H71" s="209">
        <v>55650.75</v>
      </c>
      <c r="I71" s="21">
        <f t="shared" si="9"/>
        <v>1.7093210783322776E-2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2754.375</v>
      </c>
      <c r="F72" s="47">
        <v>24613.833333333332</v>
      </c>
      <c r="G72" s="21">
        <f>(F72-E72)/E72</f>
        <v>7.9362680583919518</v>
      </c>
      <c r="H72" s="209">
        <v>23620.6</v>
      </c>
      <c r="I72" s="21">
        <f t="shared" si="9"/>
        <v>4.2049454007659991E-2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8666.25</v>
      </c>
      <c r="F73" s="47">
        <v>30465.75</v>
      </c>
      <c r="G73" s="21">
        <f>(F73-E73)/E73</f>
        <v>2.5154478580700994</v>
      </c>
      <c r="H73" s="209">
        <v>30465.75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7057.2222222222226</v>
      </c>
      <c r="F74" s="50">
        <v>23923.5</v>
      </c>
      <c r="G74" s="21">
        <f>(F74-E74)/E74</f>
        <v>2.3899315122412026</v>
      </c>
      <c r="H74" s="212">
        <v>22228.666666666668</v>
      </c>
      <c r="I74" s="21">
        <f t="shared" si="9"/>
        <v>7.6245388837237138E-2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4388.333333333333</v>
      </c>
      <c r="F76" s="43">
        <v>24990.6</v>
      </c>
      <c r="G76" s="22">
        <f t="shared" ref="G76:G82" si="10">(F76-E76)/E76</f>
        <v>4.6947816179263198</v>
      </c>
      <c r="H76" s="206">
        <v>23330.6</v>
      </c>
      <c r="I76" s="22">
        <f t="shared" ref="I76:I82" si="11">(F76-H76)/H76</f>
        <v>7.1151191996776775E-2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3324.1666666666665</v>
      </c>
      <c r="F77" s="32">
        <v>22811.25</v>
      </c>
      <c r="G77" s="21">
        <f t="shared" si="10"/>
        <v>5.8622461769867131</v>
      </c>
      <c r="H77" s="200">
        <v>22608.75</v>
      </c>
      <c r="I77" s="21">
        <f t="shared" si="11"/>
        <v>8.9567092386797151E-3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2822.5</v>
      </c>
      <c r="F78" s="47">
        <v>11698.333333333334</v>
      </c>
      <c r="G78" s="21">
        <f t="shared" si="10"/>
        <v>3.144670800118099</v>
      </c>
      <c r="H78" s="209">
        <v>11378</v>
      </c>
      <c r="I78" s="21">
        <f t="shared" si="11"/>
        <v>2.8153746997129015E-2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5349.4444444444443</v>
      </c>
      <c r="F79" s="47">
        <v>16985.333333333332</v>
      </c>
      <c r="G79" s="21">
        <f t="shared" si="10"/>
        <v>2.1751583757399517</v>
      </c>
      <c r="H79" s="209">
        <v>16452</v>
      </c>
      <c r="I79" s="21">
        <f t="shared" si="11"/>
        <v>3.2417537887997332E-2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4598.5</v>
      </c>
      <c r="F80" s="61">
        <v>35911.857142857145</v>
      </c>
      <c r="G80" s="21">
        <f t="shared" si="10"/>
        <v>6.8094720328057292</v>
      </c>
      <c r="H80" s="218">
        <v>36202.166666666664</v>
      </c>
      <c r="I80" s="21">
        <f t="shared" si="11"/>
        <v>-8.0191201394811361E-3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63500</v>
      </c>
      <c r="G81" s="21">
        <f t="shared" si="10"/>
        <v>1.1167372245741525</v>
      </c>
      <c r="H81" s="218">
        <v>57000</v>
      </c>
      <c r="I81" s="21">
        <f t="shared" si="11"/>
        <v>0.11403508771929824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6494.5</v>
      </c>
      <c r="F82" s="50">
        <v>47590.555555555555</v>
      </c>
      <c r="G82" s="23">
        <f t="shared" si="10"/>
        <v>6.3278243984225968</v>
      </c>
      <c r="H82" s="212">
        <v>44839.444444444445</v>
      </c>
      <c r="I82" s="23">
        <f t="shared" si="11"/>
        <v>6.1354710014743928E-2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4</v>
      </c>
      <c r="C16" s="187" t="s">
        <v>84</v>
      </c>
      <c r="D16" s="184" t="s">
        <v>161</v>
      </c>
      <c r="E16" s="205">
        <v>3963.4333333333334</v>
      </c>
      <c r="F16" s="205">
        <v>14849.4</v>
      </c>
      <c r="G16" s="193">
        <f>(F16-E16)/E16</f>
        <v>2.7466001698863782</v>
      </c>
      <c r="H16" s="205">
        <v>15691</v>
      </c>
      <c r="I16" s="193">
        <f>(F16-H16)/H16</f>
        <v>-5.3635842202536511E-2</v>
      </c>
    </row>
    <row r="17" spans="1:9" ht="16.5" x14ac:dyDescent="0.3">
      <c r="A17" s="150"/>
      <c r="B17" s="201" t="s">
        <v>17</v>
      </c>
      <c r="C17" s="188" t="s">
        <v>97</v>
      </c>
      <c r="D17" s="184" t="s">
        <v>161</v>
      </c>
      <c r="E17" s="208">
        <v>3166.8</v>
      </c>
      <c r="F17" s="208">
        <v>7135.2250000000004</v>
      </c>
      <c r="G17" s="193">
        <f>(F17-E17)/E17</f>
        <v>1.2531340785651131</v>
      </c>
      <c r="H17" s="208">
        <v>7231.125</v>
      </c>
      <c r="I17" s="193">
        <f>(F17-H17)/H17</f>
        <v>-1.326211343324858E-2</v>
      </c>
    </row>
    <row r="18" spans="1:9" ht="16.5" x14ac:dyDescent="0.3">
      <c r="A18" s="150"/>
      <c r="B18" s="201" t="s">
        <v>10</v>
      </c>
      <c r="C18" s="188" t="s">
        <v>90</v>
      </c>
      <c r="D18" s="184" t="s">
        <v>161</v>
      </c>
      <c r="E18" s="208">
        <v>3364</v>
      </c>
      <c r="F18" s="208">
        <v>11786.9</v>
      </c>
      <c r="G18" s="193">
        <f>(F18-E18)/E18</f>
        <v>2.5038347205707492</v>
      </c>
      <c r="H18" s="208">
        <v>11787.4</v>
      </c>
      <c r="I18" s="193">
        <f>(F18-H18)/H18</f>
        <v>-4.2418175339769586E-5</v>
      </c>
    </row>
    <row r="19" spans="1:9" ht="16.5" x14ac:dyDescent="0.3">
      <c r="A19" s="150"/>
      <c r="B19" s="201" t="s">
        <v>5</v>
      </c>
      <c r="C19" s="188" t="s">
        <v>85</v>
      </c>
      <c r="D19" s="184" t="s">
        <v>161</v>
      </c>
      <c r="E19" s="208">
        <v>6913.5111111111109</v>
      </c>
      <c r="F19" s="208">
        <v>25463.155555555553</v>
      </c>
      <c r="G19" s="193">
        <f>(F19-E19)/E19</f>
        <v>2.6831004024325957</v>
      </c>
      <c r="H19" s="208">
        <v>25038.222222222223</v>
      </c>
      <c r="I19" s="193">
        <f>(F19-H19)/H19</f>
        <v>1.6971385969894809E-2</v>
      </c>
    </row>
    <row r="20" spans="1:9" ht="16.5" x14ac:dyDescent="0.3">
      <c r="A20" s="150"/>
      <c r="B20" s="201" t="s">
        <v>11</v>
      </c>
      <c r="C20" s="188" t="s">
        <v>91</v>
      </c>
      <c r="D20" s="184" t="s">
        <v>81</v>
      </c>
      <c r="E20" s="208">
        <v>557.29999999999995</v>
      </c>
      <c r="F20" s="208">
        <v>2520.8000000000002</v>
      </c>
      <c r="G20" s="193">
        <f>(F20-E20)/E20</f>
        <v>3.5232370357078779</v>
      </c>
      <c r="H20" s="208">
        <v>2462</v>
      </c>
      <c r="I20" s="193">
        <f>(F20-H20)/H20</f>
        <v>2.3883021933387562E-2</v>
      </c>
    </row>
    <row r="21" spans="1:9" ht="16.5" x14ac:dyDescent="0.3">
      <c r="A21" s="150"/>
      <c r="B21" s="201" t="s">
        <v>13</v>
      </c>
      <c r="C21" s="188" t="s">
        <v>93</v>
      </c>
      <c r="D21" s="184" t="s">
        <v>81</v>
      </c>
      <c r="E21" s="208">
        <v>707.68888888888887</v>
      </c>
      <c r="F21" s="208">
        <v>4246.6000000000004</v>
      </c>
      <c r="G21" s="193">
        <f>(F21-E21)/E21</f>
        <v>5.0006594234754767</v>
      </c>
      <c r="H21" s="208">
        <v>4141.6666666666661</v>
      </c>
      <c r="I21" s="193">
        <f>(F21-H21)/H21</f>
        <v>2.5336016096579716E-2</v>
      </c>
    </row>
    <row r="22" spans="1:9" ht="16.5" x14ac:dyDescent="0.3">
      <c r="A22" s="150"/>
      <c r="B22" s="201" t="s">
        <v>12</v>
      </c>
      <c r="C22" s="188" t="s">
        <v>92</v>
      </c>
      <c r="D22" s="184" t="s">
        <v>81</v>
      </c>
      <c r="E22" s="208">
        <v>688.5</v>
      </c>
      <c r="F22" s="208">
        <v>5446.5555555555557</v>
      </c>
      <c r="G22" s="193">
        <f>(F22-E22)/E22</f>
        <v>6.9107560719761159</v>
      </c>
      <c r="H22" s="208">
        <v>5246.5222222222219</v>
      </c>
      <c r="I22" s="193">
        <f>(F22-H22)/H22</f>
        <v>3.8126843813997502E-2</v>
      </c>
    </row>
    <row r="23" spans="1:9" ht="16.5" x14ac:dyDescent="0.3">
      <c r="A23" s="150"/>
      <c r="B23" s="201" t="s">
        <v>9</v>
      </c>
      <c r="C23" s="188" t="s">
        <v>88</v>
      </c>
      <c r="D23" s="186" t="s">
        <v>161</v>
      </c>
      <c r="E23" s="208">
        <v>4605.8</v>
      </c>
      <c r="F23" s="208">
        <v>16303.5</v>
      </c>
      <c r="G23" s="193">
        <f>(F23-E23)/E23</f>
        <v>2.5397759346910416</v>
      </c>
      <c r="H23" s="208">
        <v>15699.3</v>
      </c>
      <c r="I23" s="193">
        <f>(F23-H23)/H23</f>
        <v>3.8485792360168976E-2</v>
      </c>
    </row>
    <row r="24" spans="1:9" ht="16.5" x14ac:dyDescent="0.3">
      <c r="A24" s="150"/>
      <c r="B24" s="201" t="s">
        <v>15</v>
      </c>
      <c r="C24" s="188" t="s">
        <v>95</v>
      </c>
      <c r="D24" s="186" t="s">
        <v>82</v>
      </c>
      <c r="E24" s="208">
        <v>1791</v>
      </c>
      <c r="F24" s="208">
        <v>10087.4</v>
      </c>
      <c r="G24" s="193">
        <f>(F24-E24)/E24</f>
        <v>4.632272473478503</v>
      </c>
      <c r="H24" s="208">
        <v>9687.4</v>
      </c>
      <c r="I24" s="193">
        <f>(F24-H24)/H24</f>
        <v>4.1290748807729628E-2</v>
      </c>
    </row>
    <row r="25" spans="1:9" ht="16.5" x14ac:dyDescent="0.3">
      <c r="A25" s="150"/>
      <c r="B25" s="201" t="s">
        <v>19</v>
      </c>
      <c r="C25" s="188" t="s">
        <v>99</v>
      </c>
      <c r="D25" s="186" t="s">
        <v>161</v>
      </c>
      <c r="E25" s="208">
        <v>2769.9</v>
      </c>
      <c r="F25" s="208">
        <v>15719.5</v>
      </c>
      <c r="G25" s="193">
        <f>(F25-E25)/E25</f>
        <v>4.6751146250767173</v>
      </c>
      <c r="H25" s="208">
        <v>14999.5</v>
      </c>
      <c r="I25" s="193">
        <f>(F25-H25)/H25</f>
        <v>4.8001600053335113E-2</v>
      </c>
    </row>
    <row r="26" spans="1:9" ht="16.5" x14ac:dyDescent="0.3">
      <c r="A26" s="150"/>
      <c r="B26" s="201" t="s">
        <v>7</v>
      </c>
      <c r="C26" s="188" t="s">
        <v>87</v>
      </c>
      <c r="D26" s="186" t="s">
        <v>161</v>
      </c>
      <c r="E26" s="208">
        <v>2600.6</v>
      </c>
      <c r="F26" s="208">
        <v>4824.3999999999996</v>
      </c>
      <c r="G26" s="193">
        <f>(F26-E26)/E26</f>
        <v>0.85511035914788891</v>
      </c>
      <c r="H26" s="208">
        <v>4599.3999999999996</v>
      </c>
      <c r="I26" s="193">
        <f>(F26-H26)/H26</f>
        <v>4.891942427273123E-2</v>
      </c>
    </row>
    <row r="27" spans="1:9" ht="16.5" x14ac:dyDescent="0.3">
      <c r="A27" s="150"/>
      <c r="B27" s="201" t="s">
        <v>16</v>
      </c>
      <c r="C27" s="188" t="s">
        <v>96</v>
      </c>
      <c r="D27" s="186" t="s">
        <v>81</v>
      </c>
      <c r="E27" s="208">
        <v>753.56666666666661</v>
      </c>
      <c r="F27" s="208">
        <v>3960.35</v>
      </c>
      <c r="G27" s="193">
        <f>(F27-E27)/E27</f>
        <v>4.2554739682399259</v>
      </c>
      <c r="H27" s="208">
        <v>3722.85</v>
      </c>
      <c r="I27" s="193">
        <f>(F27-H27)/H27</f>
        <v>6.3795210658500884E-2</v>
      </c>
    </row>
    <row r="28" spans="1:9" ht="16.5" x14ac:dyDescent="0.3">
      <c r="A28" s="150"/>
      <c r="B28" s="201" t="s">
        <v>14</v>
      </c>
      <c r="C28" s="188" t="s">
        <v>94</v>
      </c>
      <c r="D28" s="186" t="s">
        <v>81</v>
      </c>
      <c r="E28" s="208">
        <v>644.75</v>
      </c>
      <c r="F28" s="208">
        <v>3674.4</v>
      </c>
      <c r="G28" s="193">
        <f>(F28-E28)/E28</f>
        <v>4.6989530825901511</v>
      </c>
      <c r="H28" s="208">
        <v>3374.4</v>
      </c>
      <c r="I28" s="193">
        <f>(F28-H28)/H28</f>
        <v>8.8904694167852058E-2</v>
      </c>
    </row>
    <row r="29" spans="1:9" ht="17.25" thickBot="1" x14ac:dyDescent="0.35">
      <c r="A29" s="151"/>
      <c r="B29" s="201" t="s">
        <v>6</v>
      </c>
      <c r="C29" s="188" t="s">
        <v>86</v>
      </c>
      <c r="D29" s="186" t="s">
        <v>161</v>
      </c>
      <c r="E29" s="208">
        <v>4501.2111111111117</v>
      </c>
      <c r="F29" s="208">
        <v>20744.333333333336</v>
      </c>
      <c r="G29" s="193">
        <f>(F29-E29)/E29</f>
        <v>3.6086115094949753</v>
      </c>
      <c r="H29" s="208">
        <v>18541</v>
      </c>
      <c r="I29" s="193">
        <f>(F29-H29)/H29</f>
        <v>0.11883573341962871</v>
      </c>
    </row>
    <row r="30" spans="1:9" ht="16.5" x14ac:dyDescent="0.3">
      <c r="A30" s="37"/>
      <c r="B30" s="201" t="s">
        <v>18</v>
      </c>
      <c r="C30" s="188" t="s">
        <v>98</v>
      </c>
      <c r="D30" s="186" t="s">
        <v>83</v>
      </c>
      <c r="E30" s="208">
        <v>3369.0666666666666</v>
      </c>
      <c r="F30" s="208">
        <v>17499.933333333334</v>
      </c>
      <c r="G30" s="193">
        <f>(F30-E30)/E30</f>
        <v>4.1942971347158471</v>
      </c>
      <c r="H30" s="208">
        <v>15627.711111111112</v>
      </c>
      <c r="I30" s="193">
        <f>(F30-H30)/H30</f>
        <v>0.11980143534206333</v>
      </c>
    </row>
    <row r="31" spans="1:9" ht="17.25" thickBot="1" x14ac:dyDescent="0.35">
      <c r="A31" s="38"/>
      <c r="B31" s="202" t="s">
        <v>8</v>
      </c>
      <c r="C31" s="189" t="s">
        <v>89</v>
      </c>
      <c r="D31" s="185" t="s">
        <v>161</v>
      </c>
      <c r="E31" s="211">
        <v>7166.4750000000004</v>
      </c>
      <c r="F31" s="211">
        <v>41263.474999999999</v>
      </c>
      <c r="G31" s="195">
        <f>(F31-E31)/E31</f>
        <v>4.7578481750093315</v>
      </c>
      <c r="H31" s="211">
        <v>34435.71428571429</v>
      </c>
      <c r="I31" s="195">
        <f>(F31-H31)/H31</f>
        <v>0.19827556523542814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47563.602777777771</v>
      </c>
      <c r="F32" s="100">
        <f>SUM(F16:F31)</f>
        <v>205525.9277777778</v>
      </c>
      <c r="G32" s="101">
        <f t="shared" ref="G32" si="0">(F32-E32)/E32</f>
        <v>3.3210756918061248</v>
      </c>
      <c r="H32" s="100">
        <f>SUM(H16:H31)</f>
        <v>192285.2115079365</v>
      </c>
      <c r="I32" s="104">
        <f t="shared" ref="I32" si="1">(F32-H32)/H32</f>
        <v>6.8859774321723105E-2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30</v>
      </c>
      <c r="C34" s="190" t="s">
        <v>104</v>
      </c>
      <c r="D34" s="192" t="s">
        <v>161</v>
      </c>
      <c r="E34" s="214">
        <v>3217.2</v>
      </c>
      <c r="F34" s="214">
        <v>7682.3</v>
      </c>
      <c r="G34" s="193">
        <f>(F34-E34)/E34</f>
        <v>1.3878838741763027</v>
      </c>
      <c r="H34" s="214">
        <v>8349.5</v>
      </c>
      <c r="I34" s="193">
        <f>(F34-H34)/H34</f>
        <v>-7.9908976585424257E-2</v>
      </c>
    </row>
    <row r="35" spans="1:9" ht="16.5" x14ac:dyDescent="0.3">
      <c r="A35" s="37"/>
      <c r="B35" s="201" t="s">
        <v>28</v>
      </c>
      <c r="C35" s="188" t="s">
        <v>102</v>
      </c>
      <c r="D35" s="184" t="s">
        <v>161</v>
      </c>
      <c r="E35" s="208">
        <v>3101.4</v>
      </c>
      <c r="F35" s="208">
        <v>10082</v>
      </c>
      <c r="G35" s="193">
        <f>(F35-E35)/E35</f>
        <v>2.2507899658218871</v>
      </c>
      <c r="H35" s="208">
        <v>10309.1</v>
      </c>
      <c r="I35" s="193">
        <f>(F35-H35)/H35</f>
        <v>-2.2029081103103119E-2</v>
      </c>
    </row>
    <row r="36" spans="1:9" ht="16.5" x14ac:dyDescent="0.3">
      <c r="A36" s="37"/>
      <c r="B36" s="203" t="s">
        <v>26</v>
      </c>
      <c r="C36" s="188" t="s">
        <v>100</v>
      </c>
      <c r="D36" s="184" t="s">
        <v>161</v>
      </c>
      <c r="E36" s="208">
        <v>6049</v>
      </c>
      <c r="F36" s="208">
        <v>16632.599999999999</v>
      </c>
      <c r="G36" s="193">
        <f>(F36-E36)/E36</f>
        <v>1.7496445693503055</v>
      </c>
      <c r="H36" s="208">
        <v>16711</v>
      </c>
      <c r="I36" s="193">
        <f>(F36-H36)/H36</f>
        <v>-4.6915205553229285E-3</v>
      </c>
    </row>
    <row r="37" spans="1:9" ht="16.5" x14ac:dyDescent="0.3">
      <c r="A37" s="37"/>
      <c r="B37" s="201" t="s">
        <v>27</v>
      </c>
      <c r="C37" s="188" t="s">
        <v>101</v>
      </c>
      <c r="D37" s="184" t="s">
        <v>161</v>
      </c>
      <c r="E37" s="208">
        <v>6065.7000000000007</v>
      </c>
      <c r="F37" s="208">
        <v>17049.888888888891</v>
      </c>
      <c r="G37" s="193">
        <f>(F37-E37)/E37</f>
        <v>1.8108691311619249</v>
      </c>
      <c r="H37" s="208">
        <v>16924.900000000001</v>
      </c>
      <c r="I37" s="193">
        <f>(F37-H37)/H37</f>
        <v>7.3849115143303085E-3</v>
      </c>
    </row>
    <row r="38" spans="1:9" ht="17.25" thickBot="1" x14ac:dyDescent="0.35">
      <c r="A38" s="38"/>
      <c r="B38" s="203" t="s">
        <v>29</v>
      </c>
      <c r="C38" s="188" t="s">
        <v>103</v>
      </c>
      <c r="D38" s="196" t="s">
        <v>161</v>
      </c>
      <c r="E38" s="211">
        <v>3380.2</v>
      </c>
      <c r="F38" s="211">
        <v>8761.75</v>
      </c>
      <c r="G38" s="195">
        <f>(F38-E38)/E38</f>
        <v>1.5920803502751317</v>
      </c>
      <c r="H38" s="211">
        <v>8505.5</v>
      </c>
      <c r="I38" s="195">
        <f>(F38-H38)/H38</f>
        <v>3.0127564517077186E-2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21813.500000000004</v>
      </c>
      <c r="F39" s="102">
        <f>SUM(F34:F38)</f>
        <v>60208.538888888885</v>
      </c>
      <c r="G39" s="103">
        <f t="shared" ref="G39" si="2">(F39-E39)/E39</f>
        <v>1.7601503146624282</v>
      </c>
      <c r="H39" s="102">
        <f>SUM(H34:H38)</f>
        <v>60800</v>
      </c>
      <c r="I39" s="104">
        <f t="shared" ref="I39" si="3">(F39-H39)/H39</f>
        <v>-9.7279788011696601E-3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35</v>
      </c>
      <c r="C41" s="188" t="s">
        <v>152</v>
      </c>
      <c r="D41" s="192" t="s">
        <v>161</v>
      </c>
      <c r="E41" s="206">
        <v>12333.333333333334</v>
      </c>
      <c r="F41" s="208">
        <v>50583.333333333336</v>
      </c>
      <c r="G41" s="193">
        <f>(F41-E41)/E41</f>
        <v>3.1013513513513513</v>
      </c>
      <c r="H41" s="208">
        <v>53333.333333333336</v>
      </c>
      <c r="I41" s="193">
        <f>(F41-H41)/H41</f>
        <v>-5.1562499999999997E-2</v>
      </c>
    </row>
    <row r="42" spans="1:9" ht="16.5" x14ac:dyDescent="0.3">
      <c r="A42" s="37"/>
      <c r="B42" s="201" t="s">
        <v>32</v>
      </c>
      <c r="C42" s="188" t="s">
        <v>106</v>
      </c>
      <c r="D42" s="184" t="s">
        <v>161</v>
      </c>
      <c r="E42" s="209">
        <v>39341.466666666667</v>
      </c>
      <c r="F42" s="208">
        <v>234741.46666666667</v>
      </c>
      <c r="G42" s="193">
        <f>(F42-E42)/E42</f>
        <v>4.9667695832387198</v>
      </c>
      <c r="H42" s="208">
        <v>245066.46666666667</v>
      </c>
      <c r="I42" s="193">
        <f>(F42-H42)/H42</f>
        <v>-4.213142720192644E-2</v>
      </c>
    </row>
    <row r="43" spans="1:9" ht="16.5" x14ac:dyDescent="0.3">
      <c r="A43" s="37"/>
      <c r="B43" s="203" t="s">
        <v>31</v>
      </c>
      <c r="C43" s="188" t="s">
        <v>105</v>
      </c>
      <c r="D43" s="184" t="s">
        <v>161</v>
      </c>
      <c r="E43" s="209">
        <v>64415.742857142861</v>
      </c>
      <c r="F43" s="216">
        <v>345998.8</v>
      </c>
      <c r="G43" s="193">
        <f>(F43-E43)/E43</f>
        <v>4.3713391269481141</v>
      </c>
      <c r="H43" s="216">
        <v>357898.8</v>
      </c>
      <c r="I43" s="193">
        <f>(F43-H43)/H43</f>
        <v>-3.3249622518991405E-2</v>
      </c>
    </row>
    <row r="44" spans="1:9" ht="16.5" x14ac:dyDescent="0.3">
      <c r="A44" s="37"/>
      <c r="B44" s="201" t="s">
        <v>33</v>
      </c>
      <c r="C44" s="188" t="s">
        <v>107</v>
      </c>
      <c r="D44" s="184" t="s">
        <v>161</v>
      </c>
      <c r="E44" s="209">
        <v>25482.571428571428</v>
      </c>
      <c r="F44" s="209">
        <v>167474.5</v>
      </c>
      <c r="G44" s="193">
        <f>(F44-E44)/E44</f>
        <v>5.572119319647042</v>
      </c>
      <c r="H44" s="209">
        <v>170962</v>
      </c>
      <c r="I44" s="193">
        <f>(F44-H44)/H44</f>
        <v>-2.0399270013219312E-2</v>
      </c>
    </row>
    <row r="45" spans="1:9" ht="16.5" x14ac:dyDescent="0.3">
      <c r="A45" s="37"/>
      <c r="B45" s="201" t="s">
        <v>34</v>
      </c>
      <c r="C45" s="188" t="s">
        <v>154</v>
      </c>
      <c r="D45" s="184" t="s">
        <v>161</v>
      </c>
      <c r="E45" s="209">
        <v>12650.666666666666</v>
      </c>
      <c r="F45" s="209">
        <v>70598</v>
      </c>
      <c r="G45" s="193">
        <f>(F45-E45)/E45</f>
        <v>4.5805754637436769</v>
      </c>
      <c r="H45" s="209">
        <v>71198</v>
      </c>
      <c r="I45" s="193">
        <f>(F45-H45)/H45</f>
        <v>-8.4272030113205429E-3</v>
      </c>
    </row>
    <row r="46" spans="1:9" ht="16.5" customHeight="1" thickBot="1" x14ac:dyDescent="0.35">
      <c r="A46" s="38"/>
      <c r="B46" s="201" t="s">
        <v>36</v>
      </c>
      <c r="C46" s="188" t="s">
        <v>153</v>
      </c>
      <c r="D46" s="184" t="s">
        <v>161</v>
      </c>
      <c r="E46" s="212">
        <v>22035.714285714286</v>
      </c>
      <c r="F46" s="212">
        <v>138036.42857142858</v>
      </c>
      <c r="G46" s="199">
        <f>(F46-E46)/E46</f>
        <v>5.2642139384116691</v>
      </c>
      <c r="H46" s="212">
        <v>132750</v>
      </c>
      <c r="I46" s="199">
        <f>(F46-H46)/H46</f>
        <v>3.9822437449556158E-2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176259.49523809523</v>
      </c>
      <c r="F47" s="83">
        <f>SUM(F41:F46)</f>
        <v>1007432.5285714285</v>
      </c>
      <c r="G47" s="103">
        <f t="shared" ref="G47" si="4">(F47-E47)/E47</f>
        <v>4.7156213185029623</v>
      </c>
      <c r="H47" s="102">
        <f>SUM(H41:H46)</f>
        <v>1031208.6</v>
      </c>
      <c r="I47" s="104">
        <f t="shared" ref="I47" si="5">(F47-H47)/H47</f>
        <v>-2.3056510029659836E-2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48</v>
      </c>
      <c r="C49" s="188" t="s">
        <v>157</v>
      </c>
      <c r="D49" s="192" t="s">
        <v>114</v>
      </c>
      <c r="E49" s="206">
        <v>63904.166666666664</v>
      </c>
      <c r="F49" s="206">
        <v>288895</v>
      </c>
      <c r="G49" s="193">
        <f>(F49-E49)/E49</f>
        <v>3.5207537328030258</v>
      </c>
      <c r="H49" s="206">
        <v>299368.75</v>
      </c>
      <c r="I49" s="193">
        <f>(F49-H49)/H49</f>
        <v>-3.4986116620388738E-2</v>
      </c>
    </row>
    <row r="50" spans="1:9" ht="16.5" x14ac:dyDescent="0.3">
      <c r="A50" s="37"/>
      <c r="B50" s="201" t="s">
        <v>45</v>
      </c>
      <c r="C50" s="188" t="s">
        <v>109</v>
      </c>
      <c r="D50" s="186" t="s">
        <v>108</v>
      </c>
      <c r="E50" s="209">
        <v>17020.625</v>
      </c>
      <c r="F50" s="209">
        <v>109301.625</v>
      </c>
      <c r="G50" s="193">
        <f>(F50-E50)/E50</f>
        <v>5.4217163000771125</v>
      </c>
      <c r="H50" s="209">
        <v>106362.25</v>
      </c>
      <c r="I50" s="193">
        <f>(F50-H50)/H50</f>
        <v>2.7635509779080455E-2</v>
      </c>
    </row>
    <row r="51" spans="1:9" ht="16.5" x14ac:dyDescent="0.3">
      <c r="A51" s="37"/>
      <c r="B51" s="201" t="s">
        <v>47</v>
      </c>
      <c r="C51" s="188" t="s">
        <v>113</v>
      </c>
      <c r="D51" s="184" t="s">
        <v>114</v>
      </c>
      <c r="E51" s="209">
        <v>38715</v>
      </c>
      <c r="F51" s="209">
        <v>199585.88888888888</v>
      </c>
      <c r="G51" s="193">
        <f>(F51-E51)/E51</f>
        <v>4.1552599480534385</v>
      </c>
      <c r="H51" s="209">
        <v>191663.66666666666</v>
      </c>
      <c r="I51" s="193">
        <f>(F51-H51)/H51</f>
        <v>4.133398029998149E-2</v>
      </c>
    </row>
    <row r="52" spans="1:9" ht="16.5" x14ac:dyDescent="0.3">
      <c r="A52" s="37"/>
      <c r="B52" s="201" t="s">
        <v>46</v>
      </c>
      <c r="C52" s="188" t="s">
        <v>111</v>
      </c>
      <c r="D52" s="184" t="s">
        <v>110</v>
      </c>
      <c r="E52" s="209">
        <v>10120.799999999999</v>
      </c>
      <c r="F52" s="209">
        <v>69851.3</v>
      </c>
      <c r="G52" s="193">
        <f>(F52-E52)/E52</f>
        <v>5.9017567781203075</v>
      </c>
      <c r="H52" s="209">
        <v>65546.8</v>
      </c>
      <c r="I52" s="193">
        <f>(F52-H52)/H52</f>
        <v>6.5670635332312183E-2</v>
      </c>
    </row>
    <row r="53" spans="1:9" ht="16.5" x14ac:dyDescent="0.3">
      <c r="A53" s="37"/>
      <c r="B53" s="201" t="s">
        <v>49</v>
      </c>
      <c r="C53" s="188" t="s">
        <v>158</v>
      </c>
      <c r="D53" s="186" t="s">
        <v>199</v>
      </c>
      <c r="E53" s="209">
        <v>5998.25</v>
      </c>
      <c r="F53" s="209">
        <v>21726.666666666668</v>
      </c>
      <c r="G53" s="193">
        <f>(F53-E53)/E53</f>
        <v>2.6221675766543022</v>
      </c>
      <c r="H53" s="209">
        <v>20000</v>
      </c>
      <c r="I53" s="193">
        <f>(F53-H53)/H53</f>
        <v>8.6333333333333401E-2</v>
      </c>
    </row>
    <row r="54" spans="1:9" ht="16.5" customHeight="1" thickBot="1" x14ac:dyDescent="0.35">
      <c r="A54" s="38"/>
      <c r="B54" s="201" t="s">
        <v>50</v>
      </c>
      <c r="C54" s="188" t="s">
        <v>159</v>
      </c>
      <c r="D54" s="185" t="s">
        <v>112</v>
      </c>
      <c r="E54" s="212">
        <v>49995</v>
      </c>
      <c r="F54" s="212">
        <v>296333.33333333331</v>
      </c>
      <c r="G54" s="199">
        <f>(F54-E54)/E54</f>
        <v>4.9272593926059267</v>
      </c>
      <c r="H54" s="212">
        <v>263000</v>
      </c>
      <c r="I54" s="199">
        <f>(F54-H54)/H54</f>
        <v>0.12674271229404302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185753.84166666667</v>
      </c>
      <c r="F55" s="83">
        <f>SUM(F49:F54)</f>
        <v>985693.81388888881</v>
      </c>
      <c r="G55" s="103">
        <f t="shared" ref="G55" si="6">(F55-E55)/E55</f>
        <v>4.3064518345612797</v>
      </c>
      <c r="H55" s="83">
        <f>SUM(H49:H54)</f>
        <v>945941.46666666667</v>
      </c>
      <c r="I55" s="104">
        <f t="shared" ref="I55" si="7">(F55-H55)/H55</f>
        <v>4.2024108914796278E-2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38</v>
      </c>
      <c r="C57" s="191" t="s">
        <v>115</v>
      </c>
      <c r="D57" s="192" t="s">
        <v>114</v>
      </c>
      <c r="E57" s="206">
        <v>10511.25</v>
      </c>
      <c r="F57" s="163">
        <v>49120</v>
      </c>
      <c r="G57" s="194">
        <f>(F57-E57)/E57</f>
        <v>3.6730883577119751</v>
      </c>
      <c r="H57" s="163">
        <v>53620</v>
      </c>
      <c r="I57" s="194">
        <f>(F57-H57)/H57</f>
        <v>-8.3923908989183144E-2</v>
      </c>
    </row>
    <row r="58" spans="1:9" ht="16.5" x14ac:dyDescent="0.3">
      <c r="A58" s="110"/>
      <c r="B58" s="223" t="s">
        <v>56</v>
      </c>
      <c r="C58" s="188" t="s">
        <v>123</v>
      </c>
      <c r="D58" s="184" t="s">
        <v>120</v>
      </c>
      <c r="E58" s="209">
        <v>72830</v>
      </c>
      <c r="F58" s="220">
        <v>488950</v>
      </c>
      <c r="G58" s="193">
        <f>(F58-E58)/E58</f>
        <v>5.7135795688589868</v>
      </c>
      <c r="H58" s="220">
        <v>514490</v>
      </c>
      <c r="I58" s="193">
        <f>(F58-H58)/H58</f>
        <v>-4.964139244688915E-2</v>
      </c>
    </row>
    <row r="59" spans="1:9" ht="16.5" x14ac:dyDescent="0.3">
      <c r="A59" s="110"/>
      <c r="B59" s="223" t="s">
        <v>39</v>
      </c>
      <c r="C59" s="188" t="s">
        <v>116</v>
      </c>
      <c r="D59" s="184" t="s">
        <v>114</v>
      </c>
      <c r="E59" s="209">
        <v>18275</v>
      </c>
      <c r="F59" s="220">
        <v>58615</v>
      </c>
      <c r="G59" s="193">
        <f>(F59-E59)/E59</f>
        <v>2.2073871409028727</v>
      </c>
      <c r="H59" s="220">
        <v>60938.75</v>
      </c>
      <c r="I59" s="193">
        <f>(F59-H59)/H59</f>
        <v>-3.8132551127156369E-2</v>
      </c>
    </row>
    <row r="60" spans="1:9" ht="16.5" x14ac:dyDescent="0.3">
      <c r="A60" s="110"/>
      <c r="B60" s="223" t="s">
        <v>40</v>
      </c>
      <c r="C60" s="188" t="s">
        <v>117</v>
      </c>
      <c r="D60" s="184" t="s">
        <v>114</v>
      </c>
      <c r="E60" s="209">
        <v>12917</v>
      </c>
      <c r="F60" s="220">
        <v>43596.6</v>
      </c>
      <c r="G60" s="193">
        <f>(F60-E60)/E60</f>
        <v>2.3751335449407756</v>
      </c>
      <c r="H60" s="220">
        <v>45096.6</v>
      </c>
      <c r="I60" s="193">
        <f>(F60-H60)/H60</f>
        <v>-3.3261931054669312E-2</v>
      </c>
    </row>
    <row r="61" spans="1:9" s="145" customFormat="1" ht="16.5" x14ac:dyDescent="0.3">
      <c r="A61" s="168"/>
      <c r="B61" s="223" t="s">
        <v>54</v>
      </c>
      <c r="C61" s="188" t="s">
        <v>121</v>
      </c>
      <c r="D61" s="184" t="s">
        <v>120</v>
      </c>
      <c r="E61" s="209">
        <v>18230</v>
      </c>
      <c r="F61" s="225">
        <v>52708.333333333336</v>
      </c>
      <c r="G61" s="193">
        <f>(F61-E61)/E61</f>
        <v>1.8912963978789543</v>
      </c>
      <c r="H61" s="225">
        <v>53956.666666666664</v>
      </c>
      <c r="I61" s="193">
        <f>(F61-H61)/H61</f>
        <v>-2.313584975597693E-2</v>
      </c>
    </row>
    <row r="62" spans="1:9" s="145" customFormat="1" ht="17.25" thickBot="1" x14ac:dyDescent="0.35">
      <c r="A62" s="168"/>
      <c r="B62" s="224" t="s">
        <v>55</v>
      </c>
      <c r="C62" s="189" t="s">
        <v>122</v>
      </c>
      <c r="D62" s="185" t="s">
        <v>120</v>
      </c>
      <c r="E62" s="212">
        <v>17842.777777777777</v>
      </c>
      <c r="F62" s="221">
        <v>67332.166666666672</v>
      </c>
      <c r="G62" s="198">
        <f>(F62-E62)/E62</f>
        <v>2.7736370146651308</v>
      </c>
      <c r="H62" s="221">
        <v>68173</v>
      </c>
      <c r="I62" s="198">
        <f>(F62-H62)/H62</f>
        <v>-1.2333817395938692E-2</v>
      </c>
    </row>
    <row r="63" spans="1:9" s="145" customFormat="1" ht="16.5" x14ac:dyDescent="0.3">
      <c r="A63" s="168"/>
      <c r="B63" s="94" t="s">
        <v>43</v>
      </c>
      <c r="C63" s="187" t="s">
        <v>119</v>
      </c>
      <c r="D63" s="184" t="s">
        <v>114</v>
      </c>
      <c r="E63" s="209">
        <v>6911.625</v>
      </c>
      <c r="F63" s="216">
        <v>7571.25</v>
      </c>
      <c r="G63" s="193">
        <f>(F63-E63)/E63</f>
        <v>9.5437035429439529E-2</v>
      </c>
      <c r="H63" s="216">
        <v>7571.25</v>
      </c>
      <c r="I63" s="193">
        <f>(F63-H63)/H63</f>
        <v>0</v>
      </c>
    </row>
    <row r="64" spans="1:9" s="145" customFormat="1" ht="16.5" x14ac:dyDescent="0.3">
      <c r="A64" s="168"/>
      <c r="B64" s="223" t="s">
        <v>42</v>
      </c>
      <c r="C64" s="188" t="s">
        <v>198</v>
      </c>
      <c r="D64" s="186" t="s">
        <v>114</v>
      </c>
      <c r="E64" s="216">
        <v>3590.8333333333335</v>
      </c>
      <c r="F64" s="220">
        <v>26089</v>
      </c>
      <c r="G64" s="193">
        <f>(F64-E64)/E64</f>
        <v>6.265444418658622</v>
      </c>
      <c r="H64" s="220">
        <v>26048</v>
      </c>
      <c r="I64" s="193">
        <f>(F64-H64)/H64</f>
        <v>1.574017199017199E-3</v>
      </c>
    </row>
    <row r="65" spans="1:9" ht="16.5" customHeight="1" thickBot="1" x14ac:dyDescent="0.35">
      <c r="A65" s="111"/>
      <c r="B65" s="224" t="s">
        <v>41</v>
      </c>
      <c r="C65" s="189" t="s">
        <v>118</v>
      </c>
      <c r="D65" s="185" t="s">
        <v>114</v>
      </c>
      <c r="E65" s="212">
        <v>6737.5</v>
      </c>
      <c r="F65" s="221">
        <v>57225</v>
      </c>
      <c r="G65" s="198">
        <f>(F65-E65)/E65</f>
        <v>7.4935064935064934</v>
      </c>
      <c r="H65" s="221">
        <v>50250</v>
      </c>
      <c r="I65" s="198">
        <f>(F65-H65)/H65</f>
        <v>0.13880597014925372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167845.98611111112</v>
      </c>
      <c r="F66" s="99">
        <f>SUM(F57:F65)</f>
        <v>851207.35</v>
      </c>
      <c r="G66" s="101">
        <f t="shared" ref="G66" si="8">(F66-E66)/E66</f>
        <v>4.0713595822095829</v>
      </c>
      <c r="H66" s="99">
        <f>SUM(H57:H65)</f>
        <v>880144.2666666666</v>
      </c>
      <c r="I66" s="176">
        <f t="shared" ref="I66" si="9">(F66-H66)/H66</f>
        <v>-3.2877469935989237E-2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64</v>
      </c>
      <c r="C68" s="188" t="s">
        <v>133</v>
      </c>
      <c r="D68" s="192" t="s">
        <v>127</v>
      </c>
      <c r="E68" s="206">
        <v>13261.25</v>
      </c>
      <c r="F68" s="214">
        <v>50531.25</v>
      </c>
      <c r="G68" s="193">
        <f>(F68-E68)/E68</f>
        <v>2.8104439626732018</v>
      </c>
      <c r="H68" s="214">
        <v>50540</v>
      </c>
      <c r="I68" s="193">
        <f>(F68-H68)/H68</f>
        <v>-1.7313019390581717E-4</v>
      </c>
    </row>
    <row r="69" spans="1:9" ht="16.5" x14ac:dyDescent="0.3">
      <c r="A69" s="37"/>
      <c r="B69" s="201" t="s">
        <v>62</v>
      </c>
      <c r="C69" s="188" t="s">
        <v>131</v>
      </c>
      <c r="D69" s="186" t="s">
        <v>125</v>
      </c>
      <c r="E69" s="209">
        <v>23450</v>
      </c>
      <c r="F69" s="208">
        <v>110900</v>
      </c>
      <c r="G69" s="193">
        <f>(F69-E69)/E69</f>
        <v>3.7292110874200426</v>
      </c>
      <c r="H69" s="208">
        <v>110900</v>
      </c>
      <c r="I69" s="193">
        <f>(F69-H69)/H69</f>
        <v>0</v>
      </c>
    </row>
    <row r="70" spans="1:9" ht="16.5" x14ac:dyDescent="0.3">
      <c r="A70" s="37"/>
      <c r="B70" s="201" t="s">
        <v>59</v>
      </c>
      <c r="C70" s="188" t="s">
        <v>128</v>
      </c>
      <c r="D70" s="186" t="s">
        <v>124</v>
      </c>
      <c r="E70" s="209">
        <v>25745.375</v>
      </c>
      <c r="F70" s="208">
        <v>111007.57142857143</v>
      </c>
      <c r="G70" s="193">
        <f>(F70-E70)/E70</f>
        <v>3.3117480879020573</v>
      </c>
      <c r="H70" s="208">
        <v>110005.42857142857</v>
      </c>
      <c r="I70" s="193">
        <f>(F70-H70)/H70</f>
        <v>9.1099400289337516E-3</v>
      </c>
    </row>
    <row r="71" spans="1:9" ht="16.5" x14ac:dyDescent="0.3">
      <c r="A71" s="37"/>
      <c r="B71" s="201" t="s">
        <v>60</v>
      </c>
      <c r="C71" s="188" t="s">
        <v>129</v>
      </c>
      <c r="D71" s="186" t="s">
        <v>215</v>
      </c>
      <c r="E71" s="209">
        <v>119004.71428571429</v>
      </c>
      <c r="F71" s="208">
        <v>609611.85714285716</v>
      </c>
      <c r="G71" s="193">
        <f>(F71-E71)/E71</f>
        <v>4.1225857799150809</v>
      </c>
      <c r="H71" s="208">
        <v>598343.28571428568</v>
      </c>
      <c r="I71" s="193">
        <f>(F71-H71)/H71</f>
        <v>1.8832953753495151E-2</v>
      </c>
    </row>
    <row r="72" spans="1:9" ht="16.5" x14ac:dyDescent="0.3">
      <c r="A72" s="37"/>
      <c r="B72" s="201" t="s">
        <v>63</v>
      </c>
      <c r="C72" s="188" t="s">
        <v>132</v>
      </c>
      <c r="D72" s="186" t="s">
        <v>126</v>
      </c>
      <c r="E72" s="209">
        <v>15981</v>
      </c>
      <c r="F72" s="208">
        <v>67589.166666666672</v>
      </c>
      <c r="G72" s="193">
        <f>(F72-E72)/E72</f>
        <v>3.2293452641678662</v>
      </c>
      <c r="H72" s="208">
        <v>64853.333333333336</v>
      </c>
      <c r="I72" s="193">
        <f>(F72-H72)/H72</f>
        <v>4.2184930098684244E-2</v>
      </c>
    </row>
    <row r="73" spans="1:9" ht="16.5" customHeight="1" thickBot="1" x14ac:dyDescent="0.35">
      <c r="A73" s="37"/>
      <c r="B73" s="201" t="s">
        <v>61</v>
      </c>
      <c r="C73" s="188" t="s">
        <v>130</v>
      </c>
      <c r="D73" s="185" t="s">
        <v>216</v>
      </c>
      <c r="E73" s="212">
        <v>48583.75</v>
      </c>
      <c r="F73" s="217">
        <v>265587.5</v>
      </c>
      <c r="G73" s="199">
        <f>(F73-E73)/E73</f>
        <v>4.466591195615818</v>
      </c>
      <c r="H73" s="217">
        <v>224901.25</v>
      </c>
      <c r="I73" s="199">
        <f>(F73-H73)/H73</f>
        <v>0.1809071759272125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246026.08928571429</v>
      </c>
      <c r="F74" s="83">
        <f>SUM(F68:F73)</f>
        <v>1215227.3452380951</v>
      </c>
      <c r="G74" s="103">
        <f t="shared" ref="G74" si="10">(F74-E74)/E74</f>
        <v>3.9394247120955979</v>
      </c>
      <c r="H74" s="83">
        <f>SUM(H68:H73)</f>
        <v>1159543.2976190476</v>
      </c>
      <c r="I74" s="104">
        <f t="shared" ref="I74" si="11">(F74-H74)/H74</f>
        <v>4.8022396173895893E-2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70</v>
      </c>
      <c r="C76" s="190" t="s">
        <v>141</v>
      </c>
      <c r="D76" s="192" t="s">
        <v>137</v>
      </c>
      <c r="E76" s="206">
        <v>8666.25</v>
      </c>
      <c r="F76" s="206">
        <v>30465.75</v>
      </c>
      <c r="G76" s="193">
        <f>(F76-E76)/E76</f>
        <v>2.5154478580700994</v>
      </c>
      <c r="H76" s="206">
        <v>30465.75</v>
      </c>
      <c r="I76" s="193">
        <f>(F76-H76)/H76</f>
        <v>0</v>
      </c>
    </row>
    <row r="77" spans="1:9" ht="16.5" x14ac:dyDescent="0.3">
      <c r="A77" s="37"/>
      <c r="B77" s="201" t="s">
        <v>67</v>
      </c>
      <c r="C77" s="188" t="s">
        <v>139</v>
      </c>
      <c r="D77" s="186" t="s">
        <v>135</v>
      </c>
      <c r="E77" s="209">
        <v>7874.7142857142853</v>
      </c>
      <c r="F77" s="209">
        <v>56602</v>
      </c>
      <c r="G77" s="193">
        <f>(F77-E77)/E77</f>
        <v>6.1878163380077291</v>
      </c>
      <c r="H77" s="209">
        <v>55650.75</v>
      </c>
      <c r="I77" s="193">
        <f>(F77-H77)/H77</f>
        <v>1.7093210783322776E-2</v>
      </c>
    </row>
    <row r="78" spans="1:9" ht="16.5" x14ac:dyDescent="0.3">
      <c r="A78" s="37"/>
      <c r="B78" s="201" t="s">
        <v>69</v>
      </c>
      <c r="C78" s="188" t="s">
        <v>140</v>
      </c>
      <c r="D78" s="186" t="s">
        <v>136</v>
      </c>
      <c r="E78" s="209">
        <v>2754.375</v>
      </c>
      <c r="F78" s="209">
        <v>24613.833333333332</v>
      </c>
      <c r="G78" s="193">
        <f>(F78-E78)/E78</f>
        <v>7.9362680583919518</v>
      </c>
      <c r="H78" s="209">
        <v>23620.6</v>
      </c>
      <c r="I78" s="193">
        <f>(F78-H78)/H78</f>
        <v>4.2049454007659991E-2</v>
      </c>
    </row>
    <row r="79" spans="1:9" ht="16.5" x14ac:dyDescent="0.3">
      <c r="A79" s="37"/>
      <c r="B79" s="201" t="s">
        <v>71</v>
      </c>
      <c r="C79" s="188" t="s">
        <v>200</v>
      </c>
      <c r="D79" s="186" t="s">
        <v>134</v>
      </c>
      <c r="E79" s="209">
        <v>7057.2222222222226</v>
      </c>
      <c r="F79" s="209">
        <v>23923.5</v>
      </c>
      <c r="G79" s="193">
        <f>(F79-E79)/E79</f>
        <v>2.3899315122412026</v>
      </c>
      <c r="H79" s="209">
        <v>22228.666666666668</v>
      </c>
      <c r="I79" s="193">
        <f>(F79-H79)/H79</f>
        <v>7.6245388837237138E-2</v>
      </c>
    </row>
    <row r="80" spans="1:9" ht="16.5" customHeight="1" thickBot="1" x14ac:dyDescent="0.35">
      <c r="A80" s="38"/>
      <c r="B80" s="201" t="s">
        <v>68</v>
      </c>
      <c r="C80" s="188" t="s">
        <v>138</v>
      </c>
      <c r="D80" s="185" t="s">
        <v>134</v>
      </c>
      <c r="E80" s="212">
        <v>14998.571428571429</v>
      </c>
      <c r="F80" s="212">
        <v>69522.875</v>
      </c>
      <c r="G80" s="193">
        <f>(F80-E80)/E80</f>
        <v>3.6352997904562336</v>
      </c>
      <c r="H80" s="212">
        <v>63942.555555555555</v>
      </c>
      <c r="I80" s="193">
        <f>(F80-H80)/H80</f>
        <v>8.7270822943510074E-2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41351.132936507936</v>
      </c>
      <c r="F81" s="83">
        <f>SUM(F76:F80)</f>
        <v>205127.95833333331</v>
      </c>
      <c r="G81" s="103">
        <f t="shared" ref="G81" si="12">(F81-E81)/E81</f>
        <v>3.9606369588058059</v>
      </c>
      <c r="H81" s="83">
        <f>SUM(H76:H80)</f>
        <v>195908.32222222222</v>
      </c>
      <c r="I81" s="104">
        <f t="shared" ref="I81" si="13">(F81-H81)/H81</f>
        <v>4.7060972226861786E-2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78</v>
      </c>
      <c r="C83" s="188" t="s">
        <v>149</v>
      </c>
      <c r="D83" s="192" t="s">
        <v>147</v>
      </c>
      <c r="E83" s="209">
        <v>4598.5</v>
      </c>
      <c r="F83" s="206">
        <v>35911.857142857145</v>
      </c>
      <c r="G83" s="194">
        <f>(F83-E83)/E83</f>
        <v>6.8094720328057292</v>
      </c>
      <c r="H83" s="206">
        <v>36202.166666666664</v>
      </c>
      <c r="I83" s="194">
        <f>(F83-H83)/H83</f>
        <v>-8.0191201394811361E-3</v>
      </c>
    </row>
    <row r="84" spans="1:11" ht="16.5" x14ac:dyDescent="0.3">
      <c r="A84" s="37"/>
      <c r="B84" s="201" t="s">
        <v>76</v>
      </c>
      <c r="C84" s="188" t="s">
        <v>143</v>
      </c>
      <c r="D84" s="184" t="s">
        <v>161</v>
      </c>
      <c r="E84" s="209">
        <v>3324.1666666666665</v>
      </c>
      <c r="F84" s="200">
        <v>22811.25</v>
      </c>
      <c r="G84" s="193">
        <f>(F84-E84)/E84</f>
        <v>5.8622461769867131</v>
      </c>
      <c r="H84" s="200">
        <v>22608.75</v>
      </c>
      <c r="I84" s="193">
        <f>(F84-H84)/H84</f>
        <v>8.9567092386797151E-3</v>
      </c>
    </row>
    <row r="85" spans="1:11" ht="16.5" x14ac:dyDescent="0.3">
      <c r="A85" s="37"/>
      <c r="B85" s="201" t="s">
        <v>75</v>
      </c>
      <c r="C85" s="188" t="s">
        <v>148</v>
      </c>
      <c r="D85" s="186" t="s">
        <v>145</v>
      </c>
      <c r="E85" s="209">
        <v>2822.5</v>
      </c>
      <c r="F85" s="209">
        <v>11698.333333333334</v>
      </c>
      <c r="G85" s="193">
        <f>(F85-E85)/E85</f>
        <v>3.144670800118099</v>
      </c>
      <c r="H85" s="209">
        <v>11378</v>
      </c>
      <c r="I85" s="193">
        <f>(F85-H85)/H85</f>
        <v>2.8153746997129015E-2</v>
      </c>
    </row>
    <row r="86" spans="1:11" ht="16.5" x14ac:dyDescent="0.3">
      <c r="A86" s="37"/>
      <c r="B86" s="201" t="s">
        <v>77</v>
      </c>
      <c r="C86" s="188" t="s">
        <v>146</v>
      </c>
      <c r="D86" s="186" t="s">
        <v>162</v>
      </c>
      <c r="E86" s="209">
        <v>5349.4444444444443</v>
      </c>
      <c r="F86" s="209">
        <v>16985.333333333332</v>
      </c>
      <c r="G86" s="193">
        <f>(F86-E86)/E86</f>
        <v>2.1751583757399517</v>
      </c>
      <c r="H86" s="209">
        <v>16452</v>
      </c>
      <c r="I86" s="193">
        <f>(F86-H86)/H86</f>
        <v>3.2417537887997332E-2</v>
      </c>
    </row>
    <row r="87" spans="1:11" ht="16.5" x14ac:dyDescent="0.3">
      <c r="A87" s="37"/>
      <c r="B87" s="201" t="s">
        <v>80</v>
      </c>
      <c r="C87" s="188" t="s">
        <v>151</v>
      </c>
      <c r="D87" s="197" t="s">
        <v>150</v>
      </c>
      <c r="E87" s="218">
        <v>6494.5</v>
      </c>
      <c r="F87" s="218">
        <v>47590.555555555555</v>
      </c>
      <c r="G87" s="193">
        <f>(F87-E87)/E87</f>
        <v>6.3278243984225968</v>
      </c>
      <c r="H87" s="218">
        <v>44839.444444444445</v>
      </c>
      <c r="I87" s="193">
        <f>(F87-H87)/H87</f>
        <v>6.1354710014743928E-2</v>
      </c>
    </row>
    <row r="88" spans="1:11" ht="16.5" x14ac:dyDescent="0.3">
      <c r="A88" s="37"/>
      <c r="B88" s="201" t="s">
        <v>74</v>
      </c>
      <c r="C88" s="188" t="s">
        <v>144</v>
      </c>
      <c r="D88" s="197" t="s">
        <v>142</v>
      </c>
      <c r="E88" s="218">
        <v>4388.333333333333</v>
      </c>
      <c r="F88" s="218">
        <v>24990.6</v>
      </c>
      <c r="G88" s="193">
        <f>(F88-E88)/E88</f>
        <v>4.6947816179263198</v>
      </c>
      <c r="H88" s="218">
        <v>23330.6</v>
      </c>
      <c r="I88" s="193">
        <f>(F88-H88)/H88</f>
        <v>7.1151191996776775E-2</v>
      </c>
    </row>
    <row r="89" spans="1:11" ht="16.5" customHeight="1" thickBot="1" x14ac:dyDescent="0.35">
      <c r="A89" s="35"/>
      <c r="B89" s="202" t="s">
        <v>79</v>
      </c>
      <c r="C89" s="189" t="s">
        <v>155</v>
      </c>
      <c r="D89" s="185" t="s">
        <v>156</v>
      </c>
      <c r="E89" s="212">
        <v>29999</v>
      </c>
      <c r="F89" s="212">
        <v>63500</v>
      </c>
      <c r="G89" s="195">
        <f>(F89-E89)/E89</f>
        <v>1.1167372245741525</v>
      </c>
      <c r="H89" s="212">
        <v>57000</v>
      </c>
      <c r="I89" s="195">
        <f>(F89-H89)/H89</f>
        <v>0.11403508771929824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56976.444444444438</v>
      </c>
      <c r="F90" s="83">
        <f>SUM(F83:F89)</f>
        <v>223487.92936507936</v>
      </c>
      <c r="G90" s="112">
        <f t="shared" ref="G90:G91" si="14">(F90-E90)/E90</f>
        <v>2.9224618444380805</v>
      </c>
      <c r="H90" s="83">
        <f>SUM(H83:H89)</f>
        <v>211810.9611111111</v>
      </c>
      <c r="I90" s="104">
        <f t="shared" ref="I90:I91" si="15">(F90-H90)/H90</f>
        <v>5.5129197246042372E-2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943590.09246031742</v>
      </c>
      <c r="F91" s="99">
        <f>SUM(F32,F39,F47,F55,F66,F74,F81,F90)</f>
        <v>4753911.392063491</v>
      </c>
      <c r="G91" s="101">
        <f t="shared" si="14"/>
        <v>4.0381107538636183</v>
      </c>
      <c r="H91" s="99">
        <f>SUM(H32,H39,H47,H55,H66,H74,H81,H90)</f>
        <v>4677642.1257936507</v>
      </c>
      <c r="I91" s="113">
        <f t="shared" si="15"/>
        <v>1.6305066573877702E-2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A6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11500</v>
      </c>
      <c r="E16" s="205">
        <v>15000</v>
      </c>
      <c r="F16" s="227">
        <v>17500</v>
      </c>
      <c r="G16" s="205">
        <v>12500</v>
      </c>
      <c r="H16" s="227">
        <v>12000</v>
      </c>
      <c r="I16" s="171">
        <v>13700</v>
      </c>
    </row>
    <row r="17" spans="1:9" ht="16.5" x14ac:dyDescent="0.3">
      <c r="A17" s="88"/>
      <c r="B17" s="137" t="s">
        <v>5</v>
      </c>
      <c r="C17" s="142" t="s">
        <v>164</v>
      </c>
      <c r="D17" s="226">
        <v>34000</v>
      </c>
      <c r="E17" s="208">
        <v>25000</v>
      </c>
      <c r="F17" s="226">
        <v>24000</v>
      </c>
      <c r="G17" s="208">
        <v>24000</v>
      </c>
      <c r="H17" s="226">
        <v>21666</v>
      </c>
      <c r="I17" s="130">
        <v>25733.200000000001</v>
      </c>
    </row>
    <row r="18" spans="1:9" ht="16.5" x14ac:dyDescent="0.3">
      <c r="A18" s="88"/>
      <c r="B18" s="137" t="s">
        <v>6</v>
      </c>
      <c r="C18" s="142" t="s">
        <v>165</v>
      </c>
      <c r="D18" s="226">
        <v>20000</v>
      </c>
      <c r="E18" s="208">
        <v>25000</v>
      </c>
      <c r="F18" s="226">
        <v>14500</v>
      </c>
      <c r="G18" s="208">
        <v>24500</v>
      </c>
      <c r="H18" s="226">
        <v>19000</v>
      </c>
      <c r="I18" s="130">
        <v>20600</v>
      </c>
    </row>
    <row r="19" spans="1:9" ht="16.5" x14ac:dyDescent="0.3">
      <c r="A19" s="88"/>
      <c r="B19" s="137" t="s">
        <v>7</v>
      </c>
      <c r="C19" s="142" t="s">
        <v>166</v>
      </c>
      <c r="D19" s="226">
        <v>3500</v>
      </c>
      <c r="E19" s="208">
        <v>6000</v>
      </c>
      <c r="F19" s="226">
        <v>8000</v>
      </c>
      <c r="G19" s="208">
        <v>5000</v>
      </c>
      <c r="H19" s="226">
        <v>4000</v>
      </c>
      <c r="I19" s="130">
        <v>5300</v>
      </c>
    </row>
    <row r="20" spans="1:9" ht="16.5" x14ac:dyDescent="0.3">
      <c r="A20" s="88"/>
      <c r="B20" s="137" t="s">
        <v>8</v>
      </c>
      <c r="C20" s="142" t="s">
        <v>167</v>
      </c>
      <c r="D20" s="226">
        <v>50000</v>
      </c>
      <c r="E20" s="208">
        <v>35000</v>
      </c>
      <c r="F20" s="226">
        <v>27500</v>
      </c>
      <c r="G20" s="208">
        <v>49000</v>
      </c>
      <c r="H20" s="226">
        <v>41666</v>
      </c>
      <c r="I20" s="130">
        <v>40633.199999999997</v>
      </c>
    </row>
    <row r="21" spans="1:9" ht="16.5" x14ac:dyDescent="0.3">
      <c r="A21" s="88"/>
      <c r="B21" s="137" t="s">
        <v>9</v>
      </c>
      <c r="C21" s="142" t="s">
        <v>168</v>
      </c>
      <c r="D21" s="226">
        <v>17000</v>
      </c>
      <c r="E21" s="208">
        <v>17000</v>
      </c>
      <c r="F21" s="226">
        <v>14500</v>
      </c>
      <c r="G21" s="208">
        <v>15500</v>
      </c>
      <c r="H21" s="226">
        <v>14666</v>
      </c>
      <c r="I21" s="130">
        <v>15733.2</v>
      </c>
    </row>
    <row r="22" spans="1:9" ht="16.5" x14ac:dyDescent="0.3">
      <c r="A22" s="88"/>
      <c r="B22" s="137" t="s">
        <v>10</v>
      </c>
      <c r="C22" s="142" t="s">
        <v>169</v>
      </c>
      <c r="D22" s="226">
        <v>9500</v>
      </c>
      <c r="E22" s="208">
        <v>14000</v>
      </c>
      <c r="F22" s="226">
        <v>12000</v>
      </c>
      <c r="G22" s="208">
        <v>12000</v>
      </c>
      <c r="H22" s="226">
        <v>10000</v>
      </c>
      <c r="I22" s="130">
        <v>11500</v>
      </c>
    </row>
    <row r="23" spans="1:9" ht="16.5" x14ac:dyDescent="0.3">
      <c r="A23" s="88"/>
      <c r="B23" s="137" t="s">
        <v>11</v>
      </c>
      <c r="C23" s="142" t="s">
        <v>170</v>
      </c>
      <c r="D23" s="226">
        <v>1750</v>
      </c>
      <c r="E23" s="208">
        <v>3000</v>
      </c>
      <c r="F23" s="226">
        <v>3000</v>
      </c>
      <c r="G23" s="208">
        <v>1750</v>
      </c>
      <c r="H23" s="226">
        <v>2333</v>
      </c>
      <c r="I23" s="130">
        <v>2366.6</v>
      </c>
    </row>
    <row r="24" spans="1:9" ht="16.5" x14ac:dyDescent="0.3">
      <c r="A24" s="88"/>
      <c r="B24" s="137" t="s">
        <v>12</v>
      </c>
      <c r="C24" s="142" t="s">
        <v>171</v>
      </c>
      <c r="D24" s="226">
        <v>4500</v>
      </c>
      <c r="E24" s="208">
        <v>3000</v>
      </c>
      <c r="F24" s="226">
        <v>5500</v>
      </c>
      <c r="G24" s="208">
        <v>4500</v>
      </c>
      <c r="H24" s="226">
        <v>6000</v>
      </c>
      <c r="I24" s="130">
        <v>4700</v>
      </c>
    </row>
    <row r="25" spans="1:9" ht="16.5" x14ac:dyDescent="0.3">
      <c r="A25" s="88"/>
      <c r="B25" s="137" t="s">
        <v>13</v>
      </c>
      <c r="C25" s="142" t="s">
        <v>172</v>
      </c>
      <c r="D25" s="226">
        <v>3000</v>
      </c>
      <c r="E25" s="208">
        <v>3000</v>
      </c>
      <c r="F25" s="226">
        <v>5500</v>
      </c>
      <c r="G25" s="208">
        <v>3000</v>
      </c>
      <c r="H25" s="226">
        <v>3666</v>
      </c>
      <c r="I25" s="130">
        <v>3633.2</v>
      </c>
    </row>
    <row r="26" spans="1:9" ht="16.5" x14ac:dyDescent="0.3">
      <c r="A26" s="88"/>
      <c r="B26" s="137" t="s">
        <v>14</v>
      </c>
      <c r="C26" s="142" t="s">
        <v>173</v>
      </c>
      <c r="D26" s="226">
        <v>1750</v>
      </c>
      <c r="E26" s="208">
        <v>5000</v>
      </c>
      <c r="F26" s="226">
        <v>5500</v>
      </c>
      <c r="G26" s="208">
        <v>2000</v>
      </c>
      <c r="H26" s="226">
        <v>3000</v>
      </c>
      <c r="I26" s="130">
        <v>3450</v>
      </c>
    </row>
    <row r="27" spans="1:9" ht="16.5" x14ac:dyDescent="0.3">
      <c r="A27" s="88"/>
      <c r="B27" s="137" t="s">
        <v>15</v>
      </c>
      <c r="C27" s="142" t="s">
        <v>174</v>
      </c>
      <c r="D27" s="226">
        <v>8500</v>
      </c>
      <c r="E27" s="208">
        <v>9000</v>
      </c>
      <c r="F27" s="226">
        <v>9500</v>
      </c>
      <c r="G27" s="208">
        <v>9500</v>
      </c>
      <c r="H27" s="226">
        <v>10000</v>
      </c>
      <c r="I27" s="130">
        <v>9300</v>
      </c>
    </row>
    <row r="28" spans="1:9" ht="16.5" x14ac:dyDescent="0.3">
      <c r="A28" s="88"/>
      <c r="B28" s="137" t="s">
        <v>16</v>
      </c>
      <c r="C28" s="142" t="s">
        <v>175</v>
      </c>
      <c r="D28" s="226">
        <v>2500</v>
      </c>
      <c r="E28" s="208">
        <v>3500</v>
      </c>
      <c r="F28" s="226">
        <v>5000</v>
      </c>
      <c r="G28" s="208">
        <v>4000</v>
      </c>
      <c r="H28" s="226">
        <v>3666</v>
      </c>
      <c r="I28" s="130">
        <v>3733.2</v>
      </c>
    </row>
    <row r="29" spans="1:9" ht="16.5" x14ac:dyDescent="0.3">
      <c r="A29" s="88"/>
      <c r="B29" s="139" t="s">
        <v>17</v>
      </c>
      <c r="C29" s="142" t="s">
        <v>176</v>
      </c>
      <c r="D29" s="226">
        <v>6500</v>
      </c>
      <c r="E29" s="208">
        <v>9000</v>
      </c>
      <c r="F29" s="226">
        <v>7500</v>
      </c>
      <c r="G29" s="208">
        <v>7000</v>
      </c>
      <c r="H29" s="226">
        <v>6666</v>
      </c>
      <c r="I29" s="130">
        <v>7333.2</v>
      </c>
    </row>
    <row r="30" spans="1:9" ht="16.5" x14ac:dyDescent="0.3">
      <c r="A30" s="88"/>
      <c r="B30" s="137" t="s">
        <v>18</v>
      </c>
      <c r="C30" s="142" t="s">
        <v>177</v>
      </c>
      <c r="D30" s="226">
        <v>19500</v>
      </c>
      <c r="E30" s="208">
        <v>30000</v>
      </c>
      <c r="F30" s="226">
        <v>14000</v>
      </c>
      <c r="G30" s="208">
        <v>13000</v>
      </c>
      <c r="H30" s="226">
        <v>11666</v>
      </c>
      <c r="I30" s="130">
        <v>17633.2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15000</v>
      </c>
      <c r="E31" s="211">
        <v>15000</v>
      </c>
      <c r="F31" s="228">
        <v>15500</v>
      </c>
      <c r="G31" s="211">
        <v>15500</v>
      </c>
      <c r="H31" s="228">
        <v>14000</v>
      </c>
      <c r="I31" s="182">
        <v>15000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12000</v>
      </c>
      <c r="E33" s="205">
        <v>23000</v>
      </c>
      <c r="F33" s="227">
        <v>12000</v>
      </c>
      <c r="G33" s="205">
        <v>19500</v>
      </c>
      <c r="H33" s="227">
        <v>15666</v>
      </c>
      <c r="I33" s="171">
        <v>16433.2</v>
      </c>
    </row>
    <row r="34" spans="1:9" ht="16.5" x14ac:dyDescent="0.3">
      <c r="A34" s="88"/>
      <c r="B34" s="129" t="s">
        <v>27</v>
      </c>
      <c r="C34" s="15" t="s">
        <v>180</v>
      </c>
      <c r="D34" s="226">
        <v>12000</v>
      </c>
      <c r="E34" s="208">
        <v>23000</v>
      </c>
      <c r="F34" s="226">
        <v>8000</v>
      </c>
      <c r="G34" s="208">
        <v>19500</v>
      </c>
      <c r="H34" s="226">
        <v>13000</v>
      </c>
      <c r="I34" s="130">
        <v>15100</v>
      </c>
    </row>
    <row r="35" spans="1:9" ht="16.5" x14ac:dyDescent="0.3">
      <c r="A35" s="88"/>
      <c r="B35" s="131" t="s">
        <v>28</v>
      </c>
      <c r="C35" s="15" t="s">
        <v>181</v>
      </c>
      <c r="D35" s="226">
        <v>9500</v>
      </c>
      <c r="E35" s="208">
        <v>8000</v>
      </c>
      <c r="F35" s="226">
        <v>11000</v>
      </c>
      <c r="G35" s="208">
        <v>10000</v>
      </c>
      <c r="H35" s="226">
        <v>10000</v>
      </c>
      <c r="I35" s="130">
        <v>9700</v>
      </c>
    </row>
    <row r="36" spans="1:9" ht="16.5" x14ac:dyDescent="0.3">
      <c r="A36" s="88"/>
      <c r="B36" s="129" t="s">
        <v>29</v>
      </c>
      <c r="C36" s="188" t="s">
        <v>182</v>
      </c>
      <c r="D36" s="226">
        <v>5000</v>
      </c>
      <c r="E36" s="208">
        <v>10000</v>
      </c>
      <c r="F36" s="226">
        <v>9000</v>
      </c>
      <c r="G36" s="208">
        <v>15000</v>
      </c>
      <c r="H36" s="226">
        <v>8000</v>
      </c>
      <c r="I36" s="130">
        <v>9400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5000</v>
      </c>
      <c r="E37" s="211">
        <v>7000</v>
      </c>
      <c r="F37" s="228">
        <v>9000</v>
      </c>
      <c r="G37" s="211">
        <v>10000</v>
      </c>
      <c r="H37" s="228">
        <v>5333</v>
      </c>
      <c r="I37" s="182">
        <v>7266.6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300000</v>
      </c>
      <c r="E39" s="205">
        <v>350000</v>
      </c>
      <c r="F39" s="205">
        <v>350000</v>
      </c>
      <c r="G39" s="205">
        <v>300000</v>
      </c>
      <c r="H39" s="205">
        <v>300000</v>
      </c>
      <c r="I39" s="171">
        <v>320000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200000</v>
      </c>
      <c r="E40" s="211">
        <v>270000</v>
      </c>
      <c r="F40" s="211">
        <v>250000</v>
      </c>
      <c r="G40" s="211">
        <v>232500</v>
      </c>
      <c r="H40" s="211">
        <v>238333</v>
      </c>
      <c r="I40" s="182">
        <v>238166.6</v>
      </c>
    </row>
    <row r="41" spans="1:9" ht="15.75" thickBot="1" x14ac:dyDescent="0.3">
      <c r="D41" s="233">
        <v>752000</v>
      </c>
      <c r="E41" s="234">
        <v>908500</v>
      </c>
      <c r="F41" s="234">
        <v>838000</v>
      </c>
      <c r="G41" s="234">
        <v>809250</v>
      </c>
      <c r="H41" s="234">
        <v>774327</v>
      </c>
      <c r="I41" s="235">
        <v>816415.4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17-01-2022</vt:lpstr>
      <vt:lpstr>By Order</vt:lpstr>
      <vt:lpstr>All Stores</vt:lpstr>
      <vt:lpstr>'17-01-2022'!Print_Titles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2022-01-20T12:40:13Z</cp:lastPrinted>
  <dcterms:created xsi:type="dcterms:W3CDTF">2010-10-20T06:23:14Z</dcterms:created>
  <dcterms:modified xsi:type="dcterms:W3CDTF">2022-01-20T12:40:36Z</dcterms:modified>
</cp:coreProperties>
</file>