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07-02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'07-02-2022'!$12:$14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9" i="11"/>
  <c r="G89" i="11"/>
  <c r="I83" i="11"/>
  <c r="G83" i="11"/>
  <c r="I88" i="11"/>
  <c r="G88" i="11"/>
  <c r="I86" i="11"/>
  <c r="G86" i="11"/>
  <c r="I85" i="11"/>
  <c r="G85" i="11"/>
  <c r="I84" i="11"/>
  <c r="G84" i="11"/>
  <c r="I79" i="11"/>
  <c r="G79" i="11"/>
  <c r="I80" i="11"/>
  <c r="G80" i="11"/>
  <c r="I78" i="11"/>
  <c r="G78" i="11"/>
  <c r="I77" i="11"/>
  <c r="G77" i="11"/>
  <c r="I76" i="11"/>
  <c r="G76" i="11"/>
  <c r="I73" i="11"/>
  <c r="G73" i="11"/>
  <c r="I69" i="11"/>
  <c r="G69" i="11"/>
  <c r="I71" i="11"/>
  <c r="G71" i="11"/>
  <c r="I70" i="11"/>
  <c r="G70" i="11"/>
  <c r="I72" i="11"/>
  <c r="G72" i="11"/>
  <c r="I68" i="11"/>
  <c r="G68" i="11"/>
  <c r="I62" i="11"/>
  <c r="G62" i="11"/>
  <c r="I58" i="11"/>
  <c r="G58" i="11"/>
  <c r="I64" i="11"/>
  <c r="G64" i="11"/>
  <c r="I63" i="11"/>
  <c r="G63" i="11"/>
  <c r="I65" i="11"/>
  <c r="G65" i="11"/>
  <c r="I61" i="11"/>
  <c r="G61" i="11"/>
  <c r="I60" i="11"/>
  <c r="G60" i="11"/>
  <c r="I57" i="11"/>
  <c r="G57" i="11"/>
  <c r="I59" i="11"/>
  <c r="G59" i="11"/>
  <c r="I53" i="11"/>
  <c r="G53" i="11"/>
  <c r="I54" i="11"/>
  <c r="G54" i="11"/>
  <c r="I52" i="11"/>
  <c r="G52" i="11"/>
  <c r="I50" i="11"/>
  <c r="G50" i="11"/>
  <c r="I49" i="11"/>
  <c r="G49" i="11"/>
  <c r="I51" i="11"/>
  <c r="G51" i="11"/>
  <c r="I43" i="11"/>
  <c r="G43" i="11"/>
  <c r="I46" i="11"/>
  <c r="G46" i="11"/>
  <c r="I45" i="11"/>
  <c r="G45" i="11"/>
  <c r="I42" i="11"/>
  <c r="G42" i="11"/>
  <c r="I44" i="11"/>
  <c r="G44" i="11"/>
  <c r="I41" i="11"/>
  <c r="G41" i="11"/>
  <c r="I37" i="11"/>
  <c r="G37" i="11"/>
  <c r="I35" i="11"/>
  <c r="G35" i="11"/>
  <c r="I34" i="11"/>
  <c r="G34" i="11"/>
  <c r="I36" i="11"/>
  <c r="G36" i="11"/>
  <c r="I38" i="11"/>
  <c r="G38" i="11"/>
  <c r="I22" i="11"/>
  <c r="G22" i="11"/>
  <c r="I21" i="11"/>
  <c r="G21" i="11"/>
  <c r="I20" i="11"/>
  <c r="G20" i="11"/>
  <c r="I18" i="11"/>
  <c r="G18" i="11"/>
  <c r="I31" i="11"/>
  <c r="G31" i="11"/>
  <c r="I16" i="11"/>
  <c r="G16" i="11"/>
  <c r="I24" i="11"/>
  <c r="G24" i="11"/>
  <c r="I23" i="11"/>
  <c r="G23" i="11"/>
  <c r="I30" i="11"/>
  <c r="G30" i="11"/>
  <c r="I27" i="11"/>
  <c r="G27" i="11"/>
  <c r="I26" i="11"/>
  <c r="G26" i="11"/>
  <c r="I25" i="11"/>
  <c r="G25" i="11"/>
  <c r="I19" i="11"/>
  <c r="G19" i="11"/>
  <c r="I28" i="11"/>
  <c r="G28" i="11"/>
  <c r="I17" i="11"/>
  <c r="G17" i="11"/>
  <c r="I29" i="11"/>
  <c r="G29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<sst xmlns="http://schemas.openxmlformats.org/spreadsheetml/2006/main" count="848" uniqueCount="225">
  <si>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</si>
  <si>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</si>
  <si>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</si>
  <si>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</si>
  <si>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</si>
  <si>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</si>
  <si>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</si>
  <si>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</si>
  <si>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</si>
  <si>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</si>
  <si>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</si>
  <si>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</si>
  <si>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</si>
  <si>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</si>
  <si>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</si>
  <si>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</si>
  <si>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</si>
  <si>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</si>
  <si>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</si>
  <si>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</si>
  <si>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</si>
  <si>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</si>
  <si>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</si>
  <si>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</si>
  <si>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</si>
  <si>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</si>
  <si>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</si>
  <si>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</si>
  <si>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</si>
  <si>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</si>
  <si>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</si>
  <si>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</si>
  <si>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</si>
  <si>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</si>
  <si>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</si>
  <si>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</si>
  <si>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</si>
  <si>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</si>
  <si>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</si>
  <si>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</si>
  <si>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</si>
  <si>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</si>
  <si>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</si>
  <si>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</si>
  <si>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</si>
  <si>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</si>
  <si>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</si>
  <si>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</si>
  <si>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</si>
  <si>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</si>
  <si>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</si>
  <si>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</si>
  <si>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</si>
  <si>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</si>
  <si>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</si>
  <si>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</si>
  <si>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</si>
  <si>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</si>
  <si>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</si>
  <si>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</si>
  <si>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</si>
  <si>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</si>
  <si>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</si>
  <si>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</si>
  <si>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</si>
  <si>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</si>
  <si>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</si>
  <si>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</si>
  <si>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</si>
  <si>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</si>
  <si>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</si>
  <si>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</si>
  <si>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</si>
  <si>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</si>
  <si>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</si>
  <si>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</si>
  <si>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</si>
  <si>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</si>
  <si>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</si>
  <si>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</si>
  <si>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</si>
  <si>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</si>
  <si>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</si>
  <si>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</si>
  <si>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</si>
  <si>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</si>
  <si>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</si>
  <si>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</si>
  <si>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</si>
  <si>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</si>
  <si>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</si>
  <si>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</si>
  <si>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</si>
  <si>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</si>
  <si>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</si>
  <si>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</si>
  <si>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</si>
  <si>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</si>
  <si>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</si>
  <si>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</si>
  <si>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</si>
  <si>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</si>
  <si>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</si>
  <si>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</si>
  <si>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</si>
  <si>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</si>
  <si>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</si>
  <si>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</si>
  <si>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</si>
  <si>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</si>
  <si>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</si>
  <si>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</si>
  <si>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</si>
  <si>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</si>
  <si>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</si>
  <si>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</si>
  <si>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</si>
  <si>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</si>
  <si>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</si>
  <si>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</si>
  <si>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</si>
  <si>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</si>
  <si>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</si>
  <si>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</si>
  <si>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</si>
  <si>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</si>
  <si>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</si>
  <si>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</si>
  <si>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</si>
  <si>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</si>
  <si>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</si>
  <si>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</si>
  <si>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</si>
  <si>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</si>
  <si>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</si>
  <si>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</si>
  <si>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</si>
  <si>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</si>
  <si>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</si>
  <si>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</si>
  <si>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</si>
  <si>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</si>
  <si>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</si>
  <si>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</si>
  <si>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</si>
  <si>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</si>
  <si>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</si>
  <si>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</si>
  <si>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</si>
  <si>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</si>
  <si>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</si>
  <si>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</si>
  <si>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</si>
  <si>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</si>
  <si>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</si>
  <si>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</si>
  <si>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</si>
  <si>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</si>
  <si>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</si>
  <si>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</si>
  <si>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</si>
  <si>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</si>
  <si>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</si>
  <si>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</si>
  <si>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</si>
  <si>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</si>
  <si>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</si>
  <si>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</si>
  <si>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</si>
  <si>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</si>
  <si>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</si>
  <si>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</si>
  <si>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</si>
  <si>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</si>
  <si>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</si>
  <si>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</si>
  <si>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</si>
  <si>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</si>
  <si>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</si>
  <si>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</si>
  <si>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</si>
  <si>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</si>
  <si>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</si>
  <si>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</si>
  <si>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</si>
  <si>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</si>
  <si>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</si>
  <si>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</si>
  <si>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</si>
  <si>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</si>
  <si>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</si>
  <si>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</si>
  <si>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</si>
  <si>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</si>
  <si>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</si>
  <si>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</si>
  <si>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</si>
  <si>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</si>
  <si>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</si>
  <si>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</si>
  <si>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</si>
  <si>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</si>
  <si>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</si>
  <si>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</si>
  <si>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</si>
  <si>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</si>
  <si>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</si>
  <si>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</si>
  <si>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</si>
  <si>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</si>
  <si>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</si>
  <si>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</si>
  <si>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</si>
  <si>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</si>
  <si>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</si>
  <si>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</si>
  <si>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</si>
  <si>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المعدل العام للأسعار في 31-01-2022  (ل.ل.)</t>
  </si>
  <si>
    <t>معدل أسعار  السوبرماركات في 31-01-2022 (ل.ل.)</t>
  </si>
  <si>
    <t>معدل أسعار المحلات والملاحم في 31-01-2022 (ل.ل.)</t>
  </si>
  <si>
    <t xml:space="preserve"> التاريخ 7 شباط 2022</t>
  </si>
  <si>
    <t>معدل أسعار  السوبرماركات في 07-02-2022 (ل.ل.)</t>
  </si>
  <si>
    <t>معدل الأسعار في شباط 2021 (ل.ل.)</t>
  </si>
  <si>
    <t>معدل أسعار المحلات والملاحم في 07-02-2022 (ل.ل.)</t>
  </si>
  <si>
    <t>المعدل العام للأسعار في 07-02-2022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</si>
</sst>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3" t="s">
        <v>202</v>
      </c>
      <c r="B9" s="233"/>
      <c r="C9" s="233"/>
      <c r="D9" s="233"/>
      <c r="E9" s="233"/>
      <c r="F9" s="233"/>
      <c r="G9" s="233"/>
      <c r="H9" s="233"/>
      <c r="I9" s="233"/>
    </row>
    <row r="10" spans="1:9" ht="18" x14ac:dyDescent="0.2">
      <c r="A10" s="2" t="s">
        <v>220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4" t="s">
        <v>3</v>
      </c>
      <c r="B12" s="240"/>
      <c r="C12" s="238" t="s">
        <v>0</v>
      </c>
      <c r="D12" s="236" t="s">
        <v>23</v>
      </c>
      <c r="E12" s="236" t="s">
        <v>222</v>
      </c>
      <c r="F12" s="236" t="s">
        <v>221</v>
      </c>
      <c r="G12" s="236" t="s">
        <v>197</v>
      </c>
      <c r="H12" s="236" t="s">
        <v>218</v>
      </c>
      <c r="I12" s="236" t="s">
        <v>187</v>
      </c>
    </row>
    <row r="13" spans="1:9" ht="38.25" customHeight="1" thickBot="1" x14ac:dyDescent="0.25">
      <c r="A13" s="235"/>
      <c r="B13" s="241"/>
      <c r="C13" s="239"/>
      <c r="D13" s="237"/>
      <c r="E13" s="237"/>
      <c r="F13" s="237"/>
      <c r="G13" s="237"/>
      <c r="H13" s="237"/>
      <c r="I13" s="23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1" t="s">
        <v>4</v>
      </c>
      <c r="C15" s="19" t="s">
        <v>84</v>
      </c>
      <c r="D15" s="20" t="s">
        <v>161</v>
      </c>
      <c r="E15" s="205">
        <v>3957.166666666667</v>
      </c>
      <c r="F15" s="214">
        <v>15949</v>
      </c>
      <c r="G15" s="45">
        <f t="shared" ref="G15:G30" si="0">(F15-E15)/E15</f>
        <v>3.0304089626416202</v>
      </c>
      <c r="H15" s="214">
        <v>14289</v>
      </c>
      <c r="I15" s="45">
        <f t="shared" ref="I15:I30" si="1">(F15-H15)/H15</f>
        <v>0.11617328014556652</v>
      </c>
    </row>
    <row r="16" spans="1:9" ht="16.5" x14ac:dyDescent="0.3">
      <c r="A16" s="37"/>
      <c r="B16" s="92" t="s">
        <v>5</v>
      </c>
      <c r="C16" s="188" t="s">
        <v>85</v>
      </c>
      <c r="D16" s="184" t="s">
        <v>161</v>
      </c>
      <c r="E16" s="208">
        <v>5026.4291005291007</v>
      </c>
      <c r="F16" s="208">
        <v>27166.444444444445</v>
      </c>
      <c r="G16" s="48">
        <f t="shared" si="0"/>
        <v>4.4047205085584125</v>
      </c>
      <c r="H16" s="208">
        <v>30361.111111111109</v>
      </c>
      <c r="I16" s="44">
        <f t="shared" si="1"/>
        <v>-0.1052223238792314</v>
      </c>
    </row>
    <row r="17" spans="1:9" ht="16.5" x14ac:dyDescent="0.3">
      <c r="A17" s="37"/>
      <c r="B17" s="92" t="s">
        <v>6</v>
      </c>
      <c r="C17" s="15" t="s">
        <v>86</v>
      </c>
      <c r="D17" s="11" t="s">
        <v>161</v>
      </c>
      <c r="E17" s="208">
        <v>5484.3148148148148</v>
      </c>
      <c r="F17" s="208">
        <v>24083.111111111109</v>
      </c>
      <c r="G17" s="48">
        <f t="shared" si="0"/>
        <v>3.3912707283059769</v>
      </c>
      <c r="H17" s="208">
        <v>20999.777777777777</v>
      </c>
      <c r="I17" s="44">
        <f t="shared" si="1"/>
        <v>0.14682695054974121</v>
      </c>
    </row>
    <row r="18" spans="1:9" ht="16.5" x14ac:dyDescent="0.3">
      <c r="A18" s="37"/>
      <c r="B18" s="92" t="s">
        <v>7</v>
      </c>
      <c r="C18" s="15" t="s">
        <v>87</v>
      </c>
      <c r="D18" s="11" t="s">
        <v>161</v>
      </c>
      <c r="E18" s="208">
        <v>1840.5555555555554</v>
      </c>
      <c r="F18" s="208">
        <v>4149</v>
      </c>
      <c r="G18" s="48">
        <f t="shared" si="0"/>
        <v>1.2542106851795956</v>
      </c>
      <c r="H18" s="208">
        <v>4449</v>
      </c>
      <c r="I18" s="44">
        <f t="shared" si="1"/>
        <v>-6.7430883344571813E-2</v>
      </c>
    </row>
    <row r="19" spans="1:9" ht="16.5" x14ac:dyDescent="0.3">
      <c r="A19" s="37"/>
      <c r="B19" s="92" t="s">
        <v>8</v>
      </c>
      <c r="C19" s="15" t="s">
        <v>89</v>
      </c>
      <c r="D19" s="11" t="s">
        <v>161</v>
      </c>
      <c r="E19" s="208">
        <v>12955.170238095237</v>
      </c>
      <c r="F19" s="208">
        <v>55100</v>
      </c>
      <c r="G19" s="48">
        <f t="shared" si="0"/>
        <v>3.253128209614419</v>
      </c>
      <c r="H19" s="208">
        <v>50071.428571428572</v>
      </c>
      <c r="I19" s="44">
        <f t="shared" si="1"/>
        <v>0.10042796005706132</v>
      </c>
    </row>
    <row r="20" spans="1:9" ht="16.5" x14ac:dyDescent="0.3">
      <c r="A20" s="37"/>
      <c r="B20" s="92" t="s">
        <v>9</v>
      </c>
      <c r="C20" s="15" t="s">
        <v>88</v>
      </c>
      <c r="D20" s="11" t="s">
        <v>161</v>
      </c>
      <c r="E20" s="208">
        <v>4701.9666666666672</v>
      </c>
      <c r="F20" s="208">
        <v>23344.799999999999</v>
      </c>
      <c r="G20" s="48">
        <f t="shared" si="0"/>
        <v>3.9649012115497766</v>
      </c>
      <c r="H20" s="208">
        <v>20961.111111111109</v>
      </c>
      <c r="I20" s="44">
        <f t="shared" si="1"/>
        <v>0.11371958653591312</v>
      </c>
    </row>
    <row r="21" spans="1:9" ht="16.5" x14ac:dyDescent="0.3">
      <c r="A21" s="37"/>
      <c r="B21" s="92" t="s">
        <v>10</v>
      </c>
      <c r="C21" s="15" t="s">
        <v>90</v>
      </c>
      <c r="D21" s="11" t="s">
        <v>161</v>
      </c>
      <c r="E21" s="208">
        <v>3067</v>
      </c>
      <c r="F21" s="208">
        <v>13848.8</v>
      </c>
      <c r="G21" s="48">
        <f t="shared" si="0"/>
        <v>3.5154222367134005</v>
      </c>
      <c r="H21" s="208">
        <v>12409</v>
      </c>
      <c r="I21" s="44">
        <f t="shared" si="1"/>
        <v>0.11602868885486335</v>
      </c>
    </row>
    <row r="22" spans="1:9" ht="16.5" x14ac:dyDescent="0.3">
      <c r="A22" s="37"/>
      <c r="B22" s="92" t="s">
        <v>11</v>
      </c>
      <c r="C22" s="15" t="s">
        <v>91</v>
      </c>
      <c r="D22" s="13" t="s">
        <v>81</v>
      </c>
      <c r="E22" s="208">
        <v>664.87766666666653</v>
      </c>
      <c r="F22" s="208">
        <v>3449.8</v>
      </c>
      <c r="G22" s="48">
        <f t="shared" si="0"/>
        <v>4.1886236716228016</v>
      </c>
      <c r="H22" s="208">
        <v>3194.8</v>
      </c>
      <c r="I22" s="44">
        <f t="shared" si="1"/>
        <v>7.9817202954801547E-2</v>
      </c>
    </row>
    <row r="23" spans="1:9" ht="16.5" x14ac:dyDescent="0.3">
      <c r="A23" s="37"/>
      <c r="B23" s="92" t="s">
        <v>12</v>
      </c>
      <c r="C23" s="15" t="s">
        <v>92</v>
      </c>
      <c r="D23" s="13" t="s">
        <v>81</v>
      </c>
      <c r="E23" s="208">
        <v>736.83333333333326</v>
      </c>
      <c r="F23" s="208">
        <v>6249.7777777777774</v>
      </c>
      <c r="G23" s="48">
        <f t="shared" si="0"/>
        <v>7.4819422453441913</v>
      </c>
      <c r="H23" s="208">
        <v>6305.333333333333</v>
      </c>
      <c r="I23" s="44">
        <f t="shared" si="1"/>
        <v>-8.8108832029322789E-3</v>
      </c>
    </row>
    <row r="24" spans="1:9" ht="16.5" x14ac:dyDescent="0.3">
      <c r="A24" s="37"/>
      <c r="B24" s="92" t="s">
        <v>13</v>
      </c>
      <c r="C24" s="15" t="s">
        <v>93</v>
      </c>
      <c r="D24" s="13" t="s">
        <v>81</v>
      </c>
      <c r="E24" s="208">
        <v>770.78888888888878</v>
      </c>
      <c r="F24" s="208">
        <v>5000</v>
      </c>
      <c r="G24" s="48">
        <f t="shared" si="0"/>
        <v>5.4868605036686819</v>
      </c>
      <c r="H24" s="208">
        <v>4998.75</v>
      </c>
      <c r="I24" s="44">
        <f t="shared" si="1"/>
        <v>2.5006251562890725E-4</v>
      </c>
    </row>
    <row r="25" spans="1:9" ht="16.5" x14ac:dyDescent="0.3">
      <c r="A25" s="37"/>
      <c r="B25" s="92" t="s">
        <v>14</v>
      </c>
      <c r="C25" s="15" t="s">
        <v>94</v>
      </c>
      <c r="D25" s="13" t="s">
        <v>81</v>
      </c>
      <c r="E25" s="208">
        <v>690.06666666666661</v>
      </c>
      <c r="F25" s="208">
        <v>3472</v>
      </c>
      <c r="G25" s="48">
        <f t="shared" si="0"/>
        <v>4.031397932566902</v>
      </c>
      <c r="H25" s="208">
        <v>3916.4444444444443</v>
      </c>
      <c r="I25" s="44">
        <f t="shared" si="1"/>
        <v>-0.11348161597821151</v>
      </c>
    </row>
    <row r="26" spans="1:9" ht="16.5" x14ac:dyDescent="0.3">
      <c r="A26" s="37"/>
      <c r="B26" s="92" t="s">
        <v>15</v>
      </c>
      <c r="C26" s="15" t="s">
        <v>95</v>
      </c>
      <c r="D26" s="13" t="s">
        <v>82</v>
      </c>
      <c r="E26" s="208">
        <v>2263.6333333333332</v>
      </c>
      <c r="F26" s="208">
        <v>13544.8</v>
      </c>
      <c r="G26" s="48">
        <f t="shared" si="0"/>
        <v>4.9836545965924985</v>
      </c>
      <c r="H26" s="208">
        <v>11744.8</v>
      </c>
      <c r="I26" s="44">
        <f t="shared" si="1"/>
        <v>0.15325931476057489</v>
      </c>
    </row>
    <row r="27" spans="1:9" ht="16.5" x14ac:dyDescent="0.3">
      <c r="A27" s="37"/>
      <c r="B27" s="92" t="s">
        <v>16</v>
      </c>
      <c r="C27" s="15" t="s">
        <v>96</v>
      </c>
      <c r="D27" s="13" t="s">
        <v>81</v>
      </c>
      <c r="E27" s="208">
        <v>776.55925925925931</v>
      </c>
      <c r="F27" s="208">
        <v>3812.25</v>
      </c>
      <c r="G27" s="48">
        <f t="shared" si="0"/>
        <v>3.9091552956775137</v>
      </c>
      <c r="H27" s="208">
        <v>4156</v>
      </c>
      <c r="I27" s="44">
        <f t="shared" si="1"/>
        <v>-8.2711742059672758E-2</v>
      </c>
    </row>
    <row r="28" spans="1:9" ht="16.5" x14ac:dyDescent="0.3">
      <c r="A28" s="37"/>
      <c r="B28" s="92" t="s">
        <v>17</v>
      </c>
      <c r="C28" s="15" t="s">
        <v>97</v>
      </c>
      <c r="D28" s="11" t="s">
        <v>161</v>
      </c>
      <c r="E28" s="208">
        <v>3319.3333333333339</v>
      </c>
      <c r="F28" s="208">
        <v>7806.25</v>
      </c>
      <c r="G28" s="48">
        <f t="shared" si="0"/>
        <v>1.3517523599116283</v>
      </c>
      <c r="H28" s="208">
        <v>7217.25</v>
      </c>
      <c r="I28" s="44">
        <f t="shared" si="1"/>
        <v>8.1610031521701473E-2</v>
      </c>
    </row>
    <row r="29" spans="1:9" ht="16.5" x14ac:dyDescent="0.3">
      <c r="A29" s="37"/>
      <c r="B29" s="92" t="s">
        <v>18</v>
      </c>
      <c r="C29" s="15" t="s">
        <v>98</v>
      </c>
      <c r="D29" s="13" t="s">
        <v>83</v>
      </c>
      <c r="E29" s="208">
        <v>4251.7962962962956</v>
      </c>
      <c r="F29" s="208">
        <v>21366.666666666668</v>
      </c>
      <c r="G29" s="48">
        <f t="shared" si="0"/>
        <v>4.0253269859797829</v>
      </c>
      <c r="H29" s="208">
        <v>21577.777777777777</v>
      </c>
      <c r="I29" s="44">
        <f t="shared" si="1"/>
        <v>-9.78372811534493E-3</v>
      </c>
    </row>
    <row r="30" spans="1:9" ht="17.25" thickBot="1" x14ac:dyDescent="0.35">
      <c r="A30" s="38"/>
      <c r="B30" s="93" t="s">
        <v>19</v>
      </c>
      <c r="C30" s="16" t="s">
        <v>99</v>
      </c>
      <c r="D30" s="12" t="s">
        <v>161</v>
      </c>
      <c r="E30" s="211">
        <v>2787.7666666666669</v>
      </c>
      <c r="F30" s="211">
        <v>16094</v>
      </c>
      <c r="G30" s="51">
        <f t="shared" si="0"/>
        <v>4.7730800043045205</v>
      </c>
      <c r="H30" s="211">
        <v>15998</v>
      </c>
      <c r="I30" s="56">
        <f t="shared" si="1"/>
        <v>6.0007500937617206E-3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8"/>
      <c r="F31" s="231"/>
      <c r="G31" s="52"/>
      <c r="H31" s="23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4">
        <v>6736.1</v>
      </c>
      <c r="F32" s="214">
        <v>20277.555555555555</v>
      </c>
      <c r="G32" s="45">
        <f>(F32-E32)/E32</f>
        <v>2.0102812540721713</v>
      </c>
      <c r="H32" s="214">
        <v>18433.111111111109</v>
      </c>
      <c r="I32" s="44">
        <f>(F32-H32)/H32</f>
        <v>0.10006148356218887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8">
        <v>6988.6138888888881</v>
      </c>
      <c r="F33" s="208">
        <v>20999.777777777777</v>
      </c>
      <c r="G33" s="48">
        <f>(F33-E33)/E33</f>
        <v>2.0048559144417846</v>
      </c>
      <c r="H33" s="208">
        <v>19933.111111111109</v>
      </c>
      <c r="I33" s="44">
        <f>(F33-H33)/H33</f>
        <v>5.3512302255320637E-2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8">
        <v>3189.0000000000005</v>
      </c>
      <c r="F34" s="208">
        <v>9763</v>
      </c>
      <c r="G34" s="48">
        <f>(F34-E34)/E34</f>
        <v>2.0614612731263717</v>
      </c>
      <c r="H34" s="208">
        <v>9900</v>
      </c>
      <c r="I34" s="44">
        <f>(F34-H34)/H34</f>
        <v>-1.3838383838383839E-2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8">
        <v>5210.6333333333332</v>
      </c>
      <c r="F35" s="208">
        <v>8386.4444444444453</v>
      </c>
      <c r="G35" s="48">
        <f>(F35-E35)/E35</f>
        <v>0.60948658405781364</v>
      </c>
      <c r="H35" s="208">
        <v>8434.75</v>
      </c>
      <c r="I35" s="44">
        <f>(F35-H35)/H35</f>
        <v>-5.7269694484785852E-3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1">
        <v>3398.7</v>
      </c>
      <c r="F36" s="208">
        <v>8418.7999999999993</v>
      </c>
      <c r="G36" s="51">
        <f>(F36-E36)/E36</f>
        <v>1.4770647600553153</v>
      </c>
      <c r="H36" s="208">
        <v>8023</v>
      </c>
      <c r="I36" s="56">
        <f>(F36-H36)/H36</f>
        <v>4.9333167144459587E-2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8"/>
      <c r="F37" s="231"/>
      <c r="G37" s="52"/>
      <c r="H37" s="23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8">
        <v>66519.797222222231</v>
      </c>
      <c r="F38" s="208">
        <v>310981.33333333331</v>
      </c>
      <c r="G38" s="45">
        <f t="shared" ref="G38:G43" si="2">(F38-E38)/E38</f>
        <v>3.6750192622271549</v>
      </c>
      <c r="H38" s="208">
        <v>330781.33333333331</v>
      </c>
      <c r="I38" s="44">
        <f t="shared" ref="I38:I43" si="3">(F38-H38)/H38</f>
        <v>-5.9858274953040483E-2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8">
        <v>41702.200000000004</v>
      </c>
      <c r="F39" s="208">
        <v>185483</v>
      </c>
      <c r="G39" s="48">
        <f t="shared" si="2"/>
        <v>3.4477989170835106</v>
      </c>
      <c r="H39" s="208">
        <v>191166.33333333334</v>
      </c>
      <c r="I39" s="44">
        <f t="shared" si="3"/>
        <v>-2.9729781568930424E-2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6">
        <v>24508.111111111113</v>
      </c>
      <c r="F40" s="208">
        <v>128962</v>
      </c>
      <c r="G40" s="48">
        <f t="shared" si="2"/>
        <v>4.2620130296999177</v>
      </c>
      <c r="H40" s="208">
        <v>136937</v>
      </c>
      <c r="I40" s="44">
        <f t="shared" si="3"/>
        <v>-5.8238460021761834E-2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09">
        <v>12590.396825396827</v>
      </c>
      <c r="F41" s="208">
        <v>62315</v>
      </c>
      <c r="G41" s="48">
        <f t="shared" si="2"/>
        <v>3.9494071445230992</v>
      </c>
      <c r="H41" s="208">
        <v>62831.666666666664</v>
      </c>
      <c r="I41" s="44">
        <f t="shared" si="3"/>
        <v>-8.2230297885885189E-3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09">
        <v>12444.222222222221</v>
      </c>
      <c r="F42" s="208">
        <v>49500</v>
      </c>
      <c r="G42" s="48">
        <f t="shared" si="2"/>
        <v>2.9777496026714769</v>
      </c>
      <c r="H42" s="208">
        <v>49166.666666666664</v>
      </c>
      <c r="I42" s="44">
        <f t="shared" si="3"/>
        <v>6.7796610169492018E-3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2">
        <v>22107.142857142859</v>
      </c>
      <c r="F43" s="208">
        <v>117855</v>
      </c>
      <c r="G43" s="51">
        <f t="shared" si="2"/>
        <v>4.3310823909531502</v>
      </c>
      <c r="H43" s="208">
        <v>124140.71428571429</v>
      </c>
      <c r="I43" s="59">
        <f t="shared" si="3"/>
        <v>-5.0633785393303717E-2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8"/>
      <c r="F44" s="231"/>
      <c r="G44" s="6"/>
      <c r="H44" s="231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6">
        <v>17497.714285714286</v>
      </c>
      <c r="F45" s="208">
        <v>97764.75</v>
      </c>
      <c r="G45" s="45">
        <f t="shared" ref="G45:G50" si="4">(F45-E45)/E45</f>
        <v>4.5872869109434697</v>
      </c>
      <c r="H45" s="208">
        <v>104802.25</v>
      </c>
      <c r="I45" s="44">
        <f t="shared" ref="I45:I50" si="5">(F45-H45)/H45</f>
        <v>-6.7150275876710658E-2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09">
        <v>10869.185185185184</v>
      </c>
      <c r="F46" s="208">
        <v>57839.75</v>
      </c>
      <c r="G46" s="48">
        <f t="shared" si="4"/>
        <v>4.3214430534163863</v>
      </c>
      <c r="H46" s="208">
        <v>62910.333333333336</v>
      </c>
      <c r="I46" s="84">
        <f t="shared" si="5"/>
        <v>-8.0600166374363541E-2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09">
        <v>39011.534391534391</v>
      </c>
      <c r="F47" s="208">
        <v>184961.625</v>
      </c>
      <c r="G47" s="48">
        <f t="shared" si="4"/>
        <v>3.7412035410772555</v>
      </c>
      <c r="H47" s="208">
        <v>198632.25</v>
      </c>
      <c r="I47" s="84">
        <f t="shared" si="5"/>
        <v>-6.8823793719297852E-2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09">
        <v>72153.904761904763</v>
      </c>
      <c r="F48" s="208">
        <v>232846</v>
      </c>
      <c r="G48" s="48">
        <f t="shared" si="4"/>
        <v>2.2270741378217989</v>
      </c>
      <c r="H48" s="208">
        <v>244255</v>
      </c>
      <c r="I48" s="84">
        <f t="shared" si="5"/>
        <v>-4.6709381588913225E-2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09">
        <v>5315.5</v>
      </c>
      <c r="F49" s="208">
        <v>27042.5</v>
      </c>
      <c r="G49" s="48">
        <f t="shared" si="4"/>
        <v>4.0874800112877434</v>
      </c>
      <c r="H49" s="208">
        <v>27042.5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2">
        <v>49995</v>
      </c>
      <c r="F50" s="208">
        <v>263330</v>
      </c>
      <c r="G50" s="56">
        <f t="shared" si="4"/>
        <v>4.2671267126712671</v>
      </c>
      <c r="H50" s="208">
        <v>272916.66666666669</v>
      </c>
      <c r="I50" s="59">
        <f t="shared" si="5"/>
        <v>-3.5126717557251975E-2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8"/>
      <c r="F51" s="231"/>
      <c r="G51" s="52"/>
      <c r="H51" s="23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6">
        <v>11835</v>
      </c>
      <c r="F52" s="205">
        <v>41625</v>
      </c>
      <c r="G52" s="207">
        <f t="shared" ref="G52:G60" si="6">(F52-E52)/E52</f>
        <v>2.5171102661596958</v>
      </c>
      <c r="H52" s="205">
        <v>45225</v>
      </c>
      <c r="I52" s="117">
        <f t="shared" ref="I52:I60" si="7">(F52-H52)/H52</f>
        <v>-7.9601990049751242E-2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09">
        <v>16520.178571428569</v>
      </c>
      <c r="F53" s="208">
        <v>45373.75</v>
      </c>
      <c r="G53" s="210">
        <f t="shared" si="6"/>
        <v>1.746565347572774</v>
      </c>
      <c r="H53" s="208">
        <v>56320</v>
      </c>
      <c r="I53" s="84">
        <f t="shared" si="7"/>
        <v>-0.19435813210227273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09">
        <v>13957.333333333334</v>
      </c>
      <c r="F54" s="208">
        <v>33088.6</v>
      </c>
      <c r="G54" s="210">
        <f t="shared" si="6"/>
        <v>1.3706964081008786</v>
      </c>
      <c r="H54" s="208">
        <v>35528.6</v>
      </c>
      <c r="I54" s="84">
        <f t="shared" si="7"/>
        <v>-6.8677065800510015E-2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09">
        <v>11135</v>
      </c>
      <c r="F55" s="208">
        <v>48527.5</v>
      </c>
      <c r="G55" s="210">
        <f t="shared" si="6"/>
        <v>3.3581050740907048</v>
      </c>
      <c r="H55" s="208">
        <v>51061.666666666664</v>
      </c>
      <c r="I55" s="84">
        <f t="shared" si="7"/>
        <v>-4.9629532917713833E-2</v>
      </c>
    </row>
    <row r="56" spans="1:9" ht="16.5" x14ac:dyDescent="0.3">
      <c r="A56" s="37"/>
      <c r="B56" s="95" t="s">
        <v>42</v>
      </c>
      <c r="C56" s="96" t="s">
        <v>198</v>
      </c>
      <c r="D56" s="97" t="s">
        <v>114</v>
      </c>
      <c r="E56" s="209">
        <v>5054.666666666667</v>
      </c>
      <c r="F56" s="208">
        <v>22939</v>
      </c>
      <c r="G56" s="215">
        <f t="shared" si="6"/>
        <v>3.5381825375890261</v>
      </c>
      <c r="H56" s="208">
        <v>23948</v>
      </c>
      <c r="I56" s="85">
        <f t="shared" si="7"/>
        <v>-4.2132954735259728E-2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2">
        <v>6365.373015873015</v>
      </c>
      <c r="F57" s="211">
        <v>6512.5</v>
      </c>
      <c r="G57" s="213">
        <f t="shared" si="6"/>
        <v>2.3113646876640494E-2</v>
      </c>
      <c r="H57" s="211">
        <v>6810</v>
      </c>
      <c r="I57" s="118">
        <f t="shared" si="7"/>
        <v>-4.368575624082232E-2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6">
        <v>18643.518518518522</v>
      </c>
      <c r="F58" s="214">
        <v>46400</v>
      </c>
      <c r="G58" s="44">
        <f t="shared" si="6"/>
        <v>1.4888005959771538</v>
      </c>
      <c r="H58" s="214">
        <v>48465</v>
      </c>
      <c r="I58" s="44">
        <f t="shared" si="7"/>
        <v>-4.2608067677705558E-2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09">
        <v>19078.819444444442</v>
      </c>
      <c r="F59" s="208">
        <v>55195.5</v>
      </c>
      <c r="G59" s="48">
        <f t="shared" si="6"/>
        <v>1.8930249149180125</v>
      </c>
      <c r="H59" s="208">
        <v>63598</v>
      </c>
      <c r="I59" s="44">
        <f t="shared" si="7"/>
        <v>-0.1321189345576905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2">
        <v>72830</v>
      </c>
      <c r="F60" s="208">
        <v>433950</v>
      </c>
      <c r="G60" s="51">
        <f t="shared" si="6"/>
        <v>4.9583962652752982</v>
      </c>
      <c r="H60" s="208">
        <v>454850</v>
      </c>
      <c r="I60" s="51">
        <f t="shared" si="7"/>
        <v>-4.5949214026602174E-2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8"/>
      <c r="F61" s="231"/>
      <c r="G61" s="52"/>
      <c r="H61" s="231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6">
        <v>25254.037037037036</v>
      </c>
      <c r="F62" s="208">
        <v>85152.25</v>
      </c>
      <c r="G62" s="45">
        <f t="shared" ref="G62:G67" si="8">(F62-E62)/E62</f>
        <v>2.3718272399425691</v>
      </c>
      <c r="H62" s="208">
        <v>95815.428571428565</v>
      </c>
      <c r="I62" s="44">
        <f t="shared" ref="I62:I67" si="9">(F62-H62)/H62</f>
        <v>-0.11128874264210351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09">
        <v>128650.42857142858</v>
      </c>
      <c r="F63" s="208">
        <v>514205.5</v>
      </c>
      <c r="G63" s="48">
        <f t="shared" si="8"/>
        <v>2.9969202256835521</v>
      </c>
      <c r="H63" s="208">
        <v>536461.85714285716</v>
      </c>
      <c r="I63" s="44">
        <f t="shared" si="9"/>
        <v>-4.1487305847599902E-2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09">
        <v>62681.666666666664</v>
      </c>
      <c r="F64" s="208">
        <v>248182.5</v>
      </c>
      <c r="G64" s="48">
        <f t="shared" si="8"/>
        <v>2.9594113111223379</v>
      </c>
      <c r="H64" s="208">
        <v>270216.25</v>
      </c>
      <c r="I64" s="84">
        <f t="shared" si="9"/>
        <v>-8.1541173041961762E-2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09">
        <v>24511.666666666668</v>
      </c>
      <c r="F65" s="208">
        <v>104661.66666666667</v>
      </c>
      <c r="G65" s="48">
        <f t="shared" si="8"/>
        <v>3.2698714897667776</v>
      </c>
      <c r="H65" s="208">
        <v>110900</v>
      </c>
      <c r="I65" s="84">
        <f t="shared" si="9"/>
        <v>-5.6251878569281592E-2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09">
        <v>17415.047619047618</v>
      </c>
      <c r="F66" s="208">
        <v>56121</v>
      </c>
      <c r="G66" s="48">
        <f t="shared" si="8"/>
        <v>2.2225579411346512</v>
      </c>
      <c r="H66" s="208">
        <v>63134.166666666664</v>
      </c>
      <c r="I66" s="84">
        <f t="shared" si="9"/>
        <v>-0.11108353902403607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2">
        <v>13408.190476190475</v>
      </c>
      <c r="F67" s="208">
        <v>51239.6</v>
      </c>
      <c r="G67" s="51">
        <f t="shared" si="8"/>
        <v>2.821514923358857</v>
      </c>
      <c r="H67" s="208">
        <v>50698</v>
      </c>
      <c r="I67" s="85">
        <f t="shared" si="9"/>
        <v>1.0682867174247476E-2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8"/>
      <c r="F68" s="231"/>
      <c r="G68" s="60"/>
      <c r="H68" s="231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6">
        <v>16198.377777777778</v>
      </c>
      <c r="F69" s="214">
        <v>57439.125</v>
      </c>
      <c r="G69" s="45">
        <f>(F69-E69)/E69</f>
        <v>2.5459800844254636</v>
      </c>
      <c r="H69" s="214">
        <v>63154.125</v>
      </c>
      <c r="I69" s="44">
        <f>(F69-H69)/H69</f>
        <v>-9.0492901295046044E-2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09">
        <v>7699.9142857142861</v>
      </c>
      <c r="F70" s="208">
        <v>43681.599999999999</v>
      </c>
      <c r="G70" s="48">
        <f>(F70-E70)/E70</f>
        <v>4.6729982151934895</v>
      </c>
      <c r="H70" s="208">
        <v>45501.599999999999</v>
      </c>
      <c r="I70" s="44">
        <f>(F70-H70)/H70</f>
        <v>-3.9998593456054291E-2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09">
        <v>3904.6825396825393</v>
      </c>
      <c r="F71" s="208">
        <v>22773</v>
      </c>
      <c r="G71" s="48">
        <f>(F71-E71)/E71</f>
        <v>4.832228297323117</v>
      </c>
      <c r="H71" s="208">
        <v>23706.333333333332</v>
      </c>
      <c r="I71" s="44">
        <f>(F71-H71)/H71</f>
        <v>-3.9370632320476898E-2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09">
        <v>9300.1666666666661</v>
      </c>
      <c r="F72" s="208">
        <v>30028.25</v>
      </c>
      <c r="G72" s="48">
        <f>(F72-E72)/E72</f>
        <v>2.2287862224691319</v>
      </c>
      <c r="H72" s="208">
        <v>30465.75</v>
      </c>
      <c r="I72" s="44">
        <f>(F72-H72)/H72</f>
        <v>-1.4360388304899765E-2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2">
        <v>7342.5925925925922</v>
      </c>
      <c r="F73" s="217">
        <v>23934.777777777777</v>
      </c>
      <c r="G73" s="48">
        <f>(F73-E73)/E73</f>
        <v>2.2597175283732662</v>
      </c>
      <c r="H73" s="217">
        <v>24399.125</v>
      </c>
      <c r="I73" s="59">
        <f>(F73-H73)/H73</f>
        <v>-1.903130633669128E-2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8"/>
      <c r="F74" s="183"/>
      <c r="G74" s="52"/>
      <c r="H74" s="183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6">
        <v>4407.7777777777774</v>
      </c>
      <c r="F75" s="205">
        <v>19829.599999999999</v>
      </c>
      <c r="G75" s="44">
        <f t="shared" ref="G75:G81" si="10">(F75-E75)/E75</f>
        <v>3.498774892866146</v>
      </c>
      <c r="H75" s="205">
        <v>21790.6</v>
      </c>
      <c r="I75" s="45">
        <f t="shared" ref="I75:I81" si="11">(F75-H75)/H75</f>
        <v>-8.999293273246263E-2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09">
        <v>5776.9345238095239</v>
      </c>
      <c r="F76" s="208">
        <v>18040.625</v>
      </c>
      <c r="G76" s="48">
        <f t="shared" si="10"/>
        <v>2.1228716416372584</v>
      </c>
      <c r="H76" s="208">
        <v>19536.875</v>
      </c>
      <c r="I76" s="44">
        <f t="shared" si="11"/>
        <v>-7.6585943248344474E-2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09">
        <v>2277.3333333333335</v>
      </c>
      <c r="F77" s="208">
        <v>10216.333333333334</v>
      </c>
      <c r="G77" s="48">
        <f t="shared" si="10"/>
        <v>3.4860948477751754</v>
      </c>
      <c r="H77" s="208">
        <v>10952.166666666666</v>
      </c>
      <c r="I77" s="44">
        <f t="shared" si="11"/>
        <v>-6.7186097119291355E-2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09">
        <v>5842.0370370370365</v>
      </c>
      <c r="F78" s="208">
        <v>15371.444444444445</v>
      </c>
      <c r="G78" s="48">
        <f t="shared" si="10"/>
        <v>1.6311788759628494</v>
      </c>
      <c r="H78" s="208">
        <v>15482.555555555555</v>
      </c>
      <c r="I78" s="44">
        <f t="shared" si="11"/>
        <v>-7.1765355992047357E-3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8">
        <v>4702.2222222222226</v>
      </c>
      <c r="F79" s="208">
        <v>24376.142857142859</v>
      </c>
      <c r="G79" s="48">
        <f t="shared" si="10"/>
        <v>4.1839623278422895</v>
      </c>
      <c r="H79" s="208">
        <v>28024.714285714286</v>
      </c>
      <c r="I79" s="44">
        <f t="shared" si="11"/>
        <v>-0.13019120878000537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8">
        <v>29999</v>
      </c>
      <c r="F80" s="208">
        <v>69000</v>
      </c>
      <c r="G80" s="48">
        <f t="shared" si="10"/>
        <v>1.3000766692223074</v>
      </c>
      <c r="H80" s="208">
        <v>69000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2">
        <v>6524</v>
      </c>
      <c r="F81" s="211">
        <v>39741.666666666664</v>
      </c>
      <c r="G81" s="51">
        <f t="shared" si="10"/>
        <v>5.0916104639280597</v>
      </c>
      <c r="H81" s="211">
        <v>42259.444444444445</v>
      </c>
      <c r="I81" s="56">
        <f t="shared" si="11"/>
        <v>-5.957905530650618E-2</v>
      </c>
    </row>
    <row r="82" spans="1:9" x14ac:dyDescent="0.25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6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3" t="s">
        <v>203</v>
      </c>
      <c r="B9" s="233"/>
      <c r="C9" s="233"/>
      <c r="D9" s="233"/>
      <c r="E9" s="233"/>
      <c r="F9" s="233"/>
      <c r="G9" s="233"/>
      <c r="H9" s="233"/>
      <c r="I9" s="233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4" t="s">
        <v>3</v>
      </c>
      <c r="B12" s="240"/>
      <c r="C12" s="242" t="s">
        <v>0</v>
      </c>
      <c r="D12" s="236" t="s">
        <v>23</v>
      </c>
      <c r="E12" s="236" t="s">
        <v>222</v>
      </c>
      <c r="F12" s="244" t="s">
        <v>223</v>
      </c>
      <c r="G12" s="236" t="s">
        <v>197</v>
      </c>
      <c r="H12" s="244" t="s">
        <v>219</v>
      </c>
      <c r="I12" s="236" t="s">
        <v>187</v>
      </c>
    </row>
    <row r="13" spans="1:9" ht="30.75" customHeight="1" thickBot="1" x14ac:dyDescent="0.25">
      <c r="A13" s="235"/>
      <c r="B13" s="241"/>
      <c r="C13" s="243"/>
      <c r="D13" s="237"/>
      <c r="E13" s="237"/>
      <c r="F13" s="245"/>
      <c r="G13" s="237"/>
      <c r="H13" s="245"/>
      <c r="I13" s="23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8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79">
        <v>3957.166666666667</v>
      </c>
      <c r="F15" s="179">
        <v>14833.2</v>
      </c>
      <c r="G15" s="44">
        <f>(F15-E15)/E15</f>
        <v>2.748439540074969</v>
      </c>
      <c r="H15" s="179">
        <v>13000</v>
      </c>
      <c r="I15" s="119">
        <f>(F15-H15)/H15</f>
        <v>0.14101538461538468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179">
        <v>5026.4291005291007</v>
      </c>
      <c r="F16" s="179">
        <v>24000</v>
      </c>
      <c r="G16" s="48">
        <f t="shared" ref="G16:G39" si="0">(F16-E16)/E16</f>
        <v>3.7747614698223177</v>
      </c>
      <c r="H16" s="179">
        <v>24100</v>
      </c>
      <c r="I16" s="48">
        <f>(F16-H16)/H16</f>
        <v>-4.1493775933609959E-3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179">
        <v>5484.3148148148148</v>
      </c>
      <c r="F17" s="179">
        <v>22800</v>
      </c>
      <c r="G17" s="48">
        <f t="shared" si="0"/>
        <v>3.1573105793289282</v>
      </c>
      <c r="H17" s="179">
        <v>20800</v>
      </c>
      <c r="I17" s="48">
        <f t="shared" ref="I17:I29" si="1">(F17-H17)/H17</f>
        <v>9.6153846153846159E-2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179">
        <v>1840.5555555555554</v>
      </c>
      <c r="F18" s="179">
        <v>4200</v>
      </c>
      <c r="G18" s="48">
        <f t="shared" si="0"/>
        <v>1.2819197102324178</v>
      </c>
      <c r="H18" s="179">
        <v>4200</v>
      </c>
      <c r="I18" s="48">
        <f t="shared" si="1"/>
        <v>0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179">
        <v>12955.170238095237</v>
      </c>
      <c r="F19" s="179">
        <v>48500</v>
      </c>
      <c r="G19" s="48">
        <f t="shared" si="0"/>
        <v>2.7436790955771202</v>
      </c>
      <c r="H19" s="179">
        <v>45300</v>
      </c>
      <c r="I19" s="48">
        <f t="shared" si="1"/>
        <v>7.0640176600441501E-2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179">
        <v>4701.9666666666672</v>
      </c>
      <c r="F20" s="179">
        <v>19633.2</v>
      </c>
      <c r="G20" s="48">
        <f t="shared" si="0"/>
        <v>3.1755293884119409</v>
      </c>
      <c r="H20" s="179">
        <v>18466.599999999999</v>
      </c>
      <c r="I20" s="48">
        <f t="shared" si="1"/>
        <v>6.3173513261780848E-2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179">
        <v>3067</v>
      </c>
      <c r="F21" s="179">
        <v>10700</v>
      </c>
      <c r="G21" s="48">
        <f t="shared" si="0"/>
        <v>2.4887512226931854</v>
      </c>
      <c r="H21" s="179">
        <v>9900</v>
      </c>
      <c r="I21" s="48">
        <f t="shared" si="1"/>
        <v>8.0808080808080815E-2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179">
        <v>664.87766666666653</v>
      </c>
      <c r="F22" s="179">
        <v>3150</v>
      </c>
      <c r="G22" s="48">
        <f t="shared" si="0"/>
        <v>3.737713654592099</v>
      </c>
      <c r="H22" s="179">
        <v>2650</v>
      </c>
      <c r="I22" s="48">
        <f t="shared" si="1"/>
        <v>0.18867924528301888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179">
        <v>736.83333333333326</v>
      </c>
      <c r="F23" s="179">
        <v>5100</v>
      </c>
      <c r="G23" s="48">
        <f t="shared" si="0"/>
        <v>5.9215109703686961</v>
      </c>
      <c r="H23" s="179">
        <v>4666.6000000000004</v>
      </c>
      <c r="I23" s="48">
        <f t="shared" si="1"/>
        <v>9.2872755325075981E-2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179">
        <v>770.78888888888878</v>
      </c>
      <c r="F24" s="179">
        <v>3800</v>
      </c>
      <c r="G24" s="48">
        <f t="shared" si="0"/>
        <v>3.9300139827881977</v>
      </c>
      <c r="H24" s="179">
        <v>3200</v>
      </c>
      <c r="I24" s="48">
        <f t="shared" si="1"/>
        <v>0.1875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179">
        <v>690.06666666666661</v>
      </c>
      <c r="F25" s="179">
        <v>3166.6</v>
      </c>
      <c r="G25" s="48">
        <f t="shared" si="0"/>
        <v>3.5888319969085116</v>
      </c>
      <c r="H25" s="179">
        <v>3200</v>
      </c>
      <c r="I25" s="48">
        <f t="shared" si="1"/>
        <v>-1.0437500000000028E-2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179">
        <v>2263.6333333333332</v>
      </c>
      <c r="F26" s="179">
        <v>11500</v>
      </c>
      <c r="G26" s="48">
        <f t="shared" si="0"/>
        <v>4.0803280861152427</v>
      </c>
      <c r="H26" s="179">
        <v>9066.6</v>
      </c>
      <c r="I26" s="48">
        <f t="shared" si="1"/>
        <v>0.26839167935058339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179">
        <v>776.55925925925931</v>
      </c>
      <c r="F27" s="179">
        <v>3766.6</v>
      </c>
      <c r="G27" s="48">
        <f t="shared" si="0"/>
        <v>3.8503703421073965</v>
      </c>
      <c r="H27" s="179">
        <v>3733.2</v>
      </c>
      <c r="I27" s="48">
        <f t="shared" si="1"/>
        <v>8.9467480981463877E-3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179">
        <v>3319.3333333333339</v>
      </c>
      <c r="F28" s="179">
        <v>7400</v>
      </c>
      <c r="G28" s="48">
        <f t="shared" si="0"/>
        <v>1.2293633259690697</v>
      </c>
      <c r="H28" s="179">
        <v>8166.6</v>
      </c>
      <c r="I28" s="48">
        <f t="shared" si="1"/>
        <v>-9.3870154042073856E-2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179">
        <v>4251.7962962962956</v>
      </c>
      <c r="F29" s="179">
        <v>15100</v>
      </c>
      <c r="G29" s="48">
        <f t="shared" si="0"/>
        <v>2.5514401320574751</v>
      </c>
      <c r="H29" s="179">
        <v>14333.2</v>
      </c>
      <c r="I29" s="48">
        <f t="shared" si="1"/>
        <v>5.3498172076019257E-2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82">
        <v>2787.7666666666669</v>
      </c>
      <c r="F30" s="182">
        <v>15000</v>
      </c>
      <c r="G30" s="51">
        <f t="shared" si="0"/>
        <v>4.3806511783626076</v>
      </c>
      <c r="H30" s="182">
        <v>14233.2</v>
      </c>
      <c r="I30" s="51">
        <f>(F30-H30)/H30</f>
        <v>5.3874040974622658E-2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8"/>
      <c r="F31" s="178"/>
      <c r="G31" s="41"/>
      <c r="H31" s="178"/>
      <c r="I31" s="120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179">
        <v>6736.1</v>
      </c>
      <c r="F32" s="179">
        <v>17833.2</v>
      </c>
      <c r="G32" s="44">
        <f t="shared" si="0"/>
        <v>1.6474072534552633</v>
      </c>
      <c r="H32" s="179">
        <v>16300</v>
      </c>
      <c r="I32" s="45">
        <f>(F32-H32)/H32</f>
        <v>9.4061349693251584E-2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79">
        <v>6988.6138888888881</v>
      </c>
      <c r="F33" s="179">
        <v>16533.2</v>
      </c>
      <c r="G33" s="48">
        <f t="shared" si="0"/>
        <v>1.3657337868222956</v>
      </c>
      <c r="H33" s="179">
        <v>16166.6</v>
      </c>
      <c r="I33" s="48">
        <f>(F33-H33)/H33</f>
        <v>2.2676382170648147E-2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79">
        <v>3189.0000000000005</v>
      </c>
      <c r="F34" s="179">
        <v>9066.6</v>
      </c>
      <c r="G34" s="48">
        <f>(F34-E34)/E34</f>
        <v>1.843085606773283</v>
      </c>
      <c r="H34" s="179">
        <v>8783.2000000000007</v>
      </c>
      <c r="I34" s="48">
        <f>(F34-H34)/H34</f>
        <v>3.2266144457600829E-2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79">
        <v>5210.6333333333332</v>
      </c>
      <c r="F35" s="179">
        <v>8400</v>
      </c>
      <c r="G35" s="48">
        <f t="shared" si="0"/>
        <v>0.6120881018942036</v>
      </c>
      <c r="H35" s="179">
        <v>8100</v>
      </c>
      <c r="I35" s="48">
        <f>(F35-H35)/H35</f>
        <v>3.7037037037037035E-2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79">
        <v>3398.7</v>
      </c>
      <c r="F36" s="179">
        <v>7000</v>
      </c>
      <c r="G36" s="55">
        <f t="shared" si="0"/>
        <v>1.059611027745903</v>
      </c>
      <c r="H36" s="179">
        <v>6400</v>
      </c>
      <c r="I36" s="48">
        <f>(F36-H36)/H36</f>
        <v>9.375E-2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7"/>
      <c r="F37" s="177"/>
      <c r="G37" s="6"/>
      <c r="H37" s="177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180">
        <v>66519.797222222231</v>
      </c>
      <c r="F38" s="180">
        <v>270000</v>
      </c>
      <c r="G38" s="45">
        <f t="shared" si="0"/>
        <v>3.0589420183890947</v>
      </c>
      <c r="H38" s="180">
        <v>292500</v>
      </c>
      <c r="I38" s="45">
        <f>(F38-H38)/H38</f>
        <v>-7.6923076923076927E-2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81">
        <v>41702.200000000004</v>
      </c>
      <c r="F39" s="181">
        <v>192333.2</v>
      </c>
      <c r="G39" s="51">
        <f t="shared" si="0"/>
        <v>3.6120636321345154</v>
      </c>
      <c r="H39" s="181">
        <v>199333.2</v>
      </c>
      <c r="I39" s="51">
        <f>(F39-H39)/H39</f>
        <v>-3.5117080345873138E-2</v>
      </c>
    </row>
    <row r="40" spans="1:9" x14ac:dyDescent="0.25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3" t="s">
        <v>204</v>
      </c>
      <c r="B9" s="233"/>
      <c r="C9" s="233"/>
      <c r="D9" s="233"/>
      <c r="E9" s="233"/>
      <c r="F9" s="233"/>
      <c r="G9" s="233"/>
      <c r="H9" s="233"/>
      <c r="I9" s="233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4" t="s">
        <v>3</v>
      </c>
      <c r="B12" s="240"/>
      <c r="C12" s="242" t="s">
        <v>0</v>
      </c>
      <c r="D12" s="236" t="s">
        <v>221</v>
      </c>
      <c r="E12" s="244" t="s">
        <v>223</v>
      </c>
      <c r="F12" s="251" t="s">
        <v>186</v>
      </c>
      <c r="G12" s="236" t="s">
        <v>222</v>
      </c>
      <c r="H12" s="253" t="s">
        <v>224</v>
      </c>
      <c r="I12" s="249" t="s">
        <v>196</v>
      </c>
    </row>
    <row r="13" spans="1:9" ht="39.75" customHeight="1" thickBot="1" x14ac:dyDescent="0.25">
      <c r="A13" s="235"/>
      <c r="B13" s="241"/>
      <c r="C13" s="243"/>
      <c r="D13" s="237"/>
      <c r="E13" s="245"/>
      <c r="F13" s="252"/>
      <c r="G13" s="237"/>
      <c r="H13" s="254"/>
      <c r="I13" s="250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15949</v>
      </c>
      <c r="E15" s="164">
        <v>14833.2</v>
      </c>
      <c r="F15" s="67">
        <f t="shared" ref="F15:F30" si="0">D15-E15</f>
        <v>1115.7999999999993</v>
      </c>
      <c r="G15" s="42">
        <v>3957.166666666667</v>
      </c>
      <c r="H15" s="66">
        <f>AVERAGE(D15:E15)</f>
        <v>15391.1</v>
      </c>
      <c r="I15" s="69">
        <f>(H15-G15)/G15</f>
        <v>2.8894242513582951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27166.444444444445</v>
      </c>
      <c r="E16" s="164">
        <v>24000</v>
      </c>
      <c r="F16" s="71">
        <f t="shared" si="0"/>
        <v>3166.4444444444453</v>
      </c>
      <c r="G16" s="46">
        <v>5026.4291005291007</v>
      </c>
      <c r="H16" s="68">
        <f t="shared" ref="H16:H30" si="1">AVERAGE(D16:E16)</f>
        <v>25583.222222222223</v>
      </c>
      <c r="I16" s="72">
        <f t="shared" ref="I16:I39" si="2">(H16-G16)/G16</f>
        <v>4.0897409891903651</v>
      </c>
    </row>
    <row r="17" spans="1:9" ht="16.5" x14ac:dyDescent="0.3">
      <c r="A17" s="37"/>
      <c r="B17" s="34" t="s">
        <v>6</v>
      </c>
      <c r="C17" s="15" t="s">
        <v>165</v>
      </c>
      <c r="D17" s="164">
        <v>24083.111111111109</v>
      </c>
      <c r="E17" s="164">
        <v>22800</v>
      </c>
      <c r="F17" s="71">
        <f t="shared" si="0"/>
        <v>1283.1111111111095</v>
      </c>
      <c r="G17" s="46">
        <v>5484.3148148148148</v>
      </c>
      <c r="H17" s="68">
        <f t="shared" si="1"/>
        <v>23441.555555555555</v>
      </c>
      <c r="I17" s="72">
        <f t="shared" si="2"/>
        <v>3.2742906538174523</v>
      </c>
    </row>
    <row r="18" spans="1:9" ht="16.5" x14ac:dyDescent="0.3">
      <c r="A18" s="37"/>
      <c r="B18" s="34" t="s">
        <v>7</v>
      </c>
      <c r="C18" s="15" t="s">
        <v>166</v>
      </c>
      <c r="D18" s="164">
        <v>4149</v>
      </c>
      <c r="E18" s="164">
        <v>4200</v>
      </c>
      <c r="F18" s="71">
        <f t="shared" si="0"/>
        <v>-51</v>
      </c>
      <c r="G18" s="46">
        <v>1840.5555555555554</v>
      </c>
      <c r="H18" s="68">
        <f t="shared" si="1"/>
        <v>4174.5</v>
      </c>
      <c r="I18" s="72">
        <f t="shared" si="2"/>
        <v>1.2680651977060067</v>
      </c>
    </row>
    <row r="19" spans="1:9" ht="16.5" x14ac:dyDescent="0.3">
      <c r="A19" s="37"/>
      <c r="B19" s="34" t="s">
        <v>8</v>
      </c>
      <c r="C19" s="15" t="s">
        <v>167</v>
      </c>
      <c r="D19" s="164">
        <v>55100</v>
      </c>
      <c r="E19" s="164">
        <v>48500</v>
      </c>
      <c r="F19" s="71">
        <f t="shared" si="0"/>
        <v>6600</v>
      </c>
      <c r="G19" s="46">
        <v>12955.170238095237</v>
      </c>
      <c r="H19" s="68">
        <f t="shared" si="1"/>
        <v>51800</v>
      </c>
      <c r="I19" s="72">
        <f t="shared" si="2"/>
        <v>2.9984036525957696</v>
      </c>
    </row>
    <row r="20" spans="1:9" ht="16.5" x14ac:dyDescent="0.3">
      <c r="A20" s="37"/>
      <c r="B20" s="34" t="s">
        <v>9</v>
      </c>
      <c r="C20" s="15" t="s">
        <v>168</v>
      </c>
      <c r="D20" s="164">
        <v>23344.799999999999</v>
      </c>
      <c r="E20" s="164">
        <v>19633.2</v>
      </c>
      <c r="F20" s="71">
        <f t="shared" si="0"/>
        <v>3711.5999999999985</v>
      </c>
      <c r="G20" s="46">
        <v>4701.9666666666672</v>
      </c>
      <c r="H20" s="68">
        <f t="shared" si="1"/>
        <v>21489</v>
      </c>
      <c r="I20" s="72">
        <f t="shared" si="2"/>
        <v>3.5702152999808585</v>
      </c>
    </row>
    <row r="21" spans="1:9" ht="16.5" x14ac:dyDescent="0.3">
      <c r="A21" s="37"/>
      <c r="B21" s="34" t="s">
        <v>10</v>
      </c>
      <c r="C21" s="15" t="s">
        <v>169</v>
      </c>
      <c r="D21" s="164">
        <v>13848.8</v>
      </c>
      <c r="E21" s="164">
        <v>10700</v>
      </c>
      <c r="F21" s="71">
        <f t="shared" si="0"/>
        <v>3148.7999999999993</v>
      </c>
      <c r="G21" s="46">
        <v>3067</v>
      </c>
      <c r="H21" s="68">
        <f t="shared" si="1"/>
        <v>12274.4</v>
      </c>
      <c r="I21" s="72">
        <f t="shared" si="2"/>
        <v>3.0020867297032932</v>
      </c>
    </row>
    <row r="22" spans="1:9" ht="16.5" x14ac:dyDescent="0.3">
      <c r="A22" s="37"/>
      <c r="B22" s="34" t="s">
        <v>11</v>
      </c>
      <c r="C22" s="15" t="s">
        <v>170</v>
      </c>
      <c r="D22" s="164">
        <v>3449.8</v>
      </c>
      <c r="E22" s="164">
        <v>3150</v>
      </c>
      <c r="F22" s="71">
        <f t="shared" si="0"/>
        <v>299.80000000000018</v>
      </c>
      <c r="G22" s="46">
        <v>664.87766666666653</v>
      </c>
      <c r="H22" s="68">
        <f t="shared" si="1"/>
        <v>3299.9</v>
      </c>
      <c r="I22" s="72">
        <f t="shared" si="2"/>
        <v>3.9631686631074499</v>
      </c>
    </row>
    <row r="23" spans="1:9" ht="16.5" x14ac:dyDescent="0.3">
      <c r="A23" s="37"/>
      <c r="B23" s="34" t="s">
        <v>12</v>
      </c>
      <c r="C23" s="15" t="s">
        <v>171</v>
      </c>
      <c r="D23" s="164">
        <v>6249.7777777777774</v>
      </c>
      <c r="E23" s="164">
        <v>5100</v>
      </c>
      <c r="F23" s="71">
        <f t="shared" si="0"/>
        <v>1149.7777777777774</v>
      </c>
      <c r="G23" s="46">
        <v>736.83333333333326</v>
      </c>
      <c r="H23" s="68">
        <f t="shared" si="1"/>
        <v>5674.8888888888887</v>
      </c>
      <c r="I23" s="72">
        <f t="shared" si="2"/>
        <v>6.7017266078564433</v>
      </c>
    </row>
    <row r="24" spans="1:9" ht="16.5" x14ac:dyDescent="0.3">
      <c r="A24" s="37"/>
      <c r="B24" s="34" t="s">
        <v>13</v>
      </c>
      <c r="C24" s="15" t="s">
        <v>172</v>
      </c>
      <c r="D24" s="164">
        <v>5000</v>
      </c>
      <c r="E24" s="164">
        <v>3800</v>
      </c>
      <c r="F24" s="71">
        <f t="shared" si="0"/>
        <v>1200</v>
      </c>
      <c r="G24" s="46">
        <v>770.78888888888878</v>
      </c>
      <c r="H24" s="68">
        <f t="shared" si="1"/>
        <v>4400</v>
      </c>
      <c r="I24" s="72">
        <f t="shared" si="2"/>
        <v>4.7084372432284392</v>
      </c>
    </row>
    <row r="25" spans="1:9" ht="16.5" x14ac:dyDescent="0.3">
      <c r="A25" s="37"/>
      <c r="B25" s="34" t="s">
        <v>14</v>
      </c>
      <c r="C25" s="15" t="s">
        <v>173</v>
      </c>
      <c r="D25" s="164">
        <v>3472</v>
      </c>
      <c r="E25" s="164">
        <v>3166.6</v>
      </c>
      <c r="F25" s="71">
        <f t="shared" si="0"/>
        <v>305.40000000000009</v>
      </c>
      <c r="G25" s="46">
        <v>690.06666666666661</v>
      </c>
      <c r="H25" s="68">
        <f t="shared" si="1"/>
        <v>3319.3</v>
      </c>
      <c r="I25" s="72">
        <f t="shared" si="2"/>
        <v>3.8101149647377071</v>
      </c>
    </row>
    <row r="26" spans="1:9" ht="16.5" x14ac:dyDescent="0.3">
      <c r="A26" s="37"/>
      <c r="B26" s="34" t="s">
        <v>15</v>
      </c>
      <c r="C26" s="15" t="s">
        <v>174</v>
      </c>
      <c r="D26" s="164">
        <v>13544.8</v>
      </c>
      <c r="E26" s="164">
        <v>11500</v>
      </c>
      <c r="F26" s="71">
        <f t="shared" si="0"/>
        <v>2044.7999999999993</v>
      </c>
      <c r="G26" s="46">
        <v>2263.6333333333332</v>
      </c>
      <c r="H26" s="68">
        <f t="shared" si="1"/>
        <v>12522.4</v>
      </c>
      <c r="I26" s="72">
        <f t="shared" si="2"/>
        <v>4.5319913413538711</v>
      </c>
    </row>
    <row r="27" spans="1:9" ht="16.5" x14ac:dyDescent="0.3">
      <c r="A27" s="37"/>
      <c r="B27" s="34" t="s">
        <v>16</v>
      </c>
      <c r="C27" s="15" t="s">
        <v>175</v>
      </c>
      <c r="D27" s="164">
        <v>3812.25</v>
      </c>
      <c r="E27" s="164">
        <v>3766.6</v>
      </c>
      <c r="F27" s="71">
        <f t="shared" si="0"/>
        <v>45.650000000000091</v>
      </c>
      <c r="G27" s="46">
        <v>776.55925925925931</v>
      </c>
      <c r="H27" s="68">
        <f t="shared" si="1"/>
        <v>3789.4250000000002</v>
      </c>
      <c r="I27" s="72">
        <f t="shared" si="2"/>
        <v>3.8797628188924551</v>
      </c>
    </row>
    <row r="28" spans="1:9" ht="16.5" x14ac:dyDescent="0.3">
      <c r="A28" s="37"/>
      <c r="B28" s="34" t="s">
        <v>17</v>
      </c>
      <c r="C28" s="15" t="s">
        <v>176</v>
      </c>
      <c r="D28" s="164">
        <v>7806.25</v>
      </c>
      <c r="E28" s="164">
        <v>7400</v>
      </c>
      <c r="F28" s="71">
        <f t="shared" si="0"/>
        <v>406.25</v>
      </c>
      <c r="G28" s="46">
        <v>3319.3333333333339</v>
      </c>
      <c r="H28" s="68">
        <f t="shared" si="1"/>
        <v>7603.125</v>
      </c>
      <c r="I28" s="72">
        <f t="shared" si="2"/>
        <v>1.290557842940349</v>
      </c>
    </row>
    <row r="29" spans="1:9" ht="16.5" x14ac:dyDescent="0.3">
      <c r="A29" s="37"/>
      <c r="B29" s="34" t="s">
        <v>18</v>
      </c>
      <c r="C29" s="15" t="s">
        <v>177</v>
      </c>
      <c r="D29" s="164">
        <v>21366.666666666668</v>
      </c>
      <c r="E29" s="164">
        <v>15100</v>
      </c>
      <c r="F29" s="71">
        <f t="shared" si="0"/>
        <v>6266.6666666666679</v>
      </c>
      <c r="G29" s="46">
        <v>4251.7962962962956</v>
      </c>
      <c r="H29" s="68">
        <f t="shared" si="1"/>
        <v>18233.333333333336</v>
      </c>
      <c r="I29" s="72">
        <f t="shared" si="2"/>
        <v>3.2883835590186297</v>
      </c>
    </row>
    <row r="30" spans="1:9" ht="17.25" thickBot="1" x14ac:dyDescent="0.35">
      <c r="A30" s="38"/>
      <c r="B30" s="36" t="s">
        <v>19</v>
      </c>
      <c r="C30" s="16" t="s">
        <v>178</v>
      </c>
      <c r="D30" s="179">
        <v>16094</v>
      </c>
      <c r="E30" s="167">
        <v>15000</v>
      </c>
      <c r="F30" s="74">
        <f t="shared" si="0"/>
        <v>1094</v>
      </c>
      <c r="G30" s="49">
        <v>2787.7666666666669</v>
      </c>
      <c r="H30" s="100">
        <f t="shared" si="1"/>
        <v>15547</v>
      </c>
      <c r="I30" s="75">
        <f t="shared" si="2"/>
        <v>4.5768655913335641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20277.555555555555</v>
      </c>
      <c r="E32" s="164">
        <v>17833.2</v>
      </c>
      <c r="F32" s="67">
        <f>D32-E32</f>
        <v>2444.355555555554</v>
      </c>
      <c r="G32" s="54">
        <v>6736.1</v>
      </c>
      <c r="H32" s="68">
        <f>AVERAGE(D32:E32)</f>
        <v>19055.37777777778</v>
      </c>
      <c r="I32" s="78">
        <f t="shared" si="2"/>
        <v>1.8288442537637177</v>
      </c>
    </row>
    <row r="33" spans="1:9" ht="16.5" x14ac:dyDescent="0.3">
      <c r="A33" s="37"/>
      <c r="B33" s="34" t="s">
        <v>27</v>
      </c>
      <c r="C33" s="15" t="s">
        <v>180</v>
      </c>
      <c r="D33" s="47">
        <v>20999.777777777777</v>
      </c>
      <c r="E33" s="164">
        <v>16533.2</v>
      </c>
      <c r="F33" s="79">
        <f>D33-E33</f>
        <v>4466.5777777777766</v>
      </c>
      <c r="G33" s="46">
        <v>6988.6138888888881</v>
      </c>
      <c r="H33" s="68">
        <f>AVERAGE(D33:E33)</f>
        <v>18766.488888888889</v>
      </c>
      <c r="I33" s="72">
        <f t="shared" si="2"/>
        <v>1.6852948506320402</v>
      </c>
    </row>
    <row r="34" spans="1:9" ht="16.5" x14ac:dyDescent="0.3">
      <c r="A34" s="37"/>
      <c r="B34" s="39" t="s">
        <v>28</v>
      </c>
      <c r="C34" s="15" t="s">
        <v>181</v>
      </c>
      <c r="D34" s="47">
        <v>9763</v>
      </c>
      <c r="E34" s="164">
        <v>9066.6</v>
      </c>
      <c r="F34" s="71">
        <f>D34-E34</f>
        <v>696.39999999999964</v>
      </c>
      <c r="G34" s="46">
        <v>3189.0000000000005</v>
      </c>
      <c r="H34" s="68">
        <f>AVERAGE(D34:E34)</f>
        <v>9414.7999999999993</v>
      </c>
      <c r="I34" s="72">
        <f t="shared" si="2"/>
        <v>1.9522734399498269</v>
      </c>
    </row>
    <row r="35" spans="1:9" ht="16.5" x14ac:dyDescent="0.3">
      <c r="A35" s="37"/>
      <c r="B35" s="34" t="s">
        <v>29</v>
      </c>
      <c r="C35" s="15" t="s">
        <v>182</v>
      </c>
      <c r="D35" s="47">
        <v>8386.4444444444453</v>
      </c>
      <c r="E35" s="164">
        <v>8400</v>
      </c>
      <c r="F35" s="79">
        <f>D35-E35</f>
        <v>-13.555555555554747</v>
      </c>
      <c r="G35" s="46">
        <v>5210.6333333333332</v>
      </c>
      <c r="H35" s="68">
        <f>AVERAGE(D35:E35)</f>
        <v>8393.2222222222226</v>
      </c>
      <c r="I35" s="72">
        <f t="shared" si="2"/>
        <v>0.61078734297600856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8418.7999999999993</v>
      </c>
      <c r="E36" s="164">
        <v>7000</v>
      </c>
      <c r="F36" s="71">
        <f>D36-E36</f>
        <v>1418.7999999999993</v>
      </c>
      <c r="G36" s="49">
        <v>3398.7</v>
      </c>
      <c r="H36" s="68">
        <f>AVERAGE(D36:E36)</f>
        <v>7709.4</v>
      </c>
      <c r="I36" s="80">
        <f t="shared" si="2"/>
        <v>1.2683378939006091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310981.33333333331</v>
      </c>
      <c r="E38" s="165">
        <v>270000</v>
      </c>
      <c r="F38" s="67">
        <f>D38-E38</f>
        <v>40981.333333333314</v>
      </c>
      <c r="G38" s="46">
        <v>66519.797222222231</v>
      </c>
      <c r="H38" s="67">
        <f>AVERAGE(D38:E38)</f>
        <v>290490.66666666663</v>
      </c>
      <c r="I38" s="78">
        <f t="shared" si="2"/>
        <v>3.3669806403081242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185483</v>
      </c>
      <c r="E39" s="166">
        <v>192333.2</v>
      </c>
      <c r="F39" s="74">
        <f>D39-E39</f>
        <v>-6850.2000000000116</v>
      </c>
      <c r="G39" s="46">
        <v>41702.200000000004</v>
      </c>
      <c r="H39" s="81">
        <f>AVERAGE(D39:E39)</f>
        <v>188908.1</v>
      </c>
      <c r="I39" s="75">
        <f t="shared" si="2"/>
        <v>3.5299312746090128</v>
      </c>
    </row>
    <row r="40" spans="1:9" ht="15.75" customHeight="1" thickBot="1" x14ac:dyDescent="0.25">
      <c r="A40" s="246"/>
      <c r="B40" s="247"/>
      <c r="C40" s="248"/>
      <c r="D40" s="83">
        <f>SUM(D15:D39)</f>
        <v>808746.61111111101</v>
      </c>
      <c r="E40" s="83">
        <f>SUM(E15:E39)</f>
        <v>733815.8</v>
      </c>
      <c r="F40" s="83">
        <f>SUM(F15:F39)</f>
        <v>74930.811111111077</v>
      </c>
      <c r="G40" s="83">
        <f>SUM(G15:G39)</f>
        <v>187039.30293121695</v>
      </c>
      <c r="H40" s="83">
        <f>AVERAGE(D40:E40)</f>
        <v>771281.20555555553</v>
      </c>
      <c r="I40" s="75">
        <f>(H40-G40)/G40</f>
        <v>3.1236317365831479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1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3" t="s">
        <v>201</v>
      </c>
      <c r="B9" s="233"/>
      <c r="C9" s="233"/>
      <c r="D9" s="233"/>
      <c r="E9" s="233"/>
      <c r="F9" s="233"/>
      <c r="G9" s="233"/>
      <c r="H9" s="233"/>
      <c r="I9" s="233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4" t="s">
        <v>3</v>
      </c>
      <c r="B13" s="240"/>
      <c r="C13" s="242" t="s">
        <v>0</v>
      </c>
      <c r="D13" s="236" t="s">
        <v>23</v>
      </c>
      <c r="E13" s="236" t="s">
        <v>222</v>
      </c>
      <c r="F13" s="253" t="s">
        <v>224</v>
      </c>
      <c r="G13" s="236" t="s">
        <v>197</v>
      </c>
      <c r="H13" s="253" t="s">
        <v>217</v>
      </c>
      <c r="I13" s="236" t="s">
        <v>187</v>
      </c>
    </row>
    <row r="14" spans="1:9" ht="33.75" customHeight="1" thickBot="1" x14ac:dyDescent="0.25">
      <c r="A14" s="235"/>
      <c r="B14" s="241"/>
      <c r="C14" s="243"/>
      <c r="D14" s="256"/>
      <c r="E14" s="237"/>
      <c r="F14" s="254"/>
      <c r="G14" s="255"/>
      <c r="H14" s="254"/>
      <c r="I14" s="255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3957.166666666667</v>
      </c>
      <c r="F16" s="42">
        <v>15391.1</v>
      </c>
      <c r="G16" s="21">
        <f t="shared" ref="G16:G31" si="0">(F16-E16)/E16</f>
        <v>2.8894242513582951</v>
      </c>
      <c r="H16" s="205">
        <v>13644.5</v>
      </c>
      <c r="I16" s="21">
        <f t="shared" ref="I16:I31" si="1">(F16-H16)/H16</f>
        <v>0.12800762211880248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5026.4291005291007</v>
      </c>
      <c r="F17" s="46">
        <v>25583.222222222223</v>
      </c>
      <c r="G17" s="21">
        <f t="shared" si="0"/>
        <v>4.0897409891903651</v>
      </c>
      <c r="H17" s="208">
        <v>27230.555555555555</v>
      </c>
      <c r="I17" s="21">
        <f t="shared" si="1"/>
        <v>-6.0495766602060554E-2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5484.3148148148148</v>
      </c>
      <c r="F18" s="46">
        <v>23441.555555555555</v>
      </c>
      <c r="G18" s="21">
        <f t="shared" si="0"/>
        <v>3.2742906538174523</v>
      </c>
      <c r="H18" s="208">
        <v>20899.888888888891</v>
      </c>
      <c r="I18" s="21">
        <f t="shared" si="1"/>
        <v>0.12161149182079636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1840.5555555555554</v>
      </c>
      <c r="F19" s="46">
        <v>4174.5</v>
      </c>
      <c r="G19" s="21">
        <f t="shared" si="0"/>
        <v>1.2680651977060067</v>
      </c>
      <c r="H19" s="208">
        <v>4324.5</v>
      </c>
      <c r="I19" s="21">
        <f t="shared" si="1"/>
        <v>-3.4686090877558098E-2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5">
        <v>12955.170238095237</v>
      </c>
      <c r="F20" s="46">
        <v>51800</v>
      </c>
      <c r="G20" s="21">
        <f t="shared" si="0"/>
        <v>2.9984036525957696</v>
      </c>
      <c r="H20" s="208">
        <v>47685.71428571429</v>
      </c>
      <c r="I20" s="21">
        <f t="shared" si="1"/>
        <v>8.627920910724976E-2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4701.9666666666672</v>
      </c>
      <c r="F21" s="46">
        <v>21489</v>
      </c>
      <c r="G21" s="21">
        <f t="shared" si="0"/>
        <v>3.5702152999808585</v>
      </c>
      <c r="H21" s="208">
        <v>19713.855555555554</v>
      </c>
      <c r="I21" s="21">
        <f t="shared" si="1"/>
        <v>9.004552353759096E-2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3067</v>
      </c>
      <c r="F22" s="46">
        <v>12274.4</v>
      </c>
      <c r="G22" s="21">
        <f t="shared" si="0"/>
        <v>3.0020867297032932</v>
      </c>
      <c r="H22" s="208">
        <v>11154.5</v>
      </c>
      <c r="I22" s="21">
        <f t="shared" si="1"/>
        <v>0.1003989421309785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664.87766666666653</v>
      </c>
      <c r="F23" s="46">
        <v>3299.9</v>
      </c>
      <c r="G23" s="21">
        <f t="shared" si="0"/>
        <v>3.9631686631074499</v>
      </c>
      <c r="H23" s="208">
        <v>2922.4</v>
      </c>
      <c r="I23" s="21">
        <f t="shared" si="1"/>
        <v>0.129174650971804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736.83333333333326</v>
      </c>
      <c r="F24" s="46">
        <v>5674.8888888888887</v>
      </c>
      <c r="G24" s="21">
        <f t="shared" si="0"/>
        <v>6.7017266078564433</v>
      </c>
      <c r="H24" s="208">
        <v>5485.9666666666672</v>
      </c>
      <c r="I24" s="21">
        <f t="shared" si="1"/>
        <v>3.4437362401440318E-2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770.78888888888878</v>
      </c>
      <c r="F25" s="46">
        <v>4400</v>
      </c>
      <c r="G25" s="21">
        <f t="shared" si="0"/>
        <v>4.7084372432284392</v>
      </c>
      <c r="H25" s="208">
        <v>4099.375</v>
      </c>
      <c r="I25" s="21">
        <f t="shared" si="1"/>
        <v>7.3334349748437264E-2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690.06666666666661</v>
      </c>
      <c r="F26" s="46">
        <v>3319.3</v>
      </c>
      <c r="G26" s="21">
        <f t="shared" si="0"/>
        <v>3.8101149647377071</v>
      </c>
      <c r="H26" s="208">
        <v>3558.2222222222222</v>
      </c>
      <c r="I26" s="21">
        <f t="shared" si="1"/>
        <v>-6.7146515113664693E-2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2263.6333333333332</v>
      </c>
      <c r="F27" s="46">
        <v>12522.4</v>
      </c>
      <c r="G27" s="21">
        <f t="shared" si="0"/>
        <v>4.5319913413538711</v>
      </c>
      <c r="H27" s="208">
        <v>10405.700000000001</v>
      </c>
      <c r="I27" s="21">
        <f t="shared" si="1"/>
        <v>0.20341735779428571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5">
        <v>776.55925925925931</v>
      </c>
      <c r="F28" s="46">
        <v>3789.4250000000002</v>
      </c>
      <c r="G28" s="21">
        <f t="shared" si="0"/>
        <v>3.8797628188924551</v>
      </c>
      <c r="H28" s="208">
        <v>3944.6</v>
      </c>
      <c r="I28" s="21">
        <f t="shared" si="1"/>
        <v>-3.9338589464077402E-2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3319.3333333333339</v>
      </c>
      <c r="F29" s="46">
        <v>7603.125</v>
      </c>
      <c r="G29" s="21">
        <f t="shared" si="0"/>
        <v>1.290557842940349</v>
      </c>
      <c r="H29" s="208">
        <v>7691.9250000000002</v>
      </c>
      <c r="I29" s="21">
        <f t="shared" si="1"/>
        <v>-1.1544574342573567E-2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4251.7962962962956</v>
      </c>
      <c r="F30" s="46">
        <v>18233.333333333336</v>
      </c>
      <c r="G30" s="21">
        <f t="shared" si="0"/>
        <v>3.2883835590186297</v>
      </c>
      <c r="H30" s="208">
        <v>17955.488888888889</v>
      </c>
      <c r="I30" s="21">
        <f t="shared" si="1"/>
        <v>1.5474067354210599E-2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2787.7666666666669</v>
      </c>
      <c r="F31" s="49">
        <v>15547</v>
      </c>
      <c r="G31" s="23">
        <f t="shared" si="0"/>
        <v>4.5768655913335641</v>
      </c>
      <c r="H31" s="211">
        <v>15115.6</v>
      </c>
      <c r="I31" s="23">
        <f t="shared" si="1"/>
        <v>2.8540051337690837E-2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4"/>
      <c r="F32" s="41"/>
      <c r="G32" s="41"/>
      <c r="H32" s="178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6736.1</v>
      </c>
      <c r="F33" s="54">
        <v>19055.37777777778</v>
      </c>
      <c r="G33" s="21">
        <f>(F33-E33)/E33</f>
        <v>1.8288442537637177</v>
      </c>
      <c r="H33" s="214">
        <v>17366.555555555555</v>
      </c>
      <c r="I33" s="21">
        <f>(F33-H33)/H33</f>
        <v>9.7245663759845072E-2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6988.6138888888881</v>
      </c>
      <c r="F34" s="46">
        <v>18766.488888888889</v>
      </c>
      <c r="G34" s="21">
        <f>(F34-E34)/E34</f>
        <v>1.6852948506320402</v>
      </c>
      <c r="H34" s="208">
        <v>18049.855555555554</v>
      </c>
      <c r="I34" s="21">
        <f>(F34-H34)/H34</f>
        <v>3.9702995468723454E-2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3189.0000000000005</v>
      </c>
      <c r="F35" s="46">
        <v>9414.7999999999993</v>
      </c>
      <c r="G35" s="21">
        <f>(F35-E35)/E35</f>
        <v>1.9522734399498269</v>
      </c>
      <c r="H35" s="208">
        <v>9341.6</v>
      </c>
      <c r="I35" s="21">
        <f>(F35-H35)/H35</f>
        <v>7.8359167594415201E-3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5210.6333333333332</v>
      </c>
      <c r="F36" s="46">
        <v>8393.2222222222226</v>
      </c>
      <c r="G36" s="21">
        <f>(F36-E36)/E36</f>
        <v>0.61078734297600856</v>
      </c>
      <c r="H36" s="208">
        <v>8267.375</v>
      </c>
      <c r="I36" s="21">
        <f>(F36-H36)/H36</f>
        <v>1.52221499837884E-2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3398.7</v>
      </c>
      <c r="F37" s="49">
        <v>7709.4</v>
      </c>
      <c r="G37" s="23">
        <f>(F37-E37)/E37</f>
        <v>1.2683378939006091</v>
      </c>
      <c r="H37" s="211">
        <v>7211.5</v>
      </c>
      <c r="I37" s="23">
        <f>(F37-H37)/H37</f>
        <v>6.9042501560008268E-2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4"/>
      <c r="F38" s="41"/>
      <c r="G38" s="41"/>
      <c r="H38" s="178"/>
      <c r="I38" s="124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66519.797222222231</v>
      </c>
      <c r="F39" s="46">
        <v>290490.66666666663</v>
      </c>
      <c r="G39" s="21">
        <f t="shared" ref="G39:G44" si="2">(F39-E39)/E39</f>
        <v>3.3669806403081242</v>
      </c>
      <c r="H39" s="208">
        <v>311640.66666666663</v>
      </c>
      <c r="I39" s="21">
        <f t="shared" ref="I39:I44" si="3">(F39-H39)/H39</f>
        <v>-6.7866624167577619E-2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41702.200000000004</v>
      </c>
      <c r="F40" s="46">
        <v>188908.1</v>
      </c>
      <c r="G40" s="21">
        <f t="shared" si="2"/>
        <v>3.5299312746090128</v>
      </c>
      <c r="H40" s="208">
        <v>195249.76666666666</v>
      </c>
      <c r="I40" s="21">
        <f t="shared" si="3"/>
        <v>-3.2479765660838128E-2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24508.111111111113</v>
      </c>
      <c r="F41" s="57">
        <v>128962</v>
      </c>
      <c r="G41" s="21">
        <f t="shared" si="2"/>
        <v>4.2620130296999177</v>
      </c>
      <c r="H41" s="216">
        <v>136937</v>
      </c>
      <c r="I41" s="21">
        <f t="shared" si="3"/>
        <v>-5.8238460021761834E-2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12590.396825396827</v>
      </c>
      <c r="F42" s="47">
        <v>62315</v>
      </c>
      <c r="G42" s="21">
        <f t="shared" si="2"/>
        <v>3.9494071445230992</v>
      </c>
      <c r="H42" s="209">
        <v>62831.666666666664</v>
      </c>
      <c r="I42" s="21">
        <f t="shared" si="3"/>
        <v>-8.2230297885885189E-3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12444.222222222221</v>
      </c>
      <c r="F43" s="47">
        <v>49500</v>
      </c>
      <c r="G43" s="21">
        <f t="shared" si="2"/>
        <v>2.9777496026714769</v>
      </c>
      <c r="H43" s="209">
        <v>49166.666666666664</v>
      </c>
      <c r="I43" s="21">
        <f t="shared" si="3"/>
        <v>6.7796610169492018E-3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22107.142857142859</v>
      </c>
      <c r="F44" s="50">
        <v>117855</v>
      </c>
      <c r="G44" s="31">
        <f t="shared" si="2"/>
        <v>4.3310823909531502</v>
      </c>
      <c r="H44" s="212">
        <v>124140.71428571429</v>
      </c>
      <c r="I44" s="31">
        <f t="shared" si="3"/>
        <v>-5.0633785393303717E-2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4"/>
      <c r="F45" s="122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17497.714285714286</v>
      </c>
      <c r="F46" s="43">
        <v>97764.75</v>
      </c>
      <c r="G46" s="21">
        <f t="shared" ref="G46:G51" si="4">(F46-E46)/E46</f>
        <v>4.5872869109434697</v>
      </c>
      <c r="H46" s="206">
        <v>104802.25</v>
      </c>
      <c r="I46" s="21">
        <f t="shared" ref="I46:I51" si="5">(F46-H46)/H46</f>
        <v>-6.7150275876710658E-2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10869.185185185184</v>
      </c>
      <c r="F47" s="47">
        <v>57839.75</v>
      </c>
      <c r="G47" s="21">
        <f t="shared" si="4"/>
        <v>4.3214430534163863</v>
      </c>
      <c r="H47" s="209">
        <v>62910.333333333336</v>
      </c>
      <c r="I47" s="21">
        <f t="shared" si="5"/>
        <v>-8.0600166374363541E-2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39011.534391534391</v>
      </c>
      <c r="F48" s="47">
        <v>184961.625</v>
      </c>
      <c r="G48" s="21">
        <f t="shared" si="4"/>
        <v>3.7412035410772555</v>
      </c>
      <c r="H48" s="209">
        <v>198632.25</v>
      </c>
      <c r="I48" s="21">
        <f t="shared" si="5"/>
        <v>-6.8823793719297852E-2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72153.904761904763</v>
      </c>
      <c r="F49" s="47">
        <v>232846</v>
      </c>
      <c r="G49" s="21">
        <f t="shared" si="4"/>
        <v>2.2270741378217989</v>
      </c>
      <c r="H49" s="209">
        <v>244255</v>
      </c>
      <c r="I49" s="21">
        <f t="shared" si="5"/>
        <v>-4.6709381588913225E-2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5315.5</v>
      </c>
      <c r="F50" s="47">
        <v>27042.5</v>
      </c>
      <c r="G50" s="21">
        <f t="shared" si="4"/>
        <v>4.0874800112877434</v>
      </c>
      <c r="H50" s="209">
        <v>27042.5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49995</v>
      </c>
      <c r="F51" s="50">
        <v>263330</v>
      </c>
      <c r="G51" s="31">
        <f t="shared" si="4"/>
        <v>4.2671267126712671</v>
      </c>
      <c r="H51" s="212">
        <v>272916.66666666669</v>
      </c>
      <c r="I51" s="31">
        <f t="shared" si="5"/>
        <v>-3.5126717557251975E-2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4"/>
      <c r="F52" s="41"/>
      <c r="G52" s="41"/>
      <c r="H52" s="178"/>
      <c r="I52" s="8"/>
    </row>
    <row r="53" spans="1:9" ht="16.5" x14ac:dyDescent="0.3">
      <c r="A53" s="33"/>
      <c r="B53" s="91" t="s">
        <v>38</v>
      </c>
      <c r="C53" s="19" t="s">
        <v>115</v>
      </c>
      <c r="D53" s="20" t="s">
        <v>114</v>
      </c>
      <c r="E53" s="154">
        <v>11835</v>
      </c>
      <c r="F53" s="66">
        <v>41625</v>
      </c>
      <c r="G53" s="22">
        <f t="shared" ref="G53:G61" si="6">(F53-E53)/E53</f>
        <v>2.5171102661596958</v>
      </c>
      <c r="H53" s="163">
        <v>45225</v>
      </c>
      <c r="I53" s="22">
        <f t="shared" ref="I53:I61" si="7">(F53-H53)/H53</f>
        <v>-7.9601990049751242E-2</v>
      </c>
    </row>
    <row r="54" spans="1:9" ht="16.5" x14ac:dyDescent="0.3">
      <c r="A54" s="37"/>
      <c r="B54" s="92" t="s">
        <v>39</v>
      </c>
      <c r="C54" s="15" t="s">
        <v>116</v>
      </c>
      <c r="D54" s="11" t="s">
        <v>114</v>
      </c>
      <c r="E54" s="156">
        <v>16520.178571428569</v>
      </c>
      <c r="F54" s="70">
        <v>45373.75</v>
      </c>
      <c r="G54" s="21">
        <f t="shared" si="6"/>
        <v>1.746565347572774</v>
      </c>
      <c r="H54" s="220">
        <v>56320</v>
      </c>
      <c r="I54" s="21">
        <f t="shared" si="7"/>
        <v>-0.19435813210227273</v>
      </c>
    </row>
    <row r="55" spans="1:9" ht="16.5" x14ac:dyDescent="0.3">
      <c r="A55" s="37"/>
      <c r="B55" s="92" t="s">
        <v>40</v>
      </c>
      <c r="C55" s="15" t="s">
        <v>117</v>
      </c>
      <c r="D55" s="11" t="s">
        <v>114</v>
      </c>
      <c r="E55" s="156">
        <v>13957.333333333334</v>
      </c>
      <c r="F55" s="70">
        <v>33088.6</v>
      </c>
      <c r="G55" s="21">
        <f t="shared" si="6"/>
        <v>1.3706964081008786</v>
      </c>
      <c r="H55" s="220">
        <v>35528.6</v>
      </c>
      <c r="I55" s="21">
        <f t="shared" si="7"/>
        <v>-6.8677065800510015E-2</v>
      </c>
    </row>
    <row r="56" spans="1:9" ht="16.5" x14ac:dyDescent="0.3">
      <c r="A56" s="37"/>
      <c r="B56" s="92" t="s">
        <v>41</v>
      </c>
      <c r="C56" s="15" t="s">
        <v>118</v>
      </c>
      <c r="D56" s="11" t="s">
        <v>114</v>
      </c>
      <c r="E56" s="156">
        <v>11135</v>
      </c>
      <c r="F56" s="70">
        <v>48527.5</v>
      </c>
      <c r="G56" s="21">
        <f t="shared" si="6"/>
        <v>3.3581050740907048</v>
      </c>
      <c r="H56" s="220">
        <v>51061.666666666664</v>
      </c>
      <c r="I56" s="21">
        <f t="shared" si="7"/>
        <v>-4.9629532917713833E-2</v>
      </c>
    </row>
    <row r="57" spans="1:9" ht="16.5" x14ac:dyDescent="0.3">
      <c r="A57" s="37"/>
      <c r="B57" s="92" t="s">
        <v>42</v>
      </c>
      <c r="C57" s="15" t="s">
        <v>198</v>
      </c>
      <c r="D57" s="11" t="s">
        <v>114</v>
      </c>
      <c r="E57" s="156">
        <v>5054.666666666667</v>
      </c>
      <c r="F57" s="98">
        <v>22939</v>
      </c>
      <c r="G57" s="21">
        <f t="shared" si="6"/>
        <v>3.5381825375890261</v>
      </c>
      <c r="H57" s="225">
        <v>23948</v>
      </c>
      <c r="I57" s="21">
        <f t="shared" si="7"/>
        <v>-4.2132954735259728E-2</v>
      </c>
    </row>
    <row r="58" spans="1:9" ht="16.5" customHeight="1" thickBot="1" x14ac:dyDescent="0.35">
      <c r="A58" s="38"/>
      <c r="B58" s="93" t="s">
        <v>43</v>
      </c>
      <c r="C58" s="16" t="s">
        <v>119</v>
      </c>
      <c r="D58" s="12" t="s">
        <v>114</v>
      </c>
      <c r="E58" s="158">
        <v>6365.373015873015</v>
      </c>
      <c r="F58" s="50">
        <v>6512.5</v>
      </c>
      <c r="G58" s="29">
        <f t="shared" si="6"/>
        <v>2.3113646876640494E-2</v>
      </c>
      <c r="H58" s="212">
        <v>6810</v>
      </c>
      <c r="I58" s="29">
        <f t="shared" si="7"/>
        <v>-4.368575624082232E-2</v>
      </c>
    </row>
    <row r="59" spans="1:9" ht="16.5" x14ac:dyDescent="0.3">
      <c r="A59" s="37"/>
      <c r="B59" s="94" t="s">
        <v>54</v>
      </c>
      <c r="C59" s="14" t="s">
        <v>121</v>
      </c>
      <c r="D59" s="11" t="s">
        <v>120</v>
      </c>
      <c r="E59" s="156">
        <v>18643.518518518522</v>
      </c>
      <c r="F59" s="68">
        <v>46400</v>
      </c>
      <c r="G59" s="21">
        <f t="shared" si="6"/>
        <v>1.4888005959771538</v>
      </c>
      <c r="H59" s="219">
        <v>48465</v>
      </c>
      <c r="I59" s="21">
        <f t="shared" si="7"/>
        <v>-4.2608067677705558E-2</v>
      </c>
    </row>
    <row r="60" spans="1:9" ht="16.5" x14ac:dyDescent="0.3">
      <c r="A60" s="37"/>
      <c r="B60" s="92" t="s">
        <v>55</v>
      </c>
      <c r="C60" s="15" t="s">
        <v>122</v>
      </c>
      <c r="D60" s="13" t="s">
        <v>120</v>
      </c>
      <c r="E60" s="161">
        <v>19078.819444444442</v>
      </c>
      <c r="F60" s="70">
        <v>55195.5</v>
      </c>
      <c r="G60" s="21">
        <f t="shared" si="6"/>
        <v>1.8930249149180125</v>
      </c>
      <c r="H60" s="220">
        <v>63598</v>
      </c>
      <c r="I60" s="21">
        <f t="shared" si="7"/>
        <v>-0.1321189345576905</v>
      </c>
    </row>
    <row r="61" spans="1:9" ht="16.5" customHeight="1" thickBot="1" x14ac:dyDescent="0.35">
      <c r="A61" s="38"/>
      <c r="B61" s="93" t="s">
        <v>56</v>
      </c>
      <c r="C61" s="16" t="s">
        <v>123</v>
      </c>
      <c r="D61" s="12" t="s">
        <v>120</v>
      </c>
      <c r="E61" s="158">
        <v>72830</v>
      </c>
      <c r="F61" s="73">
        <v>433950</v>
      </c>
      <c r="G61" s="29">
        <f t="shared" si="6"/>
        <v>4.9583962652752982</v>
      </c>
      <c r="H61" s="221">
        <v>454850</v>
      </c>
      <c r="I61" s="29">
        <f t="shared" si="7"/>
        <v>-4.5949214026602174E-2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4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25254.037037037036</v>
      </c>
      <c r="F63" s="54">
        <v>85152.25</v>
      </c>
      <c r="G63" s="21">
        <f t="shared" ref="G63:G68" si="8">(F63-E63)/E63</f>
        <v>2.3718272399425691</v>
      </c>
      <c r="H63" s="214">
        <v>95815.428571428565</v>
      </c>
      <c r="I63" s="21">
        <f t="shared" ref="I63:I74" si="9">(F63-H63)/H63</f>
        <v>-0.11128874264210351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128650.42857142858</v>
      </c>
      <c r="F64" s="46">
        <v>514205.5</v>
      </c>
      <c r="G64" s="21">
        <f t="shared" si="8"/>
        <v>2.9969202256835521</v>
      </c>
      <c r="H64" s="208">
        <v>536461.85714285716</v>
      </c>
      <c r="I64" s="21">
        <f t="shared" si="9"/>
        <v>-4.1487305847599902E-2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62681.666666666664</v>
      </c>
      <c r="F65" s="46">
        <v>248182.5</v>
      </c>
      <c r="G65" s="21">
        <f t="shared" si="8"/>
        <v>2.9594113111223379</v>
      </c>
      <c r="H65" s="208">
        <v>270216.25</v>
      </c>
      <c r="I65" s="21">
        <f t="shared" si="9"/>
        <v>-8.1541173041961762E-2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24511.666666666668</v>
      </c>
      <c r="F66" s="46">
        <v>104661.66666666667</v>
      </c>
      <c r="G66" s="21">
        <f t="shared" si="8"/>
        <v>3.2698714897667776</v>
      </c>
      <c r="H66" s="208">
        <v>110900</v>
      </c>
      <c r="I66" s="21">
        <f t="shared" si="9"/>
        <v>-5.6251878569281592E-2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17415.047619047618</v>
      </c>
      <c r="F67" s="46">
        <v>56121</v>
      </c>
      <c r="G67" s="21">
        <f t="shared" si="8"/>
        <v>2.2225579411346512</v>
      </c>
      <c r="H67" s="208">
        <v>63134.166666666664</v>
      </c>
      <c r="I67" s="21">
        <f t="shared" si="9"/>
        <v>-0.11108353902403607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13408.190476190475</v>
      </c>
      <c r="F68" s="58">
        <v>51239.6</v>
      </c>
      <c r="G68" s="31">
        <f t="shared" si="8"/>
        <v>2.821514923358857</v>
      </c>
      <c r="H68" s="217">
        <v>50698</v>
      </c>
      <c r="I68" s="31">
        <f t="shared" si="9"/>
        <v>1.0682867174247476E-2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4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16198.377777777778</v>
      </c>
      <c r="F70" s="43">
        <v>57439.125</v>
      </c>
      <c r="G70" s="21">
        <f>(F70-E70)/E70</f>
        <v>2.5459800844254636</v>
      </c>
      <c r="H70" s="206">
        <v>63154.125</v>
      </c>
      <c r="I70" s="21">
        <f t="shared" si="9"/>
        <v>-9.0492901295046044E-2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7699.9142857142861</v>
      </c>
      <c r="F71" s="47">
        <v>43681.599999999999</v>
      </c>
      <c r="G71" s="21">
        <f>(F71-E71)/E71</f>
        <v>4.6729982151934895</v>
      </c>
      <c r="H71" s="209">
        <v>45501.599999999999</v>
      </c>
      <c r="I71" s="21">
        <f t="shared" si="9"/>
        <v>-3.9998593456054291E-2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3904.6825396825393</v>
      </c>
      <c r="F72" s="47">
        <v>22773</v>
      </c>
      <c r="G72" s="21">
        <f>(F72-E72)/E72</f>
        <v>4.832228297323117</v>
      </c>
      <c r="H72" s="209">
        <v>23706.333333333332</v>
      </c>
      <c r="I72" s="21">
        <f t="shared" si="9"/>
        <v>-3.9370632320476898E-2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9300.1666666666661</v>
      </c>
      <c r="F73" s="47">
        <v>30028.25</v>
      </c>
      <c r="G73" s="21">
        <f>(F73-E73)/E73</f>
        <v>2.2287862224691319</v>
      </c>
      <c r="H73" s="209">
        <v>30465.75</v>
      </c>
      <c r="I73" s="21">
        <f t="shared" si="9"/>
        <v>-1.4360388304899765E-2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7342.5925925925922</v>
      </c>
      <c r="F74" s="50">
        <v>23934.777777777777</v>
      </c>
      <c r="G74" s="21">
        <f>(F74-E74)/E74</f>
        <v>2.2597175283732662</v>
      </c>
      <c r="H74" s="212">
        <v>24399.125</v>
      </c>
      <c r="I74" s="21">
        <f t="shared" si="9"/>
        <v>-1.903130633669128E-2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4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4407.7777777777774</v>
      </c>
      <c r="F76" s="43">
        <v>19829.599999999999</v>
      </c>
      <c r="G76" s="22">
        <f t="shared" ref="G76:G82" si="10">(F76-E76)/E76</f>
        <v>3.498774892866146</v>
      </c>
      <c r="H76" s="206">
        <v>21790.6</v>
      </c>
      <c r="I76" s="22">
        <f t="shared" ref="I76:I82" si="11">(F76-H76)/H76</f>
        <v>-8.999293273246263E-2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5776.9345238095239</v>
      </c>
      <c r="F77" s="32">
        <v>18040.625</v>
      </c>
      <c r="G77" s="21">
        <f t="shared" si="10"/>
        <v>2.1228716416372584</v>
      </c>
      <c r="H77" s="200">
        <v>19536.875</v>
      </c>
      <c r="I77" s="21">
        <f t="shared" si="11"/>
        <v>-7.6585943248344474E-2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2277.3333333333335</v>
      </c>
      <c r="F78" s="47">
        <v>10216.333333333334</v>
      </c>
      <c r="G78" s="21">
        <f t="shared" si="10"/>
        <v>3.4860948477751754</v>
      </c>
      <c r="H78" s="209">
        <v>10952.166666666666</v>
      </c>
      <c r="I78" s="21">
        <f t="shared" si="11"/>
        <v>-6.7186097119291355E-2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5842.0370370370365</v>
      </c>
      <c r="F79" s="47">
        <v>15371.444444444445</v>
      </c>
      <c r="G79" s="21">
        <f t="shared" si="10"/>
        <v>1.6311788759628494</v>
      </c>
      <c r="H79" s="209">
        <v>15482.555555555555</v>
      </c>
      <c r="I79" s="21">
        <f t="shared" si="11"/>
        <v>-7.1765355992047357E-3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4702.2222222222226</v>
      </c>
      <c r="F80" s="61">
        <v>24376.142857142859</v>
      </c>
      <c r="G80" s="21">
        <f t="shared" si="10"/>
        <v>4.1839623278422895</v>
      </c>
      <c r="H80" s="218">
        <v>28024.714285714286</v>
      </c>
      <c r="I80" s="21">
        <f t="shared" si="11"/>
        <v>-0.13019120878000537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29999</v>
      </c>
      <c r="F81" s="61">
        <v>69000</v>
      </c>
      <c r="G81" s="21">
        <f t="shared" si="10"/>
        <v>1.3000766692223074</v>
      </c>
      <c r="H81" s="218">
        <v>69000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6524</v>
      </c>
      <c r="F82" s="50">
        <v>39741.666666666664</v>
      </c>
      <c r="G82" s="23">
        <f t="shared" si="10"/>
        <v>5.0916104639280597</v>
      </c>
      <c r="H82" s="212">
        <v>42259.444444444445</v>
      </c>
      <c r="I82" s="23">
        <f t="shared" si="11"/>
        <v>-5.957905530650618E-2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0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3" t="s">
        <v>201</v>
      </c>
      <c r="B9" s="233"/>
      <c r="C9" s="233"/>
      <c r="D9" s="233"/>
      <c r="E9" s="233"/>
      <c r="F9" s="233"/>
      <c r="G9" s="233"/>
      <c r="H9" s="233"/>
      <c r="I9" s="233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5" customFormat="1" ht="24.75" customHeight="1" x14ac:dyDescent="0.2">
      <c r="A13" s="234" t="s">
        <v>3</v>
      </c>
      <c r="B13" s="240"/>
      <c r="C13" s="242" t="s">
        <v>0</v>
      </c>
      <c r="D13" s="236" t="s">
        <v>23</v>
      </c>
      <c r="E13" s="236" t="s">
        <v>222</v>
      </c>
      <c r="F13" s="253" t="s">
        <v>224</v>
      </c>
      <c r="G13" s="236" t="s">
        <v>197</v>
      </c>
      <c r="H13" s="253" t="s">
        <v>217</v>
      </c>
      <c r="I13" s="236" t="s">
        <v>187</v>
      </c>
    </row>
    <row r="14" spans="1:9" s="145" customFormat="1" ht="33.75" customHeight="1" thickBot="1" x14ac:dyDescent="0.25">
      <c r="A14" s="235"/>
      <c r="B14" s="241"/>
      <c r="C14" s="243"/>
      <c r="D14" s="256"/>
      <c r="E14" s="237"/>
      <c r="F14" s="254"/>
      <c r="G14" s="255"/>
      <c r="H14" s="254"/>
      <c r="I14" s="255"/>
    </row>
    <row r="15" spans="1:9" ht="17.25" customHeight="1" thickBot="1" x14ac:dyDescent="0.3">
      <c r="A15" s="33" t="s">
        <v>24</v>
      </c>
      <c r="B15" s="27" t="s">
        <v>22</v>
      </c>
      <c r="C15" s="125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4" t="s">
        <v>14</v>
      </c>
      <c r="C16" s="187" t="s">
        <v>94</v>
      </c>
      <c r="D16" s="184" t="s">
        <v>81</v>
      </c>
      <c r="E16" s="205">
        <v>690.06666666666661</v>
      </c>
      <c r="F16" s="205">
        <v>3319.3</v>
      </c>
      <c r="G16" s="193">
        <f>(F16-E16)/E16</f>
        <v>3.8101149647377071</v>
      </c>
      <c r="H16" s="205">
        <v>3558.2222222222222</v>
      </c>
      <c r="I16" s="193">
        <f>(F16-H16)/H16</f>
        <v>-6.7146515113664693E-2</v>
      </c>
    </row>
    <row r="17" spans="1:9" ht="16.5" x14ac:dyDescent="0.3">
      <c r="A17" s="150"/>
      <c r="B17" s="201" t="s">
        <v>5</v>
      </c>
      <c r="C17" s="188" t="s">
        <v>85</v>
      </c>
      <c r="D17" s="184" t="s">
        <v>161</v>
      </c>
      <c r="E17" s="208">
        <v>5026.4291005291007</v>
      </c>
      <c r="F17" s="208">
        <v>25583.222222222223</v>
      </c>
      <c r="G17" s="193">
        <f>(F17-E17)/E17</f>
        <v>4.0897409891903651</v>
      </c>
      <c r="H17" s="208">
        <v>27230.555555555555</v>
      </c>
      <c r="I17" s="193">
        <f>(F17-H17)/H17</f>
        <v>-6.0495766602060554E-2</v>
      </c>
    </row>
    <row r="18" spans="1:9" ht="16.5" x14ac:dyDescent="0.3">
      <c r="A18" s="150"/>
      <c r="B18" s="201" t="s">
        <v>16</v>
      </c>
      <c r="C18" s="188" t="s">
        <v>96</v>
      </c>
      <c r="D18" s="184" t="s">
        <v>81</v>
      </c>
      <c r="E18" s="208">
        <v>776.55925925925931</v>
      </c>
      <c r="F18" s="208">
        <v>3789.4250000000002</v>
      </c>
      <c r="G18" s="193">
        <f>(F18-E18)/E18</f>
        <v>3.8797628188924551</v>
      </c>
      <c r="H18" s="208">
        <v>3944.6</v>
      </c>
      <c r="I18" s="193">
        <f>(F18-H18)/H18</f>
        <v>-3.9338589464077402E-2</v>
      </c>
    </row>
    <row r="19" spans="1:9" ht="16.5" x14ac:dyDescent="0.3">
      <c r="A19" s="150"/>
      <c r="B19" s="201" t="s">
        <v>7</v>
      </c>
      <c r="C19" s="188" t="s">
        <v>87</v>
      </c>
      <c r="D19" s="184" t="s">
        <v>161</v>
      </c>
      <c r="E19" s="208">
        <v>1840.5555555555554</v>
      </c>
      <c r="F19" s="208">
        <v>4174.5</v>
      </c>
      <c r="G19" s="193">
        <f>(F19-E19)/E19</f>
        <v>1.2680651977060067</v>
      </c>
      <c r="H19" s="208">
        <v>4324.5</v>
      </c>
      <c r="I19" s="193">
        <f>(F19-H19)/H19</f>
        <v>-3.4686090877558098E-2</v>
      </c>
    </row>
    <row r="20" spans="1:9" ht="16.5" x14ac:dyDescent="0.3">
      <c r="A20" s="150"/>
      <c r="B20" s="201" t="s">
        <v>17</v>
      </c>
      <c r="C20" s="188" t="s">
        <v>97</v>
      </c>
      <c r="D20" s="184" t="s">
        <v>161</v>
      </c>
      <c r="E20" s="208">
        <v>3319.3333333333339</v>
      </c>
      <c r="F20" s="208">
        <v>7603.125</v>
      </c>
      <c r="G20" s="193">
        <f>(F20-E20)/E20</f>
        <v>1.290557842940349</v>
      </c>
      <c r="H20" s="208">
        <v>7691.9250000000002</v>
      </c>
      <c r="I20" s="193">
        <f>(F20-H20)/H20</f>
        <v>-1.1544574342573567E-2</v>
      </c>
    </row>
    <row r="21" spans="1:9" ht="16.5" x14ac:dyDescent="0.3">
      <c r="A21" s="150"/>
      <c r="B21" s="201" t="s">
        <v>18</v>
      </c>
      <c r="C21" s="188" t="s">
        <v>98</v>
      </c>
      <c r="D21" s="184" t="s">
        <v>83</v>
      </c>
      <c r="E21" s="208">
        <v>4251.7962962962956</v>
      </c>
      <c r="F21" s="208">
        <v>18233.333333333336</v>
      </c>
      <c r="G21" s="193">
        <f>(F21-E21)/E21</f>
        <v>3.2883835590186297</v>
      </c>
      <c r="H21" s="208">
        <v>17955.488888888889</v>
      </c>
      <c r="I21" s="193">
        <f>(F21-H21)/H21</f>
        <v>1.5474067354210599E-2</v>
      </c>
    </row>
    <row r="22" spans="1:9" ht="16.5" x14ac:dyDescent="0.3">
      <c r="A22" s="150"/>
      <c r="B22" s="201" t="s">
        <v>19</v>
      </c>
      <c r="C22" s="188" t="s">
        <v>99</v>
      </c>
      <c r="D22" s="184" t="s">
        <v>161</v>
      </c>
      <c r="E22" s="208">
        <v>2787.7666666666669</v>
      </c>
      <c r="F22" s="208">
        <v>15547</v>
      </c>
      <c r="G22" s="193">
        <f>(F22-E22)/E22</f>
        <v>4.5768655913335641</v>
      </c>
      <c r="H22" s="208">
        <v>15115.6</v>
      </c>
      <c r="I22" s="193">
        <f>(F22-H22)/H22</f>
        <v>2.8540051337690837E-2</v>
      </c>
    </row>
    <row r="23" spans="1:9" ht="16.5" x14ac:dyDescent="0.3">
      <c r="A23" s="150"/>
      <c r="B23" s="201" t="s">
        <v>12</v>
      </c>
      <c r="C23" s="188" t="s">
        <v>92</v>
      </c>
      <c r="D23" s="186" t="s">
        <v>81</v>
      </c>
      <c r="E23" s="208">
        <v>736.83333333333326</v>
      </c>
      <c r="F23" s="208">
        <v>5674.8888888888887</v>
      </c>
      <c r="G23" s="193">
        <f>(F23-E23)/E23</f>
        <v>6.7017266078564433</v>
      </c>
      <c r="H23" s="208">
        <v>5485.9666666666672</v>
      </c>
      <c r="I23" s="193">
        <f>(F23-H23)/H23</f>
        <v>3.4437362401440318E-2</v>
      </c>
    </row>
    <row r="24" spans="1:9" ht="16.5" x14ac:dyDescent="0.3">
      <c r="A24" s="150"/>
      <c r="B24" s="201" t="s">
        <v>13</v>
      </c>
      <c r="C24" s="188" t="s">
        <v>93</v>
      </c>
      <c r="D24" s="186" t="s">
        <v>81</v>
      </c>
      <c r="E24" s="208">
        <v>770.78888888888878</v>
      </c>
      <c r="F24" s="208">
        <v>4400</v>
      </c>
      <c r="G24" s="193">
        <f>(F24-E24)/E24</f>
        <v>4.7084372432284392</v>
      </c>
      <c r="H24" s="208">
        <v>4099.375</v>
      </c>
      <c r="I24" s="193">
        <f>(F24-H24)/H24</f>
        <v>7.3334349748437264E-2</v>
      </c>
    </row>
    <row r="25" spans="1:9" ht="16.5" x14ac:dyDescent="0.3">
      <c r="A25" s="150"/>
      <c r="B25" s="201" t="s">
        <v>8</v>
      </c>
      <c r="C25" s="188" t="s">
        <v>89</v>
      </c>
      <c r="D25" s="186" t="s">
        <v>161</v>
      </c>
      <c r="E25" s="208">
        <v>12955.170238095237</v>
      </c>
      <c r="F25" s="208">
        <v>51800</v>
      </c>
      <c r="G25" s="193">
        <f>(F25-E25)/E25</f>
        <v>2.9984036525957696</v>
      </c>
      <c r="H25" s="208">
        <v>47685.71428571429</v>
      </c>
      <c r="I25" s="193">
        <f>(F25-H25)/H25</f>
        <v>8.627920910724976E-2</v>
      </c>
    </row>
    <row r="26" spans="1:9" ht="16.5" x14ac:dyDescent="0.3">
      <c r="A26" s="150"/>
      <c r="B26" s="201" t="s">
        <v>9</v>
      </c>
      <c r="C26" s="188" t="s">
        <v>88</v>
      </c>
      <c r="D26" s="186" t="s">
        <v>161</v>
      </c>
      <c r="E26" s="208">
        <v>4701.9666666666672</v>
      </c>
      <c r="F26" s="208">
        <v>21489</v>
      </c>
      <c r="G26" s="193">
        <f>(F26-E26)/E26</f>
        <v>3.5702152999808585</v>
      </c>
      <c r="H26" s="208">
        <v>19713.855555555554</v>
      </c>
      <c r="I26" s="193">
        <f>(F26-H26)/H26</f>
        <v>9.004552353759096E-2</v>
      </c>
    </row>
    <row r="27" spans="1:9" ht="16.5" x14ac:dyDescent="0.3">
      <c r="A27" s="150"/>
      <c r="B27" s="201" t="s">
        <v>10</v>
      </c>
      <c r="C27" s="188" t="s">
        <v>90</v>
      </c>
      <c r="D27" s="186" t="s">
        <v>161</v>
      </c>
      <c r="E27" s="208">
        <v>3067</v>
      </c>
      <c r="F27" s="208">
        <v>12274.4</v>
      </c>
      <c r="G27" s="193">
        <f>(F27-E27)/E27</f>
        <v>3.0020867297032932</v>
      </c>
      <c r="H27" s="208">
        <v>11154.5</v>
      </c>
      <c r="I27" s="193">
        <f>(F27-H27)/H27</f>
        <v>0.1003989421309785</v>
      </c>
    </row>
    <row r="28" spans="1:9" ht="16.5" x14ac:dyDescent="0.3">
      <c r="A28" s="150"/>
      <c r="B28" s="201" t="s">
        <v>6</v>
      </c>
      <c r="C28" s="188" t="s">
        <v>86</v>
      </c>
      <c r="D28" s="186" t="s">
        <v>161</v>
      </c>
      <c r="E28" s="208">
        <v>5484.3148148148148</v>
      </c>
      <c r="F28" s="208">
        <v>23441.555555555555</v>
      </c>
      <c r="G28" s="193">
        <f>(F28-E28)/E28</f>
        <v>3.2742906538174523</v>
      </c>
      <c r="H28" s="208">
        <v>20899.888888888891</v>
      </c>
      <c r="I28" s="193">
        <f>(F28-H28)/H28</f>
        <v>0.12161149182079636</v>
      </c>
    </row>
    <row r="29" spans="1:9" ht="17.25" thickBot="1" x14ac:dyDescent="0.35">
      <c r="A29" s="151"/>
      <c r="B29" s="201" t="s">
        <v>4</v>
      </c>
      <c r="C29" s="188" t="s">
        <v>84</v>
      </c>
      <c r="D29" s="186" t="s">
        <v>161</v>
      </c>
      <c r="E29" s="208">
        <v>3957.166666666667</v>
      </c>
      <c r="F29" s="208">
        <v>15391.1</v>
      </c>
      <c r="G29" s="193">
        <f>(F29-E29)/E29</f>
        <v>2.8894242513582951</v>
      </c>
      <c r="H29" s="208">
        <v>13644.5</v>
      </c>
      <c r="I29" s="193">
        <f>(F29-H29)/H29</f>
        <v>0.12800762211880248</v>
      </c>
    </row>
    <row r="30" spans="1:9" ht="16.5" x14ac:dyDescent="0.3">
      <c r="A30" s="37"/>
      <c r="B30" s="201" t="s">
        <v>11</v>
      </c>
      <c r="C30" s="188" t="s">
        <v>91</v>
      </c>
      <c r="D30" s="186" t="s">
        <v>81</v>
      </c>
      <c r="E30" s="208">
        <v>664.87766666666653</v>
      </c>
      <c r="F30" s="208">
        <v>3299.9</v>
      </c>
      <c r="G30" s="193">
        <f>(F30-E30)/E30</f>
        <v>3.9631686631074499</v>
      </c>
      <c r="H30" s="208">
        <v>2922.4</v>
      </c>
      <c r="I30" s="193">
        <f>(F30-H30)/H30</f>
        <v>0.129174650971804</v>
      </c>
    </row>
    <row r="31" spans="1:9" ht="17.25" thickBot="1" x14ac:dyDescent="0.35">
      <c r="A31" s="38"/>
      <c r="B31" s="202" t="s">
        <v>15</v>
      </c>
      <c r="C31" s="189" t="s">
        <v>95</v>
      </c>
      <c r="D31" s="185" t="s">
        <v>82</v>
      </c>
      <c r="E31" s="211">
        <v>2263.6333333333332</v>
      </c>
      <c r="F31" s="211">
        <v>12522.4</v>
      </c>
      <c r="G31" s="195">
        <f>(F31-E31)/E31</f>
        <v>4.5319913413538711</v>
      </c>
      <c r="H31" s="211">
        <v>10405.700000000001</v>
      </c>
      <c r="I31" s="195">
        <f>(F31-H31)/H31</f>
        <v>0.20341735779428571</v>
      </c>
    </row>
    <row r="32" spans="1:9" ht="15.75" customHeight="1" thickBot="1" x14ac:dyDescent="0.25">
      <c r="A32" s="246" t="s">
        <v>188</v>
      </c>
      <c r="B32" s="247"/>
      <c r="C32" s="247"/>
      <c r="D32" s="248"/>
      <c r="E32" s="99">
        <f>SUM(E16:E31)</f>
        <v>53294.25848677248</v>
      </c>
      <c r="F32" s="100">
        <f>SUM(F16:F31)</f>
        <v>228543.15000000002</v>
      </c>
      <c r="G32" s="101">
        <f t="shared" ref="G32" si="0">(F32-E32)/E32</f>
        <v>3.2883259189491105</v>
      </c>
      <c r="H32" s="100">
        <f>SUM(H16:H31)</f>
        <v>215832.79206349209</v>
      </c>
      <c r="I32" s="104">
        <f t="shared" ref="I32" si="1">(F32-H32)/H32</f>
        <v>5.8889836965871696E-2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3" t="s">
        <v>28</v>
      </c>
      <c r="C34" s="190" t="s">
        <v>102</v>
      </c>
      <c r="D34" s="192" t="s">
        <v>161</v>
      </c>
      <c r="E34" s="214">
        <v>3189.0000000000005</v>
      </c>
      <c r="F34" s="214">
        <v>9414.7999999999993</v>
      </c>
      <c r="G34" s="193">
        <f>(F34-E34)/E34</f>
        <v>1.9522734399498269</v>
      </c>
      <c r="H34" s="214">
        <v>9341.6</v>
      </c>
      <c r="I34" s="193">
        <f>(F34-H34)/H34</f>
        <v>7.8359167594415201E-3</v>
      </c>
    </row>
    <row r="35" spans="1:9" ht="16.5" x14ac:dyDescent="0.3">
      <c r="A35" s="37"/>
      <c r="B35" s="201" t="s">
        <v>29</v>
      </c>
      <c r="C35" s="188" t="s">
        <v>103</v>
      </c>
      <c r="D35" s="184" t="s">
        <v>161</v>
      </c>
      <c r="E35" s="208">
        <v>5210.6333333333332</v>
      </c>
      <c r="F35" s="208">
        <v>8393.2222222222226</v>
      </c>
      <c r="G35" s="193">
        <f>(F35-E35)/E35</f>
        <v>0.61078734297600856</v>
      </c>
      <c r="H35" s="208">
        <v>8267.375</v>
      </c>
      <c r="I35" s="193">
        <f>(F35-H35)/H35</f>
        <v>1.52221499837884E-2</v>
      </c>
    </row>
    <row r="36" spans="1:9" ht="16.5" x14ac:dyDescent="0.3">
      <c r="A36" s="37"/>
      <c r="B36" s="203" t="s">
        <v>27</v>
      </c>
      <c r="C36" s="188" t="s">
        <v>101</v>
      </c>
      <c r="D36" s="184" t="s">
        <v>161</v>
      </c>
      <c r="E36" s="208">
        <v>6988.6138888888881</v>
      </c>
      <c r="F36" s="208">
        <v>18766.488888888889</v>
      </c>
      <c r="G36" s="193">
        <f>(F36-E36)/E36</f>
        <v>1.6852948506320402</v>
      </c>
      <c r="H36" s="208">
        <v>18049.855555555554</v>
      </c>
      <c r="I36" s="193">
        <f>(F36-H36)/H36</f>
        <v>3.9702995468723454E-2</v>
      </c>
    </row>
    <row r="37" spans="1:9" ht="16.5" x14ac:dyDescent="0.3">
      <c r="A37" s="37"/>
      <c r="B37" s="201" t="s">
        <v>30</v>
      </c>
      <c r="C37" s="188" t="s">
        <v>104</v>
      </c>
      <c r="D37" s="184" t="s">
        <v>161</v>
      </c>
      <c r="E37" s="208">
        <v>3398.7</v>
      </c>
      <c r="F37" s="208">
        <v>7709.4</v>
      </c>
      <c r="G37" s="193">
        <f>(F37-E37)/E37</f>
        <v>1.2683378939006091</v>
      </c>
      <c r="H37" s="208">
        <v>7211.5</v>
      </c>
      <c r="I37" s="193">
        <f>(F37-H37)/H37</f>
        <v>6.9042501560008268E-2</v>
      </c>
    </row>
    <row r="38" spans="1:9" ht="17.25" thickBot="1" x14ac:dyDescent="0.35">
      <c r="A38" s="38"/>
      <c r="B38" s="203" t="s">
        <v>26</v>
      </c>
      <c r="C38" s="188" t="s">
        <v>100</v>
      </c>
      <c r="D38" s="196" t="s">
        <v>161</v>
      </c>
      <c r="E38" s="211">
        <v>6736.1</v>
      </c>
      <c r="F38" s="211">
        <v>19055.37777777778</v>
      </c>
      <c r="G38" s="195">
        <f>(F38-E38)/E38</f>
        <v>1.8288442537637177</v>
      </c>
      <c r="H38" s="211">
        <v>17366.555555555555</v>
      </c>
      <c r="I38" s="195">
        <f>(F38-H38)/H38</f>
        <v>9.7245663759845072E-2</v>
      </c>
    </row>
    <row r="39" spans="1:9" ht="15.75" customHeight="1" thickBot="1" x14ac:dyDescent="0.25">
      <c r="A39" s="246" t="s">
        <v>189</v>
      </c>
      <c r="B39" s="247"/>
      <c r="C39" s="247"/>
      <c r="D39" s="248"/>
      <c r="E39" s="83">
        <f>SUM(E34:E38)</f>
        <v>25523.047222222223</v>
      </c>
      <c r="F39" s="102">
        <f>SUM(F34:F38)</f>
        <v>63339.288888888892</v>
      </c>
      <c r="G39" s="103">
        <f t="shared" ref="G39" si="2">(F39-E39)/E39</f>
        <v>1.4816507346247079</v>
      </c>
      <c r="H39" s="102">
        <f>SUM(H34:H38)</f>
        <v>60236.886111111111</v>
      </c>
      <c r="I39" s="104">
        <f t="shared" ref="I39" si="3">(F39-H39)/H39</f>
        <v>5.150337240300211E-2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4" t="s">
        <v>31</v>
      </c>
      <c r="C41" s="188" t="s">
        <v>105</v>
      </c>
      <c r="D41" s="192" t="s">
        <v>161</v>
      </c>
      <c r="E41" s="206">
        <v>66519.797222222231</v>
      </c>
      <c r="F41" s="208">
        <v>290490.66666666663</v>
      </c>
      <c r="G41" s="193">
        <f>(F41-E41)/E41</f>
        <v>3.3669806403081242</v>
      </c>
      <c r="H41" s="208">
        <v>311640.66666666663</v>
      </c>
      <c r="I41" s="193">
        <f>(F41-H41)/H41</f>
        <v>-6.7866624167577619E-2</v>
      </c>
    </row>
    <row r="42" spans="1:9" ht="16.5" x14ac:dyDescent="0.3">
      <c r="A42" s="37"/>
      <c r="B42" s="201" t="s">
        <v>33</v>
      </c>
      <c r="C42" s="188" t="s">
        <v>107</v>
      </c>
      <c r="D42" s="184" t="s">
        <v>161</v>
      </c>
      <c r="E42" s="209">
        <v>24508.111111111113</v>
      </c>
      <c r="F42" s="208">
        <v>128962</v>
      </c>
      <c r="G42" s="193">
        <f>(F42-E42)/E42</f>
        <v>4.2620130296999177</v>
      </c>
      <c r="H42" s="208">
        <v>136937</v>
      </c>
      <c r="I42" s="193">
        <f>(F42-H42)/H42</f>
        <v>-5.8238460021761834E-2</v>
      </c>
    </row>
    <row r="43" spans="1:9" ht="16.5" x14ac:dyDescent="0.3">
      <c r="A43" s="37"/>
      <c r="B43" s="203" t="s">
        <v>36</v>
      </c>
      <c r="C43" s="188" t="s">
        <v>153</v>
      </c>
      <c r="D43" s="184" t="s">
        <v>161</v>
      </c>
      <c r="E43" s="209">
        <v>22107.142857142859</v>
      </c>
      <c r="F43" s="216">
        <v>117855</v>
      </c>
      <c r="G43" s="193">
        <f>(F43-E43)/E43</f>
        <v>4.3310823909531502</v>
      </c>
      <c r="H43" s="216">
        <v>124140.71428571429</v>
      </c>
      <c r="I43" s="193">
        <f>(F43-H43)/H43</f>
        <v>-5.0633785393303717E-2</v>
      </c>
    </row>
    <row r="44" spans="1:9" ht="16.5" x14ac:dyDescent="0.3">
      <c r="A44" s="37"/>
      <c r="B44" s="201" t="s">
        <v>32</v>
      </c>
      <c r="C44" s="188" t="s">
        <v>106</v>
      </c>
      <c r="D44" s="184" t="s">
        <v>161</v>
      </c>
      <c r="E44" s="209">
        <v>41702.200000000004</v>
      </c>
      <c r="F44" s="209">
        <v>188908.1</v>
      </c>
      <c r="G44" s="193">
        <f>(F44-E44)/E44</f>
        <v>3.5299312746090128</v>
      </c>
      <c r="H44" s="209">
        <v>195249.76666666666</v>
      </c>
      <c r="I44" s="193">
        <f>(F44-H44)/H44</f>
        <v>-3.2479765660838128E-2</v>
      </c>
    </row>
    <row r="45" spans="1:9" ht="16.5" x14ac:dyDescent="0.3">
      <c r="A45" s="37"/>
      <c r="B45" s="201" t="s">
        <v>34</v>
      </c>
      <c r="C45" s="188" t="s">
        <v>154</v>
      </c>
      <c r="D45" s="184" t="s">
        <v>161</v>
      </c>
      <c r="E45" s="209">
        <v>12590.396825396827</v>
      </c>
      <c r="F45" s="209">
        <v>62315</v>
      </c>
      <c r="G45" s="193">
        <f>(F45-E45)/E45</f>
        <v>3.9494071445230992</v>
      </c>
      <c r="H45" s="209">
        <v>62831.666666666664</v>
      </c>
      <c r="I45" s="193">
        <f>(F45-H45)/H45</f>
        <v>-8.2230297885885189E-3</v>
      </c>
    </row>
    <row r="46" spans="1:9" ht="16.5" customHeight="1" thickBot="1" x14ac:dyDescent="0.35">
      <c r="A46" s="38"/>
      <c r="B46" s="201" t="s">
        <v>35</v>
      </c>
      <c r="C46" s="188" t="s">
        <v>152</v>
      </c>
      <c r="D46" s="184" t="s">
        <v>161</v>
      </c>
      <c r="E46" s="212">
        <v>12444.222222222221</v>
      </c>
      <c r="F46" s="212">
        <v>49500</v>
      </c>
      <c r="G46" s="199">
        <f>(F46-E46)/E46</f>
        <v>2.9777496026714769</v>
      </c>
      <c r="H46" s="212">
        <v>49166.666666666664</v>
      </c>
      <c r="I46" s="199">
        <f>(F46-H46)/H46</f>
        <v>6.7796610169492018E-3</v>
      </c>
    </row>
    <row r="47" spans="1:9" ht="15.75" customHeight="1" thickBot="1" x14ac:dyDescent="0.25">
      <c r="A47" s="246" t="s">
        <v>190</v>
      </c>
      <c r="B47" s="247"/>
      <c r="C47" s="247"/>
      <c r="D47" s="248"/>
      <c r="E47" s="83">
        <f>SUM(E41:E46)</f>
        <v>179871.87023809526</v>
      </c>
      <c r="F47" s="83">
        <f>SUM(F41:F46)</f>
        <v>838030.7666666666</v>
      </c>
      <c r="G47" s="103">
        <f t="shared" ref="G47" si="4">(F47-E47)/E47</f>
        <v>3.6590429373829858</v>
      </c>
      <c r="H47" s="102">
        <f>SUM(H41:H46)</f>
        <v>879966.48095238092</v>
      </c>
      <c r="I47" s="104">
        <f t="shared" ref="I47" si="5">(F47-H47)/H47</f>
        <v>-4.7656035989379529E-2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1" t="s">
        <v>46</v>
      </c>
      <c r="C49" s="188" t="s">
        <v>111</v>
      </c>
      <c r="D49" s="192" t="s">
        <v>110</v>
      </c>
      <c r="E49" s="206">
        <v>10869.185185185184</v>
      </c>
      <c r="F49" s="206">
        <v>57839.75</v>
      </c>
      <c r="G49" s="193">
        <f>(F49-E49)/E49</f>
        <v>4.3214430534163863</v>
      </c>
      <c r="H49" s="206">
        <v>62910.333333333336</v>
      </c>
      <c r="I49" s="193">
        <f>(F49-H49)/H49</f>
        <v>-8.0600166374363541E-2</v>
      </c>
    </row>
    <row r="50" spans="1:9" ht="16.5" x14ac:dyDescent="0.3">
      <c r="A50" s="37"/>
      <c r="B50" s="201" t="s">
        <v>47</v>
      </c>
      <c r="C50" s="188" t="s">
        <v>113</v>
      </c>
      <c r="D50" s="186" t="s">
        <v>114</v>
      </c>
      <c r="E50" s="209">
        <v>39011.534391534391</v>
      </c>
      <c r="F50" s="209">
        <v>184961.625</v>
      </c>
      <c r="G50" s="193">
        <f>(F50-E50)/E50</f>
        <v>3.7412035410772555</v>
      </c>
      <c r="H50" s="209">
        <v>198632.25</v>
      </c>
      <c r="I50" s="193">
        <f>(F50-H50)/H50</f>
        <v>-6.8823793719297852E-2</v>
      </c>
    </row>
    <row r="51" spans="1:9" ht="16.5" x14ac:dyDescent="0.3">
      <c r="A51" s="37"/>
      <c r="B51" s="201" t="s">
        <v>45</v>
      </c>
      <c r="C51" s="188" t="s">
        <v>109</v>
      </c>
      <c r="D51" s="184" t="s">
        <v>108</v>
      </c>
      <c r="E51" s="209">
        <v>17497.714285714286</v>
      </c>
      <c r="F51" s="209">
        <v>97764.75</v>
      </c>
      <c r="G51" s="193">
        <f>(F51-E51)/E51</f>
        <v>4.5872869109434697</v>
      </c>
      <c r="H51" s="209">
        <v>104802.25</v>
      </c>
      <c r="I51" s="193">
        <f>(F51-H51)/H51</f>
        <v>-6.7150275876710658E-2</v>
      </c>
    </row>
    <row r="52" spans="1:9" ht="16.5" x14ac:dyDescent="0.3">
      <c r="A52" s="37"/>
      <c r="B52" s="201" t="s">
        <v>48</v>
      </c>
      <c r="C52" s="188" t="s">
        <v>157</v>
      </c>
      <c r="D52" s="184" t="s">
        <v>114</v>
      </c>
      <c r="E52" s="209">
        <v>72153.904761904763</v>
      </c>
      <c r="F52" s="209">
        <v>232846</v>
      </c>
      <c r="G52" s="193">
        <f>(F52-E52)/E52</f>
        <v>2.2270741378217989</v>
      </c>
      <c r="H52" s="209">
        <v>244255</v>
      </c>
      <c r="I52" s="193">
        <f>(F52-H52)/H52</f>
        <v>-4.6709381588913225E-2</v>
      </c>
    </row>
    <row r="53" spans="1:9" ht="16.5" x14ac:dyDescent="0.3">
      <c r="A53" s="37"/>
      <c r="B53" s="201" t="s">
        <v>50</v>
      </c>
      <c r="C53" s="188" t="s">
        <v>159</v>
      </c>
      <c r="D53" s="186" t="s">
        <v>112</v>
      </c>
      <c r="E53" s="209">
        <v>49995</v>
      </c>
      <c r="F53" s="209">
        <v>263330</v>
      </c>
      <c r="G53" s="193">
        <f>(F53-E53)/E53</f>
        <v>4.2671267126712671</v>
      </c>
      <c r="H53" s="209">
        <v>272916.66666666669</v>
      </c>
      <c r="I53" s="193">
        <f>(F53-H53)/H53</f>
        <v>-3.5126717557251975E-2</v>
      </c>
    </row>
    <row r="54" spans="1:9" ht="16.5" customHeight="1" thickBot="1" x14ac:dyDescent="0.35">
      <c r="A54" s="38"/>
      <c r="B54" s="201" t="s">
        <v>49</v>
      </c>
      <c r="C54" s="188" t="s">
        <v>158</v>
      </c>
      <c r="D54" s="185" t="s">
        <v>199</v>
      </c>
      <c r="E54" s="212">
        <v>5315.5</v>
      </c>
      <c r="F54" s="212">
        <v>27042.5</v>
      </c>
      <c r="G54" s="199">
        <f>(F54-E54)/E54</f>
        <v>4.0874800112877434</v>
      </c>
      <c r="H54" s="212">
        <v>27042.5</v>
      </c>
      <c r="I54" s="199">
        <f>(F54-H54)/H54</f>
        <v>0</v>
      </c>
    </row>
    <row r="55" spans="1:9" ht="15.75" customHeight="1" thickBot="1" x14ac:dyDescent="0.25">
      <c r="A55" s="246" t="s">
        <v>191</v>
      </c>
      <c r="B55" s="247"/>
      <c r="C55" s="247"/>
      <c r="D55" s="248"/>
      <c r="E55" s="83">
        <f>SUM(E49:E54)</f>
        <v>194842.83862433862</v>
      </c>
      <c r="F55" s="83">
        <f>SUM(F49:F54)</f>
        <v>863784.625</v>
      </c>
      <c r="G55" s="103">
        <f t="shared" ref="G55" si="6">(F55-E55)/E55</f>
        <v>3.4332377371353955</v>
      </c>
      <c r="H55" s="83">
        <f>SUM(H49:H54)</f>
        <v>910559</v>
      </c>
      <c r="I55" s="104">
        <f t="shared" ref="I55" si="7">(F55-H55)/H55</f>
        <v>-5.1368856932938994E-2</v>
      </c>
    </row>
    <row r="56" spans="1:9" ht="17.25" customHeight="1" thickBot="1" x14ac:dyDescent="0.3">
      <c r="A56" s="109" t="s">
        <v>44</v>
      </c>
      <c r="B56" s="10" t="s">
        <v>57</v>
      </c>
      <c r="C56" s="175"/>
      <c r="D56" s="123"/>
      <c r="E56" s="106"/>
      <c r="F56" s="106"/>
      <c r="G56" s="107"/>
      <c r="H56" s="106"/>
      <c r="I56" s="108"/>
    </row>
    <row r="57" spans="1:9" ht="16.5" x14ac:dyDescent="0.3">
      <c r="A57" s="109"/>
      <c r="B57" s="222" t="s">
        <v>39</v>
      </c>
      <c r="C57" s="191" t="s">
        <v>116</v>
      </c>
      <c r="D57" s="192" t="s">
        <v>114</v>
      </c>
      <c r="E57" s="206">
        <v>16520.178571428569</v>
      </c>
      <c r="F57" s="163">
        <v>45373.75</v>
      </c>
      <c r="G57" s="194">
        <f>(F57-E57)/E57</f>
        <v>1.746565347572774</v>
      </c>
      <c r="H57" s="163">
        <v>56320</v>
      </c>
      <c r="I57" s="194">
        <f>(F57-H57)/H57</f>
        <v>-0.19435813210227273</v>
      </c>
    </row>
    <row r="58" spans="1:9" ht="16.5" x14ac:dyDescent="0.3">
      <c r="A58" s="110"/>
      <c r="B58" s="223" t="s">
        <v>55</v>
      </c>
      <c r="C58" s="188" t="s">
        <v>122</v>
      </c>
      <c r="D58" s="184" t="s">
        <v>120</v>
      </c>
      <c r="E58" s="209">
        <v>19078.819444444442</v>
      </c>
      <c r="F58" s="220">
        <v>55195.5</v>
      </c>
      <c r="G58" s="193">
        <f>(F58-E58)/E58</f>
        <v>1.8930249149180125</v>
      </c>
      <c r="H58" s="220">
        <v>63598</v>
      </c>
      <c r="I58" s="193">
        <f>(F58-H58)/H58</f>
        <v>-0.1321189345576905</v>
      </c>
    </row>
    <row r="59" spans="1:9" ht="16.5" x14ac:dyDescent="0.3">
      <c r="A59" s="110"/>
      <c r="B59" s="223" t="s">
        <v>38</v>
      </c>
      <c r="C59" s="188" t="s">
        <v>115</v>
      </c>
      <c r="D59" s="184" t="s">
        <v>114</v>
      </c>
      <c r="E59" s="209">
        <v>11835</v>
      </c>
      <c r="F59" s="220">
        <v>41625</v>
      </c>
      <c r="G59" s="193">
        <f>(F59-E59)/E59</f>
        <v>2.5171102661596958</v>
      </c>
      <c r="H59" s="220">
        <v>45225</v>
      </c>
      <c r="I59" s="193">
        <f>(F59-H59)/H59</f>
        <v>-7.9601990049751242E-2</v>
      </c>
    </row>
    <row r="60" spans="1:9" ht="16.5" x14ac:dyDescent="0.3">
      <c r="A60" s="110"/>
      <c r="B60" s="223" t="s">
        <v>40</v>
      </c>
      <c r="C60" s="188" t="s">
        <v>117</v>
      </c>
      <c r="D60" s="184" t="s">
        <v>114</v>
      </c>
      <c r="E60" s="209">
        <v>13957.333333333334</v>
      </c>
      <c r="F60" s="220">
        <v>33088.6</v>
      </c>
      <c r="G60" s="193">
        <f>(F60-E60)/E60</f>
        <v>1.3706964081008786</v>
      </c>
      <c r="H60" s="220">
        <v>35528.6</v>
      </c>
      <c r="I60" s="193">
        <f>(F60-H60)/H60</f>
        <v>-6.8677065800510015E-2</v>
      </c>
    </row>
    <row r="61" spans="1:9" s="145" customFormat="1" ht="16.5" x14ac:dyDescent="0.3">
      <c r="A61" s="168"/>
      <c r="B61" s="223" t="s">
        <v>41</v>
      </c>
      <c r="C61" s="188" t="s">
        <v>118</v>
      </c>
      <c r="D61" s="184" t="s">
        <v>114</v>
      </c>
      <c r="E61" s="209">
        <v>11135</v>
      </c>
      <c r="F61" s="225">
        <v>48527.5</v>
      </c>
      <c r="G61" s="193">
        <f>(F61-E61)/E61</f>
        <v>3.3581050740907048</v>
      </c>
      <c r="H61" s="225">
        <v>51061.666666666664</v>
      </c>
      <c r="I61" s="193">
        <f>(F61-H61)/H61</f>
        <v>-4.9629532917713833E-2</v>
      </c>
    </row>
    <row r="62" spans="1:9" s="145" customFormat="1" ht="17.25" thickBot="1" x14ac:dyDescent="0.35">
      <c r="A62" s="168"/>
      <c r="B62" s="224" t="s">
        <v>56</v>
      </c>
      <c r="C62" s="189" t="s">
        <v>123</v>
      </c>
      <c r="D62" s="185" t="s">
        <v>120</v>
      </c>
      <c r="E62" s="212">
        <v>72830</v>
      </c>
      <c r="F62" s="221">
        <v>433950</v>
      </c>
      <c r="G62" s="198">
        <f>(F62-E62)/E62</f>
        <v>4.9583962652752982</v>
      </c>
      <c r="H62" s="221">
        <v>454850</v>
      </c>
      <c r="I62" s="198">
        <f>(F62-H62)/H62</f>
        <v>-4.5949214026602174E-2</v>
      </c>
    </row>
    <row r="63" spans="1:9" s="145" customFormat="1" ht="16.5" x14ac:dyDescent="0.3">
      <c r="A63" s="168"/>
      <c r="B63" s="94" t="s">
        <v>43</v>
      </c>
      <c r="C63" s="187" t="s">
        <v>119</v>
      </c>
      <c r="D63" s="184" t="s">
        <v>114</v>
      </c>
      <c r="E63" s="209">
        <v>6365.373015873015</v>
      </c>
      <c r="F63" s="216">
        <v>6512.5</v>
      </c>
      <c r="G63" s="193">
        <f>(F63-E63)/E63</f>
        <v>2.3113646876640494E-2</v>
      </c>
      <c r="H63" s="216">
        <v>6810</v>
      </c>
      <c r="I63" s="193">
        <f>(F63-H63)/H63</f>
        <v>-4.368575624082232E-2</v>
      </c>
    </row>
    <row r="64" spans="1:9" s="145" customFormat="1" ht="16.5" x14ac:dyDescent="0.3">
      <c r="A64" s="168"/>
      <c r="B64" s="223" t="s">
        <v>54</v>
      </c>
      <c r="C64" s="188" t="s">
        <v>121</v>
      </c>
      <c r="D64" s="186" t="s">
        <v>120</v>
      </c>
      <c r="E64" s="216">
        <v>18643.518518518522</v>
      </c>
      <c r="F64" s="220">
        <v>46400</v>
      </c>
      <c r="G64" s="193">
        <f>(F64-E64)/E64</f>
        <v>1.4888005959771538</v>
      </c>
      <c r="H64" s="220">
        <v>48465</v>
      </c>
      <c r="I64" s="193">
        <f>(F64-H64)/H64</f>
        <v>-4.2608067677705558E-2</v>
      </c>
    </row>
    <row r="65" spans="1:9" ht="16.5" customHeight="1" thickBot="1" x14ac:dyDescent="0.35">
      <c r="A65" s="111"/>
      <c r="B65" s="224" t="s">
        <v>42</v>
      </c>
      <c r="C65" s="189" t="s">
        <v>198</v>
      </c>
      <c r="D65" s="185" t="s">
        <v>114</v>
      </c>
      <c r="E65" s="212">
        <v>5054.666666666667</v>
      </c>
      <c r="F65" s="221">
        <v>22939</v>
      </c>
      <c r="G65" s="198">
        <f>(F65-E65)/E65</f>
        <v>3.5381825375890261</v>
      </c>
      <c r="H65" s="221">
        <v>23948</v>
      </c>
      <c r="I65" s="198">
        <f>(F65-H65)/H65</f>
        <v>-4.2132954735259728E-2</v>
      </c>
    </row>
    <row r="66" spans="1:9" ht="15.75" customHeight="1" thickBot="1" x14ac:dyDescent="0.25">
      <c r="A66" s="246" t="s">
        <v>192</v>
      </c>
      <c r="B66" s="257"/>
      <c r="C66" s="257"/>
      <c r="D66" s="258"/>
      <c r="E66" s="99">
        <f>SUM(E57:E65)</f>
        <v>175419.88955026452</v>
      </c>
      <c r="F66" s="99">
        <f>SUM(F57:F65)</f>
        <v>733611.85</v>
      </c>
      <c r="G66" s="101">
        <f t="shared" ref="G66" si="8">(F66-E66)/E66</f>
        <v>3.1820334734037785</v>
      </c>
      <c r="H66" s="99">
        <f>SUM(H57:H65)</f>
        <v>785806.2666666666</v>
      </c>
      <c r="I66" s="176">
        <f t="shared" ref="I66" si="9">(F66-H66)/H66</f>
        <v>-6.6421481834284132E-2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1" t="s">
        <v>59</v>
      </c>
      <c r="C68" s="188" t="s">
        <v>128</v>
      </c>
      <c r="D68" s="192" t="s">
        <v>124</v>
      </c>
      <c r="E68" s="206">
        <v>25254.037037037036</v>
      </c>
      <c r="F68" s="214">
        <v>85152.25</v>
      </c>
      <c r="G68" s="193">
        <f>(F68-E68)/E68</f>
        <v>2.3718272399425691</v>
      </c>
      <c r="H68" s="214">
        <v>95815.428571428565</v>
      </c>
      <c r="I68" s="193">
        <f>(F68-H68)/H68</f>
        <v>-0.11128874264210351</v>
      </c>
    </row>
    <row r="69" spans="1:9" ht="16.5" x14ac:dyDescent="0.3">
      <c r="A69" s="37"/>
      <c r="B69" s="201" t="s">
        <v>63</v>
      </c>
      <c r="C69" s="188" t="s">
        <v>132</v>
      </c>
      <c r="D69" s="186" t="s">
        <v>126</v>
      </c>
      <c r="E69" s="209">
        <v>17415.047619047618</v>
      </c>
      <c r="F69" s="208">
        <v>56121</v>
      </c>
      <c r="G69" s="193">
        <f>(F69-E69)/E69</f>
        <v>2.2225579411346512</v>
      </c>
      <c r="H69" s="208">
        <v>63134.166666666664</v>
      </c>
      <c r="I69" s="193">
        <f>(F69-H69)/H69</f>
        <v>-0.11108353902403607</v>
      </c>
    </row>
    <row r="70" spans="1:9" ht="16.5" x14ac:dyDescent="0.3">
      <c r="A70" s="37"/>
      <c r="B70" s="201" t="s">
        <v>61</v>
      </c>
      <c r="C70" s="188" t="s">
        <v>130</v>
      </c>
      <c r="D70" s="186" t="s">
        <v>216</v>
      </c>
      <c r="E70" s="209">
        <v>62681.666666666664</v>
      </c>
      <c r="F70" s="208">
        <v>248182.5</v>
      </c>
      <c r="G70" s="193">
        <f>(F70-E70)/E70</f>
        <v>2.9594113111223379</v>
      </c>
      <c r="H70" s="208">
        <v>270216.25</v>
      </c>
      <c r="I70" s="193">
        <f>(F70-H70)/H70</f>
        <v>-8.1541173041961762E-2</v>
      </c>
    </row>
    <row r="71" spans="1:9" ht="16.5" x14ac:dyDescent="0.3">
      <c r="A71" s="37"/>
      <c r="B71" s="201" t="s">
        <v>62</v>
      </c>
      <c r="C71" s="188" t="s">
        <v>131</v>
      </c>
      <c r="D71" s="186" t="s">
        <v>125</v>
      </c>
      <c r="E71" s="209">
        <v>24511.666666666668</v>
      </c>
      <c r="F71" s="208">
        <v>104661.66666666667</v>
      </c>
      <c r="G71" s="193">
        <f>(F71-E71)/E71</f>
        <v>3.2698714897667776</v>
      </c>
      <c r="H71" s="208">
        <v>110900</v>
      </c>
      <c r="I71" s="193">
        <f>(F71-H71)/H71</f>
        <v>-5.6251878569281592E-2</v>
      </c>
    </row>
    <row r="72" spans="1:9" ht="16.5" x14ac:dyDescent="0.3">
      <c r="A72" s="37"/>
      <c r="B72" s="201" t="s">
        <v>60</v>
      </c>
      <c r="C72" s="188" t="s">
        <v>129</v>
      </c>
      <c r="D72" s="186" t="s">
        <v>215</v>
      </c>
      <c r="E72" s="209">
        <v>128650.42857142858</v>
      </c>
      <c r="F72" s="208">
        <v>514205.5</v>
      </c>
      <c r="G72" s="193">
        <f>(F72-E72)/E72</f>
        <v>2.9969202256835521</v>
      </c>
      <c r="H72" s="208">
        <v>536461.85714285716</v>
      </c>
      <c r="I72" s="193">
        <f>(F72-H72)/H72</f>
        <v>-4.1487305847599902E-2</v>
      </c>
    </row>
    <row r="73" spans="1:9" ht="16.5" customHeight="1" thickBot="1" x14ac:dyDescent="0.35">
      <c r="A73" s="37"/>
      <c r="B73" s="201" t="s">
        <v>64</v>
      </c>
      <c r="C73" s="188" t="s">
        <v>133</v>
      </c>
      <c r="D73" s="185" t="s">
        <v>127</v>
      </c>
      <c r="E73" s="212">
        <v>13408.190476190475</v>
      </c>
      <c r="F73" s="217">
        <v>51239.6</v>
      </c>
      <c r="G73" s="199">
        <f>(F73-E73)/E73</f>
        <v>2.821514923358857</v>
      </c>
      <c r="H73" s="217">
        <v>50698</v>
      </c>
      <c r="I73" s="199">
        <f>(F73-H73)/H73</f>
        <v>1.0682867174247476E-2</v>
      </c>
    </row>
    <row r="74" spans="1:9" ht="15.75" customHeight="1" thickBot="1" x14ac:dyDescent="0.25">
      <c r="A74" s="246" t="s">
        <v>214</v>
      </c>
      <c r="B74" s="247"/>
      <c r="C74" s="247"/>
      <c r="D74" s="248"/>
      <c r="E74" s="83">
        <f>SUM(E68:E73)</f>
        <v>271921.03703703702</v>
      </c>
      <c r="F74" s="83">
        <f>SUM(F68:F73)</f>
        <v>1059562.5166666668</v>
      </c>
      <c r="G74" s="103">
        <f t="shared" ref="G74" si="10">(F74-E74)/E74</f>
        <v>2.8965816260929786</v>
      </c>
      <c r="H74" s="83">
        <f>SUM(H68:H73)</f>
        <v>1127225.7023809524</v>
      </c>
      <c r="I74" s="104">
        <f t="shared" ref="I74" si="11">(F74-H74)/H74</f>
        <v>-6.0026297813619602E-2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21.75" customHeight="1" x14ac:dyDescent="0.3">
      <c r="A76" s="33"/>
      <c r="B76" s="201" t="s">
        <v>68</v>
      </c>
      <c r="C76" s="190" t="s">
        <v>138</v>
      </c>
      <c r="D76" s="192" t="s">
        <v>134</v>
      </c>
      <c r="E76" s="206">
        <v>16198.377777777778</v>
      </c>
      <c r="F76" s="206">
        <v>57439.125</v>
      </c>
      <c r="G76" s="193">
        <f>(F76-E76)/E76</f>
        <v>2.5459800844254636</v>
      </c>
      <c r="H76" s="206">
        <v>63154.125</v>
      </c>
      <c r="I76" s="193">
        <f>(F76-H76)/H76</f>
        <v>-9.0492901295046044E-2</v>
      </c>
    </row>
    <row r="77" spans="1:9" ht="16.5" x14ac:dyDescent="0.3">
      <c r="A77" s="37"/>
      <c r="B77" s="201" t="s">
        <v>67</v>
      </c>
      <c r="C77" s="188" t="s">
        <v>139</v>
      </c>
      <c r="D77" s="186" t="s">
        <v>135</v>
      </c>
      <c r="E77" s="209">
        <v>7699.9142857142861</v>
      </c>
      <c r="F77" s="209">
        <v>43681.599999999999</v>
      </c>
      <c r="G77" s="193">
        <f>(F77-E77)/E77</f>
        <v>4.6729982151934895</v>
      </c>
      <c r="H77" s="209">
        <v>45501.599999999999</v>
      </c>
      <c r="I77" s="193">
        <f>(F77-H77)/H77</f>
        <v>-3.9998593456054291E-2</v>
      </c>
    </row>
    <row r="78" spans="1:9" ht="16.5" x14ac:dyDescent="0.3">
      <c r="A78" s="37"/>
      <c r="B78" s="201" t="s">
        <v>69</v>
      </c>
      <c r="C78" s="188" t="s">
        <v>140</v>
      </c>
      <c r="D78" s="186" t="s">
        <v>136</v>
      </c>
      <c r="E78" s="209">
        <v>3904.6825396825393</v>
      </c>
      <c r="F78" s="209">
        <v>22773</v>
      </c>
      <c r="G78" s="193">
        <f>(F78-E78)/E78</f>
        <v>4.832228297323117</v>
      </c>
      <c r="H78" s="209">
        <v>23706.333333333332</v>
      </c>
      <c r="I78" s="193">
        <f>(F78-H78)/H78</f>
        <v>-3.9370632320476898E-2</v>
      </c>
    </row>
    <row r="79" spans="1:9" ht="16.5" x14ac:dyDescent="0.3">
      <c r="A79" s="37"/>
      <c r="B79" s="201" t="s">
        <v>71</v>
      </c>
      <c r="C79" s="188" t="s">
        <v>200</v>
      </c>
      <c r="D79" s="186" t="s">
        <v>134</v>
      </c>
      <c r="E79" s="209">
        <v>7342.5925925925922</v>
      </c>
      <c r="F79" s="209">
        <v>23934.777777777777</v>
      </c>
      <c r="G79" s="193">
        <f>(F79-E79)/E79</f>
        <v>2.2597175283732662</v>
      </c>
      <c r="H79" s="209">
        <v>24399.125</v>
      </c>
      <c r="I79" s="193">
        <f>(F79-H79)/H79</f>
        <v>-1.903130633669128E-2</v>
      </c>
    </row>
    <row r="80" spans="1:9" ht="18.75" customHeight="1" thickBot="1" x14ac:dyDescent="0.35">
      <c r="A80" s="38"/>
      <c r="B80" s="201" t="s">
        <v>70</v>
      </c>
      <c r="C80" s="188" t="s">
        <v>141</v>
      </c>
      <c r="D80" s="185" t="s">
        <v>137</v>
      </c>
      <c r="E80" s="212">
        <v>9300.1666666666661</v>
      </c>
      <c r="F80" s="212">
        <v>30028.25</v>
      </c>
      <c r="G80" s="193">
        <f>(F80-E80)/E80</f>
        <v>2.2287862224691319</v>
      </c>
      <c r="H80" s="212">
        <v>30465.75</v>
      </c>
      <c r="I80" s="193">
        <f>(F80-H80)/H80</f>
        <v>-1.4360388304899765E-2</v>
      </c>
    </row>
    <row r="81" spans="1:11" ht="15.75" customHeight="1" thickBot="1" x14ac:dyDescent="0.25">
      <c r="A81" s="246" t="s">
        <v>193</v>
      </c>
      <c r="B81" s="247"/>
      <c r="C81" s="247"/>
      <c r="D81" s="248"/>
      <c r="E81" s="83">
        <f>SUM(E76:E80)</f>
        <v>44445.733862433859</v>
      </c>
      <c r="F81" s="83">
        <f>SUM(F76:F80)</f>
        <v>177856.75277777779</v>
      </c>
      <c r="G81" s="103">
        <f t="shared" ref="G81" si="12">(F81-E81)/E81</f>
        <v>3.0016608416967716</v>
      </c>
      <c r="H81" s="83">
        <f>SUM(H76:H80)</f>
        <v>187226.93333333335</v>
      </c>
      <c r="I81" s="104">
        <f t="shared" ref="I81" si="13">(F81-H81)/H81</f>
        <v>-5.0047182788990979E-2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1" t="s">
        <v>78</v>
      </c>
      <c r="C83" s="188" t="s">
        <v>149</v>
      </c>
      <c r="D83" s="192" t="s">
        <v>147</v>
      </c>
      <c r="E83" s="209">
        <v>4702.2222222222226</v>
      </c>
      <c r="F83" s="206">
        <v>24376.142857142859</v>
      </c>
      <c r="G83" s="194">
        <f>(F83-E83)/E83</f>
        <v>4.1839623278422895</v>
      </c>
      <c r="H83" s="206">
        <v>28024.714285714286</v>
      </c>
      <c r="I83" s="194">
        <f>(F83-H83)/H83</f>
        <v>-0.13019120878000537</v>
      </c>
    </row>
    <row r="84" spans="1:11" ht="16.5" x14ac:dyDescent="0.3">
      <c r="A84" s="37"/>
      <c r="B84" s="201" t="s">
        <v>74</v>
      </c>
      <c r="C84" s="188" t="s">
        <v>144</v>
      </c>
      <c r="D84" s="184" t="s">
        <v>142</v>
      </c>
      <c r="E84" s="209">
        <v>4407.7777777777774</v>
      </c>
      <c r="F84" s="209">
        <v>19829.599999999999</v>
      </c>
      <c r="G84" s="193">
        <f>(F84-E84)/E84</f>
        <v>3.498774892866146</v>
      </c>
      <c r="H84" s="209">
        <v>21790.6</v>
      </c>
      <c r="I84" s="193">
        <f>(F84-H84)/H84</f>
        <v>-8.999293273246263E-2</v>
      </c>
    </row>
    <row r="85" spans="1:11" ht="16.5" x14ac:dyDescent="0.3">
      <c r="A85" s="37"/>
      <c r="B85" s="201" t="s">
        <v>76</v>
      </c>
      <c r="C85" s="188" t="s">
        <v>143</v>
      </c>
      <c r="D85" s="186" t="s">
        <v>161</v>
      </c>
      <c r="E85" s="209">
        <v>5776.9345238095239</v>
      </c>
      <c r="F85" s="200">
        <v>18040.625</v>
      </c>
      <c r="G85" s="193">
        <f>(F85-E85)/E85</f>
        <v>2.1228716416372584</v>
      </c>
      <c r="H85" s="200">
        <v>19536.875</v>
      </c>
      <c r="I85" s="193">
        <f>(F85-H85)/H85</f>
        <v>-7.6585943248344474E-2</v>
      </c>
    </row>
    <row r="86" spans="1:11" ht="16.5" x14ac:dyDescent="0.3">
      <c r="A86" s="37"/>
      <c r="B86" s="201" t="s">
        <v>75</v>
      </c>
      <c r="C86" s="188" t="s">
        <v>148</v>
      </c>
      <c r="D86" s="186" t="s">
        <v>145</v>
      </c>
      <c r="E86" s="209">
        <v>2277.3333333333335</v>
      </c>
      <c r="F86" s="209">
        <v>10216.333333333334</v>
      </c>
      <c r="G86" s="193">
        <f>(F86-E86)/E86</f>
        <v>3.4860948477751754</v>
      </c>
      <c r="H86" s="209">
        <v>10952.166666666666</v>
      </c>
      <c r="I86" s="193">
        <f>(F86-H86)/H86</f>
        <v>-6.7186097119291355E-2</v>
      </c>
    </row>
    <row r="87" spans="1:11" ht="16.5" x14ac:dyDescent="0.3">
      <c r="A87" s="37"/>
      <c r="B87" s="201" t="s">
        <v>80</v>
      </c>
      <c r="C87" s="188" t="s">
        <v>151</v>
      </c>
      <c r="D87" s="197" t="s">
        <v>150</v>
      </c>
      <c r="E87" s="218">
        <v>6524</v>
      </c>
      <c r="F87" s="218">
        <v>39741.666666666664</v>
      </c>
      <c r="G87" s="193">
        <f>(F87-E87)/E87</f>
        <v>5.0916104639280597</v>
      </c>
      <c r="H87" s="218">
        <v>42259.444444444445</v>
      </c>
      <c r="I87" s="193">
        <f>(F87-H87)/H87</f>
        <v>-5.957905530650618E-2</v>
      </c>
    </row>
    <row r="88" spans="1:11" ht="16.5" x14ac:dyDescent="0.3">
      <c r="A88" s="37"/>
      <c r="B88" s="201" t="s">
        <v>77</v>
      </c>
      <c r="C88" s="188" t="s">
        <v>146</v>
      </c>
      <c r="D88" s="197" t="s">
        <v>162</v>
      </c>
      <c r="E88" s="218">
        <v>5842.0370370370365</v>
      </c>
      <c r="F88" s="218">
        <v>15371.444444444445</v>
      </c>
      <c r="G88" s="193">
        <f>(F88-E88)/E88</f>
        <v>1.6311788759628494</v>
      </c>
      <c r="H88" s="218">
        <v>15482.555555555555</v>
      </c>
      <c r="I88" s="193">
        <f>(F88-H88)/H88</f>
        <v>-7.1765355992047357E-3</v>
      </c>
    </row>
    <row r="89" spans="1:11" ht="16.5" customHeight="1" thickBot="1" x14ac:dyDescent="0.35">
      <c r="A89" s="35"/>
      <c r="B89" s="202" t="s">
        <v>79</v>
      </c>
      <c r="C89" s="189" t="s">
        <v>155</v>
      </c>
      <c r="D89" s="185" t="s">
        <v>156</v>
      </c>
      <c r="E89" s="212">
        <v>29999</v>
      </c>
      <c r="F89" s="212">
        <v>69000</v>
      </c>
      <c r="G89" s="195">
        <f>(F89-E89)/E89</f>
        <v>1.3000766692223074</v>
      </c>
      <c r="H89" s="212">
        <v>69000</v>
      </c>
      <c r="I89" s="195">
        <f>(F89-H89)/H89</f>
        <v>0</v>
      </c>
    </row>
    <row r="90" spans="1:11" ht="15.75" customHeight="1" thickBot="1" x14ac:dyDescent="0.25">
      <c r="A90" s="246" t="s">
        <v>194</v>
      </c>
      <c r="B90" s="247"/>
      <c r="C90" s="247"/>
      <c r="D90" s="248"/>
      <c r="E90" s="83">
        <f>SUM(E83:E89)</f>
        <v>59529.304894179892</v>
      </c>
      <c r="F90" s="83">
        <f>SUM(F83:F89)</f>
        <v>196575.81230158728</v>
      </c>
      <c r="G90" s="112">
        <f t="shared" ref="G90:G91" si="14">(F90-E90)/E90</f>
        <v>2.3021687831064575</v>
      </c>
      <c r="H90" s="83">
        <f>SUM(H83:H89)</f>
        <v>207046.35595238095</v>
      </c>
      <c r="I90" s="104">
        <f t="shared" ref="I90:I91" si="15">(F90-H90)/H90</f>
        <v>-5.0571011513971351E-2</v>
      </c>
    </row>
    <row r="91" spans="1:11" ht="15.75" customHeight="1" thickBot="1" x14ac:dyDescent="0.25">
      <c r="A91" s="246" t="s">
        <v>195</v>
      </c>
      <c r="B91" s="247"/>
      <c r="C91" s="247"/>
      <c r="D91" s="248"/>
      <c r="E91" s="99">
        <f>SUM(E90+E81+E74+E66+E55+E47+E39+E32)</f>
        <v>1004847.9799153439</v>
      </c>
      <c r="F91" s="99">
        <f>SUM(F32,F39,F47,F55,F66,F74,F81,F90)</f>
        <v>4161304.7623015875</v>
      </c>
      <c r="G91" s="101">
        <f t="shared" si="14"/>
        <v>3.1412281713022576</v>
      </c>
      <c r="H91" s="99">
        <f>SUM(H32,H39,H47,H55,H66,H74,H81,H90)</f>
        <v>4373900.4174603177</v>
      </c>
      <c r="I91" s="113">
        <f t="shared" si="15"/>
        <v>-4.8605508783433338E-2</v>
      </c>
      <c r="J91" s="114"/>
    </row>
    <row r="92" spans="1:11" x14ac:dyDescent="0.25">
      <c r="E92" s="115"/>
      <c r="F92" s="115"/>
      <c r="K92" s="116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topLeftCell="B27" zoomScaleNormal="100" workbookViewId="0">
      <selection activeCell="E20" sqref="E2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7" t="s">
        <v>205</v>
      </c>
      <c r="B9" s="26"/>
      <c r="C9" s="26"/>
      <c r="D9" s="26"/>
      <c r="E9" s="126"/>
      <c r="F9" s="12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220</v>
      </c>
    </row>
    <row r="12" spans="1:9" ht="15.75" thickBot="1" x14ac:dyDescent="0.3"/>
    <row r="13" spans="1:9" ht="24.75" customHeight="1" x14ac:dyDescent="0.2">
      <c r="A13" s="240" t="s">
        <v>3</v>
      </c>
      <c r="B13" s="240"/>
      <c r="C13" s="242" t="s">
        <v>0</v>
      </c>
      <c r="D13" s="236" t="s">
        <v>207</v>
      </c>
      <c r="E13" s="236" t="s">
        <v>208</v>
      </c>
      <c r="F13" s="236" t="s">
        <v>209</v>
      </c>
      <c r="G13" s="236" t="s">
        <v>210</v>
      </c>
      <c r="H13" s="236" t="s">
        <v>211</v>
      </c>
      <c r="I13" s="236" t="s">
        <v>212</v>
      </c>
    </row>
    <row r="14" spans="1:9" ht="24.75" customHeight="1" thickBot="1" x14ac:dyDescent="0.25">
      <c r="A14" s="241"/>
      <c r="B14" s="241"/>
      <c r="C14" s="243"/>
      <c r="D14" s="256"/>
      <c r="E14" s="256"/>
      <c r="F14" s="256"/>
      <c r="G14" s="237"/>
      <c r="H14" s="256"/>
      <c r="I14" s="256"/>
    </row>
    <row r="15" spans="1:9" ht="17.25" customHeight="1" thickBot="1" x14ac:dyDescent="0.3">
      <c r="A15" s="86" t="s">
        <v>24</v>
      </c>
      <c r="B15" s="121"/>
      <c r="C15" s="105"/>
      <c r="D15" s="107"/>
      <c r="E15" s="107"/>
      <c r="F15" s="107"/>
      <c r="G15" s="107"/>
      <c r="H15" s="107"/>
      <c r="I15" s="135"/>
    </row>
    <row r="16" spans="1:9" ht="16.5" x14ac:dyDescent="0.3">
      <c r="A16" s="87"/>
      <c r="B16" s="136" t="s">
        <v>4</v>
      </c>
      <c r="C16" s="141" t="s">
        <v>163</v>
      </c>
      <c r="D16" s="227">
        <v>15000</v>
      </c>
      <c r="E16" s="205">
        <v>13000</v>
      </c>
      <c r="F16" s="227">
        <v>16000</v>
      </c>
      <c r="G16" s="205">
        <v>15500</v>
      </c>
      <c r="H16" s="227">
        <v>14666</v>
      </c>
      <c r="I16" s="171">
        <v>14833.2</v>
      </c>
    </row>
    <row r="17" spans="1:9" ht="16.5" x14ac:dyDescent="0.3">
      <c r="A17" s="88"/>
      <c r="B17" s="137" t="s">
        <v>5</v>
      </c>
      <c r="C17" s="142" t="s">
        <v>164</v>
      </c>
      <c r="D17" s="226">
        <v>24000</v>
      </c>
      <c r="E17" s="208">
        <v>25000</v>
      </c>
      <c r="F17" s="226">
        <v>30000</v>
      </c>
      <c r="G17" s="208">
        <v>23500</v>
      </c>
      <c r="H17" s="226">
        <v>17500</v>
      </c>
      <c r="I17" s="130">
        <v>24000</v>
      </c>
    </row>
    <row r="18" spans="1:9" ht="16.5" x14ac:dyDescent="0.3">
      <c r="A18" s="88"/>
      <c r="B18" s="137" t="s">
        <v>6</v>
      </c>
      <c r="C18" s="142" t="s">
        <v>165</v>
      </c>
      <c r="D18" s="226">
        <v>27500</v>
      </c>
      <c r="E18" s="208">
        <v>25000</v>
      </c>
      <c r="F18" s="226">
        <v>18000</v>
      </c>
      <c r="G18" s="208">
        <v>24500</v>
      </c>
      <c r="H18" s="226">
        <v>19000</v>
      </c>
      <c r="I18" s="130">
        <v>22800</v>
      </c>
    </row>
    <row r="19" spans="1:9" ht="16.5" x14ac:dyDescent="0.3">
      <c r="A19" s="88"/>
      <c r="B19" s="137" t="s">
        <v>7</v>
      </c>
      <c r="C19" s="142" t="s">
        <v>166</v>
      </c>
      <c r="D19" s="226">
        <v>4000</v>
      </c>
      <c r="E19" s="208">
        <v>4000</v>
      </c>
      <c r="F19" s="226">
        <v>4000</v>
      </c>
      <c r="G19" s="208">
        <v>4000</v>
      </c>
      <c r="H19" s="226">
        <v>5000</v>
      </c>
      <c r="I19" s="130">
        <v>4200</v>
      </c>
    </row>
    <row r="20" spans="1:9" ht="16.5" x14ac:dyDescent="0.3">
      <c r="A20" s="88"/>
      <c r="B20" s="137" t="s">
        <v>8</v>
      </c>
      <c r="C20" s="142" t="s">
        <v>167</v>
      </c>
      <c r="D20" s="226">
        <v>65000</v>
      </c>
      <c r="E20" s="208">
        <v>50000</v>
      </c>
      <c r="F20" s="226">
        <v>30000</v>
      </c>
      <c r="G20" s="208">
        <v>57500</v>
      </c>
      <c r="H20" s="226">
        <v>40000</v>
      </c>
      <c r="I20" s="130">
        <v>48500</v>
      </c>
    </row>
    <row r="21" spans="1:9" ht="16.5" x14ac:dyDescent="0.3">
      <c r="A21" s="88"/>
      <c r="B21" s="137" t="s">
        <v>9</v>
      </c>
      <c r="C21" s="142" t="s">
        <v>168</v>
      </c>
      <c r="D21" s="226">
        <v>16500</v>
      </c>
      <c r="E21" s="208">
        <v>23000</v>
      </c>
      <c r="F21" s="226">
        <v>21000</v>
      </c>
      <c r="G21" s="208">
        <v>21000</v>
      </c>
      <c r="H21" s="226">
        <v>16666</v>
      </c>
      <c r="I21" s="130">
        <v>19633.2</v>
      </c>
    </row>
    <row r="22" spans="1:9" ht="16.5" x14ac:dyDescent="0.3">
      <c r="A22" s="88"/>
      <c r="B22" s="137" t="s">
        <v>10</v>
      </c>
      <c r="C22" s="142" t="s">
        <v>169</v>
      </c>
      <c r="D22" s="226">
        <v>9500</v>
      </c>
      <c r="E22" s="208">
        <v>12000</v>
      </c>
      <c r="F22" s="226">
        <v>10000</v>
      </c>
      <c r="G22" s="208">
        <v>12000</v>
      </c>
      <c r="H22" s="226">
        <v>10000</v>
      </c>
      <c r="I22" s="130">
        <v>10700</v>
      </c>
    </row>
    <row r="23" spans="1:9" ht="16.5" x14ac:dyDescent="0.3">
      <c r="A23" s="88"/>
      <c r="B23" s="137" t="s">
        <v>11</v>
      </c>
      <c r="C23" s="142" t="s">
        <v>170</v>
      </c>
      <c r="D23" s="226">
        <v>3000</v>
      </c>
      <c r="E23" s="208">
        <v>4000</v>
      </c>
      <c r="F23" s="226">
        <v>3000</v>
      </c>
      <c r="G23" s="208">
        <v>2750</v>
      </c>
      <c r="H23" s="226">
        <v>3000</v>
      </c>
      <c r="I23" s="130">
        <v>3150</v>
      </c>
    </row>
    <row r="24" spans="1:9" ht="16.5" x14ac:dyDescent="0.3">
      <c r="A24" s="88"/>
      <c r="B24" s="137" t="s">
        <v>12</v>
      </c>
      <c r="C24" s="142" t="s">
        <v>171</v>
      </c>
      <c r="D24" s="226">
        <v>5000</v>
      </c>
      <c r="E24" s="208">
        <v>4000</v>
      </c>
      <c r="F24" s="226">
        <v>6000</v>
      </c>
      <c r="G24" s="208">
        <v>4500</v>
      </c>
      <c r="H24" s="226">
        <v>6000</v>
      </c>
      <c r="I24" s="130">
        <v>5100</v>
      </c>
    </row>
    <row r="25" spans="1:9" ht="16.5" x14ac:dyDescent="0.3">
      <c r="A25" s="88"/>
      <c r="B25" s="137" t="s">
        <v>13</v>
      </c>
      <c r="C25" s="142" t="s">
        <v>172</v>
      </c>
      <c r="D25" s="226">
        <v>4000</v>
      </c>
      <c r="E25" s="208">
        <v>4000</v>
      </c>
      <c r="F25" s="226">
        <v>4000</v>
      </c>
      <c r="G25" s="208">
        <v>4000</v>
      </c>
      <c r="H25" s="226">
        <v>3000</v>
      </c>
      <c r="I25" s="130">
        <v>3800</v>
      </c>
    </row>
    <row r="26" spans="1:9" ht="16.5" x14ac:dyDescent="0.3">
      <c r="A26" s="88"/>
      <c r="B26" s="137" t="s">
        <v>14</v>
      </c>
      <c r="C26" s="142" t="s">
        <v>173</v>
      </c>
      <c r="D26" s="226">
        <v>2500</v>
      </c>
      <c r="E26" s="208">
        <v>4000</v>
      </c>
      <c r="F26" s="226">
        <v>4000</v>
      </c>
      <c r="G26" s="208">
        <v>2000</v>
      </c>
      <c r="H26" s="226">
        <v>3333</v>
      </c>
      <c r="I26" s="130">
        <v>3166.6</v>
      </c>
    </row>
    <row r="27" spans="1:9" ht="16.5" x14ac:dyDescent="0.3">
      <c r="A27" s="88"/>
      <c r="B27" s="137" t="s">
        <v>15</v>
      </c>
      <c r="C27" s="142" t="s">
        <v>174</v>
      </c>
      <c r="D27" s="226">
        <v>12000</v>
      </c>
      <c r="E27" s="208">
        <v>12000</v>
      </c>
      <c r="F27" s="226">
        <v>12000</v>
      </c>
      <c r="G27" s="208">
        <v>9500</v>
      </c>
      <c r="H27" s="226">
        <v>12000</v>
      </c>
      <c r="I27" s="130">
        <v>11500</v>
      </c>
    </row>
    <row r="28" spans="1:9" ht="16.5" x14ac:dyDescent="0.3">
      <c r="A28" s="88"/>
      <c r="B28" s="137" t="s">
        <v>16</v>
      </c>
      <c r="C28" s="142" t="s">
        <v>175</v>
      </c>
      <c r="D28" s="226">
        <v>2500</v>
      </c>
      <c r="E28" s="208">
        <v>4000</v>
      </c>
      <c r="F28" s="226">
        <v>4000</v>
      </c>
      <c r="G28" s="208">
        <v>4000</v>
      </c>
      <c r="H28" s="226">
        <v>4333</v>
      </c>
      <c r="I28" s="130">
        <v>3766.6</v>
      </c>
    </row>
    <row r="29" spans="1:9" ht="16.5" x14ac:dyDescent="0.3">
      <c r="A29" s="88"/>
      <c r="B29" s="139" t="s">
        <v>17</v>
      </c>
      <c r="C29" s="142" t="s">
        <v>176</v>
      </c>
      <c r="D29" s="226">
        <v>6000</v>
      </c>
      <c r="E29" s="208">
        <v>9000</v>
      </c>
      <c r="F29" s="226">
        <v>7000</v>
      </c>
      <c r="G29" s="208">
        <v>8000</v>
      </c>
      <c r="H29" s="226">
        <v>7000</v>
      </c>
      <c r="I29" s="130">
        <v>7400</v>
      </c>
    </row>
    <row r="30" spans="1:9" ht="16.5" x14ac:dyDescent="0.3">
      <c r="A30" s="88"/>
      <c r="B30" s="137" t="s">
        <v>18</v>
      </c>
      <c r="C30" s="142" t="s">
        <v>177</v>
      </c>
      <c r="D30" s="226">
        <v>16500</v>
      </c>
      <c r="E30" s="208">
        <v>25000</v>
      </c>
      <c r="F30" s="226">
        <v>12000</v>
      </c>
      <c r="G30" s="208">
        <v>12000</v>
      </c>
      <c r="H30" s="226">
        <v>10000</v>
      </c>
      <c r="I30" s="130">
        <v>15100</v>
      </c>
    </row>
    <row r="31" spans="1:9" ht="17.25" thickBot="1" x14ac:dyDescent="0.35">
      <c r="A31" s="89"/>
      <c r="B31" s="138" t="s">
        <v>19</v>
      </c>
      <c r="C31" s="143" t="s">
        <v>178</v>
      </c>
      <c r="D31" s="228">
        <v>15000</v>
      </c>
      <c r="E31" s="211">
        <v>15000</v>
      </c>
      <c r="F31" s="228">
        <v>15500</v>
      </c>
      <c r="G31" s="211">
        <v>14500</v>
      </c>
      <c r="H31" s="228">
        <v>15000</v>
      </c>
      <c r="I31" s="182">
        <v>15000</v>
      </c>
    </row>
    <row r="32" spans="1:9" ht="17.25" customHeight="1" thickBot="1" x14ac:dyDescent="0.3">
      <c r="A32" s="86" t="s">
        <v>20</v>
      </c>
      <c r="B32" s="132" t="s">
        <v>21</v>
      </c>
      <c r="C32" s="140"/>
      <c r="D32" s="232"/>
      <c r="E32" s="230"/>
      <c r="F32" s="232"/>
      <c r="G32" s="230"/>
      <c r="H32" s="232"/>
      <c r="I32" s="232"/>
    </row>
    <row r="33" spans="1:9" ht="16.5" x14ac:dyDescent="0.3">
      <c r="A33" s="87"/>
      <c r="B33" s="128" t="s">
        <v>26</v>
      </c>
      <c r="C33" s="134" t="s">
        <v>179</v>
      </c>
      <c r="D33" s="227">
        <v>14000</v>
      </c>
      <c r="E33" s="205">
        <v>20000</v>
      </c>
      <c r="F33" s="227">
        <v>18000</v>
      </c>
      <c r="G33" s="205">
        <v>19500</v>
      </c>
      <c r="H33" s="227">
        <v>17666</v>
      </c>
      <c r="I33" s="171">
        <v>17833.2</v>
      </c>
    </row>
    <row r="34" spans="1:9" ht="16.5" x14ac:dyDescent="0.3">
      <c r="A34" s="88"/>
      <c r="B34" s="129" t="s">
        <v>27</v>
      </c>
      <c r="C34" s="15" t="s">
        <v>180</v>
      </c>
      <c r="D34" s="226">
        <v>14000</v>
      </c>
      <c r="E34" s="208">
        <v>20000</v>
      </c>
      <c r="F34" s="226">
        <v>11500</v>
      </c>
      <c r="G34" s="208">
        <v>19500</v>
      </c>
      <c r="H34" s="226">
        <v>17666</v>
      </c>
      <c r="I34" s="130">
        <v>16533.2</v>
      </c>
    </row>
    <row r="35" spans="1:9" ht="16.5" x14ac:dyDescent="0.3">
      <c r="A35" s="88"/>
      <c r="B35" s="131" t="s">
        <v>28</v>
      </c>
      <c r="C35" s="15" t="s">
        <v>181</v>
      </c>
      <c r="D35" s="226">
        <v>8000</v>
      </c>
      <c r="E35" s="208">
        <v>8000</v>
      </c>
      <c r="F35" s="226">
        <v>11500</v>
      </c>
      <c r="G35" s="208">
        <v>9500</v>
      </c>
      <c r="H35" s="226">
        <v>8333</v>
      </c>
      <c r="I35" s="130">
        <v>9066.6</v>
      </c>
    </row>
    <row r="36" spans="1:9" ht="16.5" x14ac:dyDescent="0.3">
      <c r="A36" s="88"/>
      <c r="B36" s="129" t="s">
        <v>29</v>
      </c>
      <c r="C36" s="188" t="s">
        <v>182</v>
      </c>
      <c r="D36" s="226">
        <v>6000</v>
      </c>
      <c r="E36" s="208">
        <v>10000</v>
      </c>
      <c r="F36" s="226">
        <v>7000</v>
      </c>
      <c r="G36" s="208">
        <v>12000</v>
      </c>
      <c r="H36" s="226">
        <v>7000</v>
      </c>
      <c r="I36" s="130">
        <v>8400</v>
      </c>
    </row>
    <row r="37" spans="1:9" ht="16.5" customHeight="1" thickBot="1" x14ac:dyDescent="0.35">
      <c r="A37" s="89"/>
      <c r="B37" s="144" t="s">
        <v>30</v>
      </c>
      <c r="C37" s="16" t="s">
        <v>183</v>
      </c>
      <c r="D37" s="228">
        <v>8000</v>
      </c>
      <c r="E37" s="211">
        <v>5000</v>
      </c>
      <c r="F37" s="228">
        <v>7000</v>
      </c>
      <c r="G37" s="211">
        <v>10000</v>
      </c>
      <c r="H37" s="228">
        <v>5000</v>
      </c>
      <c r="I37" s="182">
        <v>7000</v>
      </c>
    </row>
    <row r="38" spans="1:9" ht="17.25" customHeight="1" thickBot="1" x14ac:dyDescent="0.3">
      <c r="A38" s="86" t="s">
        <v>25</v>
      </c>
      <c r="B38" s="132" t="s">
        <v>51</v>
      </c>
      <c r="C38" s="133"/>
      <c r="D38" s="229"/>
      <c r="E38" s="231"/>
      <c r="F38" s="229"/>
      <c r="G38" s="231"/>
      <c r="H38" s="229"/>
      <c r="I38" s="182"/>
    </row>
    <row r="39" spans="1:9" ht="16.5" x14ac:dyDescent="0.3">
      <c r="A39" s="87"/>
      <c r="B39" s="170" t="s">
        <v>31</v>
      </c>
      <c r="C39" s="173" t="s">
        <v>213</v>
      </c>
      <c r="D39" s="205">
        <v>250000</v>
      </c>
      <c r="E39" s="205">
        <v>260000</v>
      </c>
      <c r="F39" s="205">
        <v>270000</v>
      </c>
      <c r="G39" s="205">
        <v>300000</v>
      </c>
      <c r="H39" s="205">
        <v>270000</v>
      </c>
      <c r="I39" s="171">
        <v>270000</v>
      </c>
    </row>
    <row r="40" spans="1:9" ht="17.25" thickBot="1" x14ac:dyDescent="0.35">
      <c r="A40" s="89"/>
      <c r="B40" s="172" t="s">
        <v>32</v>
      </c>
      <c r="C40" s="148" t="s">
        <v>185</v>
      </c>
      <c r="D40" s="211">
        <v>200000</v>
      </c>
      <c r="E40" s="211">
        <v>190000</v>
      </c>
      <c r="F40" s="211">
        <v>200000</v>
      </c>
      <c r="G40" s="211">
        <v>175000</v>
      </c>
      <c r="H40" s="211">
        <v>196666</v>
      </c>
      <c r="I40" s="182">
        <v>192333.2</v>
      </c>
    </row>
    <row r="41" spans="1:9" ht="15.75" thickBot="1" x14ac:dyDescent="0.3">
      <c r="D41" s="260">
        <v>728000</v>
      </c>
      <c r="E41" s="259">
        <v>746000</v>
      </c>
      <c r="F41" s="259">
        <v>721500</v>
      </c>
      <c r="G41" s="259">
        <v>764750</v>
      </c>
      <c r="H41" s="259">
        <v>708829</v>
      </c>
      <c r="I41" s="261">
        <v>733815.8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07-02-2022</vt:lpstr>
      <vt:lpstr>By Order</vt:lpstr>
      <vt:lpstr>All Stores</vt:lpstr>
      <vt:lpstr>'07-02-2022'!Print_Titles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2022-02-10T11:13:11Z</cp:lastPrinted>
  <dcterms:created xsi:type="dcterms:W3CDTF">2010-10-20T06:23:14Z</dcterms:created>
  <dcterms:modified xsi:type="dcterms:W3CDTF">2022-02-10T11:14:00Z</dcterms:modified>
</cp:coreProperties>
</file>