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5-0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'15-02-2022'!$12:$14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6" i="11"/>
  <c r="G86" i="11"/>
  <c r="I85" i="11"/>
  <c r="G85" i="11"/>
  <c r="I83" i="11"/>
  <c r="G83" i="11"/>
  <c r="I84" i="11"/>
  <c r="G84" i="11"/>
  <c r="I88" i="11"/>
  <c r="G88" i="11"/>
  <c r="I79" i="11"/>
  <c r="G79" i="11"/>
  <c r="I80" i="11"/>
  <c r="G80" i="11"/>
  <c r="I77" i="11"/>
  <c r="G77" i="11"/>
  <c r="I78" i="11"/>
  <c r="G78" i="11"/>
  <c r="I76" i="11"/>
  <c r="G76" i="11"/>
  <c r="I72" i="11"/>
  <c r="G72" i="11"/>
  <c r="I73" i="11"/>
  <c r="G73" i="11"/>
  <c r="I71" i="11"/>
  <c r="G71" i="11"/>
  <c r="I70" i="11"/>
  <c r="G70" i="11"/>
  <c r="I68" i="11"/>
  <c r="G68" i="11"/>
  <c r="I69" i="11"/>
  <c r="G69" i="11"/>
  <c r="I62" i="11"/>
  <c r="G62" i="11"/>
  <c r="I59" i="11"/>
  <c r="G59" i="11"/>
  <c r="I58" i="11"/>
  <c r="G58" i="11"/>
  <c r="I64" i="11"/>
  <c r="G64" i="11"/>
  <c r="I61" i="11"/>
  <c r="G61" i="11"/>
  <c r="I63" i="11"/>
  <c r="G63" i="11"/>
  <c r="I65" i="11"/>
  <c r="G65" i="11"/>
  <c r="I60" i="11"/>
  <c r="G60" i="11"/>
  <c r="I57" i="11"/>
  <c r="G57" i="11"/>
  <c r="I53" i="11"/>
  <c r="G53" i="11"/>
  <c r="I52" i="11"/>
  <c r="G52" i="11"/>
  <c r="I51" i="11"/>
  <c r="G51" i="11"/>
  <c r="I49" i="11"/>
  <c r="G49" i="11"/>
  <c r="I50" i="11"/>
  <c r="G50" i="11"/>
  <c r="I54" i="11"/>
  <c r="G54" i="11"/>
  <c r="I42" i="11"/>
  <c r="G42" i="11"/>
  <c r="I43" i="11"/>
  <c r="G43" i="11"/>
  <c r="I44" i="11"/>
  <c r="G44" i="11"/>
  <c r="I46" i="11"/>
  <c r="G46" i="11"/>
  <c r="I41" i="11"/>
  <c r="G41" i="11"/>
  <c r="I45" i="11"/>
  <c r="G45" i="11"/>
  <c r="I38" i="11"/>
  <c r="G38" i="11"/>
  <c r="I35" i="11"/>
  <c r="G35" i="11"/>
  <c r="I37" i="11"/>
  <c r="G37" i="11"/>
  <c r="I36" i="11"/>
  <c r="G36" i="11"/>
  <c r="I34" i="11"/>
  <c r="G34" i="11"/>
  <c r="I19" i="11"/>
  <c r="G19" i="11"/>
  <c r="I26" i="11"/>
  <c r="G26" i="11"/>
  <c r="I21" i="11"/>
  <c r="G21" i="11"/>
  <c r="I23" i="11"/>
  <c r="G23" i="11"/>
  <c r="I27" i="11"/>
  <c r="G27" i="11"/>
  <c r="I28" i="11"/>
  <c r="G28" i="11"/>
  <c r="I29" i="11"/>
  <c r="G29" i="11"/>
  <c r="I24" i="11"/>
  <c r="G24" i="11"/>
  <c r="I30" i="11"/>
  <c r="G30" i="11"/>
  <c r="I18" i="11"/>
  <c r="G18" i="11"/>
  <c r="I16" i="11"/>
  <c r="G16" i="11"/>
  <c r="I20" i="11"/>
  <c r="G20" i="11"/>
  <c r="I25" i="11"/>
  <c r="G25" i="11"/>
  <c r="I31" i="11"/>
  <c r="G31" i="11"/>
  <c r="I17" i="11"/>
  <c r="G17" i="11"/>
  <c r="I22" i="11"/>
  <c r="G22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<sst xmlns="http://schemas.openxmlformats.org/spreadsheetml/2006/main" count="848" uniqueCount="225">
  <si>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</si>
  <si>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</si>
  <si>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</si>
  <si>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</si>
  <si>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</si>
  <si>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</si>
  <si>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</si>
  <si>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</si>
  <si>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</si>
  <si>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</si>
  <si>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</si>
  <si>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</si>
  <si>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</si>
  <si>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</si>
  <si>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</si>
  <si>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</si>
  <si>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</si>
  <si>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</si>
  <si>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</si>
  <si>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</si>
  <si>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</si>
  <si>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</si>
  <si>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</si>
  <si>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</si>
  <si>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</si>
  <si>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</si>
  <si>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</si>
  <si>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</si>
  <si>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</si>
  <si>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</si>
  <si>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</si>
  <si>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</si>
  <si>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</si>
  <si>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</si>
  <si>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</si>
  <si>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</si>
  <si>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</si>
  <si>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</si>
  <si>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</si>
  <si>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</si>
  <si>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</si>
  <si>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</si>
  <si>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</si>
  <si>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</si>
  <si>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</si>
  <si>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</si>
  <si>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</si>
  <si>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</si>
  <si>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</si>
  <si>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</si>
  <si>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</si>
  <si>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</si>
  <si>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</si>
  <si>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</si>
  <si>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</si>
  <si>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</si>
  <si>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</si>
  <si>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</si>
  <si>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</si>
  <si>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</si>
  <si>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</si>
  <si>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</si>
  <si>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</si>
  <si>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</si>
  <si>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</si>
  <si>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</si>
  <si>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</si>
  <si>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</si>
  <si>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</si>
  <si>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</si>
  <si>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</si>
  <si>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</si>
  <si>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</si>
  <si>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</si>
  <si>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</si>
  <si>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</si>
  <si>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</si>
  <si>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</si>
  <si>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</si>
  <si>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</si>
  <si>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</si>
  <si>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</si>
  <si>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</si>
  <si>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</si>
  <si>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</si>
  <si>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</si>
  <si>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</si>
  <si>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</si>
  <si>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</si>
  <si>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</si>
  <si>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</si>
  <si>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</si>
  <si>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</si>
  <si>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</si>
  <si>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</si>
  <si>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</si>
  <si>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</si>
  <si>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</si>
  <si>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</si>
  <si>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</si>
  <si>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</si>
  <si>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</si>
  <si>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</si>
  <si>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</si>
  <si>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</si>
  <si>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</si>
  <si>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</si>
  <si>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</si>
  <si>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</si>
  <si>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</si>
  <si>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</si>
  <si>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</si>
  <si>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</si>
  <si>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</si>
  <si>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</si>
  <si>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</si>
  <si>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</si>
  <si>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</si>
  <si>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</si>
  <si>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</si>
  <si>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</si>
  <si>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</si>
  <si>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</si>
  <si>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</si>
  <si>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</si>
  <si>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</si>
  <si>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</si>
  <si>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</si>
  <si>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</si>
  <si>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</si>
  <si>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</si>
  <si>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</si>
  <si>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</si>
  <si>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</si>
  <si>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</si>
  <si>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</si>
  <si>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</si>
  <si>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</si>
  <si>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</si>
  <si>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</si>
  <si>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</si>
  <si>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</si>
  <si>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</si>
  <si>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</si>
  <si>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</si>
  <si>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</si>
  <si>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</si>
  <si>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</si>
  <si>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</si>
  <si>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</si>
  <si>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</si>
  <si>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</si>
  <si>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</si>
  <si>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</si>
  <si>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</si>
  <si>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</si>
  <si>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</si>
  <si>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</si>
  <si>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</si>
  <si>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</si>
  <si>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</si>
  <si>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</si>
  <si>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</si>
  <si>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</si>
  <si>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</si>
  <si>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</si>
  <si>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</si>
  <si>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</si>
  <si>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</si>
  <si>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</si>
  <si>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</si>
  <si>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</si>
  <si>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</si>
  <si>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</si>
  <si>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</si>
  <si>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</si>
  <si>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</si>
  <si>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</si>
  <si>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</si>
  <si>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</si>
  <si>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</si>
  <si>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</si>
  <si>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</si>
  <si>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</si>
  <si>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</si>
  <si>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</si>
  <si>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</si>
  <si>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</si>
  <si>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</si>
  <si>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</si>
  <si>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</si>
  <si>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</si>
  <si>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</si>
  <si>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</si>
  <si>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</si>
  <si>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</si>
  <si>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</si>
  <si>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</si>
  <si>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</si>
  <si>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</si>
  <si>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</si>
  <si>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</si>
  <si>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</si>
  <si>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</si>
  <si>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</si>
  <si>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</si>
  <si>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</si>
  <si>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</si>
  <si>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</si>
  <si>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</si>
  <si>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</si>
  <si>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</si>
  <si>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</si>
  <si>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</si>
  <si>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</si>
  <si>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</si>
  <si>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</si>
  <si>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07-02-2022 (ل.ل.)</t>
  </si>
  <si>
    <t>معدل الأسعار في شباط 2021 (ل.ل.)</t>
  </si>
  <si>
    <t>معدل أسعار المحلات والملاحم في 07-02-2022 (ل.ل.)</t>
  </si>
  <si>
    <t>المعدل العام للأسعار في 07-02-2022  (ل.ل.)</t>
  </si>
  <si>
    <t xml:space="preserve"> التاريخ 15 شباط 2022</t>
  </si>
  <si>
    <t>معدل أسعار  السوبرماركات في 15-02-2022 (ل.ل.)</t>
  </si>
  <si>
    <t>معدل أسعار المحلات والملاحم في 15-02-2022 (ل.ل.)</t>
  </si>
  <si>
    <t>المعدل العام للأسعار في 15-02-2022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</si>
</sst>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218</v>
      </c>
      <c r="F12" s="239" t="s">
        <v>222</v>
      </c>
      <c r="G12" s="239" t="s">
        <v>197</v>
      </c>
      <c r="H12" s="239" t="s">
        <v>217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3957.166666666667</v>
      </c>
      <c r="F15" s="214">
        <v>16099</v>
      </c>
      <c r="G15" s="45">
        <f t="shared" ref="G15:G30" si="0">(F15-E15)/E15</f>
        <v>3.0683148717516735</v>
      </c>
      <c r="H15" s="214">
        <v>15949</v>
      </c>
      <c r="I15" s="45">
        <f t="shared" ref="I15:I30" si="1">(F15-H15)/H15</f>
        <v>9.4049783685497528E-3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5026.4291005291007</v>
      </c>
      <c r="F16" s="208">
        <v>21360.888888888891</v>
      </c>
      <c r="G16" s="48">
        <f t="shared" si="0"/>
        <v>3.249714551159264</v>
      </c>
      <c r="H16" s="208">
        <v>27166.444444444445</v>
      </c>
      <c r="I16" s="44">
        <f t="shared" si="1"/>
        <v>-0.21370317957611101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5484.3148148148148</v>
      </c>
      <c r="F17" s="208">
        <v>26424.75</v>
      </c>
      <c r="G17" s="48">
        <f t="shared" si="0"/>
        <v>3.8182409092597411</v>
      </c>
      <c r="H17" s="208">
        <v>24083.111111111109</v>
      </c>
      <c r="I17" s="44">
        <f t="shared" si="1"/>
        <v>9.7231577684684586E-2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1840.5555555555554</v>
      </c>
      <c r="F18" s="208">
        <v>4644</v>
      </c>
      <c r="G18" s="48">
        <f t="shared" si="0"/>
        <v>1.5231512224569876</v>
      </c>
      <c r="H18" s="208">
        <v>4149</v>
      </c>
      <c r="I18" s="44">
        <f t="shared" si="1"/>
        <v>0.1193058568329718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12955.170238095237</v>
      </c>
      <c r="F19" s="208">
        <v>56300</v>
      </c>
      <c r="G19" s="48">
        <f t="shared" si="0"/>
        <v>3.3457553212575641</v>
      </c>
      <c r="H19" s="208">
        <v>55100</v>
      </c>
      <c r="I19" s="44">
        <f t="shared" si="1"/>
        <v>2.1778584392014518E-2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4701.9666666666672</v>
      </c>
      <c r="F20" s="208">
        <v>16984.8</v>
      </c>
      <c r="G20" s="48">
        <f t="shared" si="0"/>
        <v>2.6122757144173709</v>
      </c>
      <c r="H20" s="208">
        <v>23344.799999999999</v>
      </c>
      <c r="I20" s="44">
        <f t="shared" si="1"/>
        <v>-0.27243754497789657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3067</v>
      </c>
      <c r="F21" s="208">
        <v>12373.8</v>
      </c>
      <c r="G21" s="48">
        <f t="shared" si="0"/>
        <v>3.0344962504075643</v>
      </c>
      <c r="H21" s="208">
        <v>13848.8</v>
      </c>
      <c r="I21" s="44">
        <f t="shared" si="1"/>
        <v>-0.10650742302582174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664.87766666666653</v>
      </c>
      <c r="F22" s="208">
        <v>3725</v>
      </c>
      <c r="G22" s="48">
        <f t="shared" si="0"/>
        <v>4.6025344010652605</v>
      </c>
      <c r="H22" s="208">
        <v>3449.8</v>
      </c>
      <c r="I22" s="44">
        <f t="shared" si="1"/>
        <v>7.977274044872161E-2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736.83333333333326</v>
      </c>
      <c r="F23" s="208">
        <v>6194.2222222222226</v>
      </c>
      <c r="G23" s="48">
        <f t="shared" si="0"/>
        <v>7.4065445223554267</v>
      </c>
      <c r="H23" s="208">
        <v>6249.7777777777774</v>
      </c>
      <c r="I23" s="44">
        <f t="shared" si="1"/>
        <v>-8.8892049495091878E-3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770.78888888888878</v>
      </c>
      <c r="F24" s="208">
        <v>4998.75</v>
      </c>
      <c r="G24" s="48">
        <f t="shared" si="0"/>
        <v>5.4852387885427643</v>
      </c>
      <c r="H24" s="208">
        <v>5000</v>
      </c>
      <c r="I24" s="44">
        <f t="shared" si="1"/>
        <v>-2.5000000000000001E-4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690.06666666666661</v>
      </c>
      <c r="F25" s="208">
        <v>3849.8</v>
      </c>
      <c r="G25" s="48">
        <f t="shared" si="0"/>
        <v>4.5788812675103863</v>
      </c>
      <c r="H25" s="208">
        <v>3472</v>
      </c>
      <c r="I25" s="44">
        <f t="shared" si="1"/>
        <v>0.10881336405529959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2263.6333333333332</v>
      </c>
      <c r="F26" s="208">
        <v>13674.8</v>
      </c>
      <c r="G26" s="48">
        <f t="shared" si="0"/>
        <v>5.0410843923485844</v>
      </c>
      <c r="H26" s="208">
        <v>13544.8</v>
      </c>
      <c r="I26" s="44">
        <f t="shared" si="1"/>
        <v>9.5977792215462768E-3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776.55925925925931</v>
      </c>
      <c r="F27" s="208">
        <v>4124.75</v>
      </c>
      <c r="G27" s="48">
        <f t="shared" si="0"/>
        <v>4.3115714619570653</v>
      </c>
      <c r="H27" s="208">
        <v>3812.25</v>
      </c>
      <c r="I27" s="44">
        <f t="shared" si="1"/>
        <v>8.1972588366450258E-2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3319.3333333333339</v>
      </c>
      <c r="F28" s="208">
        <v>7875</v>
      </c>
      <c r="G28" s="48">
        <f t="shared" si="0"/>
        <v>1.3724643502711384</v>
      </c>
      <c r="H28" s="208">
        <v>7806.25</v>
      </c>
      <c r="I28" s="44">
        <f t="shared" si="1"/>
        <v>8.8070456365092076E-3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4251.7962962962956</v>
      </c>
      <c r="F29" s="208">
        <v>21877.777777777777</v>
      </c>
      <c r="G29" s="48">
        <f t="shared" si="0"/>
        <v>4.1455376159096167</v>
      </c>
      <c r="H29" s="208">
        <v>21366.666666666668</v>
      </c>
      <c r="I29" s="44">
        <f t="shared" si="1"/>
        <v>2.3920956838273454E-2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2787.7666666666669</v>
      </c>
      <c r="F30" s="211">
        <v>15409</v>
      </c>
      <c r="G30" s="51">
        <f t="shared" si="0"/>
        <v>4.5273636004926283</v>
      </c>
      <c r="H30" s="211">
        <v>16094</v>
      </c>
      <c r="I30" s="56">
        <f t="shared" si="1"/>
        <v>-4.2562445631912513E-2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6736.1</v>
      </c>
      <c r="F32" s="214">
        <v>18055.333333333332</v>
      </c>
      <c r="G32" s="45">
        <f>(F32-E32)/E32</f>
        <v>1.680383802694932</v>
      </c>
      <c r="H32" s="214">
        <v>20277.555555555555</v>
      </c>
      <c r="I32" s="44">
        <f>(F32-H32)/H32</f>
        <v>-0.10959024208484479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6988.6138888888881</v>
      </c>
      <c r="F33" s="208">
        <v>20555.333333333332</v>
      </c>
      <c r="G33" s="48">
        <f>(F33-E33)/E33</f>
        <v>1.941260407305375</v>
      </c>
      <c r="H33" s="208">
        <v>20999.777777777777</v>
      </c>
      <c r="I33" s="44">
        <f>(F33-H33)/H33</f>
        <v>-2.1164245124287068E-2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3189.0000000000005</v>
      </c>
      <c r="F34" s="208">
        <v>9923</v>
      </c>
      <c r="G34" s="48">
        <f>(F34-E34)/E34</f>
        <v>2.1116337409846344</v>
      </c>
      <c r="H34" s="208">
        <v>9763</v>
      </c>
      <c r="I34" s="44">
        <f>(F34-H34)/H34</f>
        <v>1.6388405203318652E-2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5210.6333333333332</v>
      </c>
      <c r="F35" s="208">
        <v>8198.6666666666661</v>
      </c>
      <c r="G35" s="48">
        <f>(F35-E35)/E35</f>
        <v>0.57344916484880271</v>
      </c>
      <c r="H35" s="208">
        <v>8386.4444444444453</v>
      </c>
      <c r="I35" s="44">
        <f>(F35-H35)/H35</f>
        <v>-2.239063038236324E-2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3398.7</v>
      </c>
      <c r="F36" s="208">
        <v>8149.8</v>
      </c>
      <c r="G36" s="51">
        <f>(F36-E36)/E36</f>
        <v>1.3979168505605086</v>
      </c>
      <c r="H36" s="208">
        <v>8418.7999999999993</v>
      </c>
      <c r="I36" s="56">
        <f>(F36-H36)/H36</f>
        <v>-3.1952297239511464E-2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66519.797222222231</v>
      </c>
      <c r="F38" s="208">
        <v>308281.33333333331</v>
      </c>
      <c r="G38" s="45">
        <f t="shared" ref="G38:G43" si="2">(F38-E38)/E38</f>
        <v>3.6344298420432639</v>
      </c>
      <c r="H38" s="208">
        <v>310981.33333333331</v>
      </c>
      <c r="I38" s="44">
        <f t="shared" ref="I38:I43" si="3">(F38-H38)/H38</f>
        <v>-8.6821931434255435E-3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41702.200000000004</v>
      </c>
      <c r="F39" s="208">
        <v>176983</v>
      </c>
      <c r="G39" s="48">
        <f t="shared" si="2"/>
        <v>3.2439727400472869</v>
      </c>
      <c r="H39" s="208">
        <v>185483</v>
      </c>
      <c r="I39" s="44">
        <f t="shared" si="3"/>
        <v>-4.5826302140897009E-2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24508.111111111113</v>
      </c>
      <c r="F40" s="208">
        <v>136779.6</v>
      </c>
      <c r="G40" s="48">
        <f t="shared" si="2"/>
        <v>4.5809931405929101</v>
      </c>
      <c r="H40" s="208">
        <v>128962</v>
      </c>
      <c r="I40" s="44">
        <f t="shared" si="3"/>
        <v>6.0619407267257064E-2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12590.396825396827</v>
      </c>
      <c r="F41" s="208">
        <v>62748.571428571428</v>
      </c>
      <c r="G41" s="48">
        <f t="shared" si="2"/>
        <v>3.9838438215066905</v>
      </c>
      <c r="H41" s="208">
        <v>62315</v>
      </c>
      <c r="I41" s="44">
        <f t="shared" si="3"/>
        <v>6.9577377609151498E-3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12444.222222222221</v>
      </c>
      <c r="F42" s="208">
        <v>49500</v>
      </c>
      <c r="G42" s="48">
        <f t="shared" si="2"/>
        <v>2.9777496026714769</v>
      </c>
      <c r="H42" s="208">
        <v>49500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22107.142857142859</v>
      </c>
      <c r="F43" s="208">
        <v>114856.42857142857</v>
      </c>
      <c r="G43" s="51">
        <f t="shared" si="2"/>
        <v>4.1954442649434567</v>
      </c>
      <c r="H43" s="208">
        <v>117855</v>
      </c>
      <c r="I43" s="59">
        <f t="shared" si="3"/>
        <v>-2.5442886840366847E-2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17497.714285714286</v>
      </c>
      <c r="F45" s="208">
        <v>97902</v>
      </c>
      <c r="G45" s="45">
        <f t="shared" ref="G45:G50" si="4">(F45-E45)/E45</f>
        <v>4.5951307925933182</v>
      </c>
      <c r="H45" s="208">
        <v>97764.75</v>
      </c>
      <c r="I45" s="44">
        <f t="shared" ref="I45:I50" si="5">(F45-H45)/H45</f>
        <v>1.4038802329060321E-3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10869.185185185184</v>
      </c>
      <c r="F46" s="208">
        <v>57634.222222222219</v>
      </c>
      <c r="G46" s="48">
        <f t="shared" si="4"/>
        <v>4.3025338367385881</v>
      </c>
      <c r="H46" s="208">
        <v>57839.75</v>
      </c>
      <c r="I46" s="84">
        <f t="shared" si="5"/>
        <v>-3.5534001751007052E-3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39011.534391534391</v>
      </c>
      <c r="F47" s="208">
        <v>181273.5</v>
      </c>
      <c r="G47" s="48">
        <f t="shared" si="4"/>
        <v>3.6466641937400142</v>
      </c>
      <c r="H47" s="208">
        <v>184961.625</v>
      </c>
      <c r="I47" s="84">
        <f t="shared" si="5"/>
        <v>-1.9939947002520119E-2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72153.904761904763</v>
      </c>
      <c r="F48" s="208">
        <v>232846</v>
      </c>
      <c r="G48" s="48">
        <f t="shared" si="4"/>
        <v>2.2270741378217989</v>
      </c>
      <c r="H48" s="208">
        <v>232846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5315.5</v>
      </c>
      <c r="F49" s="208">
        <v>27042.5</v>
      </c>
      <c r="G49" s="48">
        <f t="shared" si="4"/>
        <v>4.0874800112877434</v>
      </c>
      <c r="H49" s="208">
        <v>27042.5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263330</v>
      </c>
      <c r="G50" s="56">
        <f t="shared" si="4"/>
        <v>4.2671267126712671</v>
      </c>
      <c r="H50" s="208">
        <v>263330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11835</v>
      </c>
      <c r="F52" s="205">
        <v>39300</v>
      </c>
      <c r="G52" s="207">
        <f t="shared" ref="G52:G60" si="6">(F52-E52)/E52</f>
        <v>2.3206590621039291</v>
      </c>
      <c r="H52" s="205">
        <v>41625</v>
      </c>
      <c r="I52" s="117">
        <f t="shared" ref="I52:I60" si="7">(F52-H52)/H52</f>
        <v>-5.5855855855855854E-2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16520.178571428569</v>
      </c>
      <c r="F53" s="208">
        <v>45373.75</v>
      </c>
      <c r="G53" s="210">
        <f t="shared" si="6"/>
        <v>1.746565347572774</v>
      </c>
      <c r="H53" s="208">
        <v>45373.75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13957.333333333334</v>
      </c>
      <c r="F54" s="208">
        <v>34128.6</v>
      </c>
      <c r="G54" s="210">
        <f t="shared" si="6"/>
        <v>1.4452092090179591</v>
      </c>
      <c r="H54" s="208">
        <v>33088.6</v>
      </c>
      <c r="I54" s="84">
        <f t="shared" si="7"/>
        <v>3.1430764674238255E-2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11135</v>
      </c>
      <c r="F55" s="208">
        <v>49015</v>
      </c>
      <c r="G55" s="210">
        <f t="shared" si="6"/>
        <v>3.4018859452177819</v>
      </c>
      <c r="H55" s="208">
        <v>48527.5</v>
      </c>
      <c r="I55" s="84">
        <f t="shared" si="7"/>
        <v>1.0045850291072073E-2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5054.666666666667</v>
      </c>
      <c r="F56" s="208">
        <v>22939</v>
      </c>
      <c r="G56" s="215">
        <f t="shared" si="6"/>
        <v>3.5381825375890261</v>
      </c>
      <c r="H56" s="208">
        <v>22939</v>
      </c>
      <c r="I56" s="85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6365.373015873015</v>
      </c>
      <c r="F57" s="211">
        <v>6637.5</v>
      </c>
      <c r="G57" s="213">
        <f t="shared" si="6"/>
        <v>4.2751144897305381E-2</v>
      </c>
      <c r="H57" s="211">
        <v>6512.5</v>
      </c>
      <c r="I57" s="118">
        <f t="shared" si="7"/>
        <v>1.9193857965451054E-2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18643.518518518522</v>
      </c>
      <c r="F58" s="214">
        <v>44215</v>
      </c>
      <c r="G58" s="44">
        <f t="shared" si="6"/>
        <v>1.3716016886019364</v>
      </c>
      <c r="H58" s="214">
        <v>46400</v>
      </c>
      <c r="I58" s="44">
        <f t="shared" si="7"/>
        <v>-4.7090517241379311E-2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19078.819444444442</v>
      </c>
      <c r="F59" s="208">
        <v>54328.833333333336</v>
      </c>
      <c r="G59" s="48">
        <f t="shared" si="6"/>
        <v>1.8475993229839667</v>
      </c>
      <c r="H59" s="208">
        <v>55195.5</v>
      </c>
      <c r="I59" s="44">
        <f t="shared" si="7"/>
        <v>-1.5701763126824909E-2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433950</v>
      </c>
      <c r="G60" s="51">
        <f t="shared" si="6"/>
        <v>4.9583962652752982</v>
      </c>
      <c r="H60" s="208">
        <v>433950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25254.037037037036</v>
      </c>
      <c r="F62" s="208">
        <v>82512.25</v>
      </c>
      <c r="G62" s="45">
        <f t="shared" ref="G62:G67" si="8">(F62-E62)/E62</f>
        <v>2.2672894982687035</v>
      </c>
      <c r="H62" s="208">
        <v>85152.25</v>
      </c>
      <c r="I62" s="44">
        <f t="shared" ref="I62:I67" si="9">(F62-H62)/H62</f>
        <v>-3.1003291163768428E-2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128650.42857142858</v>
      </c>
      <c r="F63" s="208">
        <v>480680.42857142858</v>
      </c>
      <c r="G63" s="48">
        <f t="shared" si="8"/>
        <v>2.7363297884744151</v>
      </c>
      <c r="H63" s="208">
        <v>514205.5</v>
      </c>
      <c r="I63" s="44">
        <f t="shared" si="9"/>
        <v>-6.519780793587665E-2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62681.666666666664</v>
      </c>
      <c r="F64" s="208">
        <v>243166.25</v>
      </c>
      <c r="G64" s="48">
        <f t="shared" si="8"/>
        <v>2.8793839240607304</v>
      </c>
      <c r="H64" s="208">
        <v>248182.5</v>
      </c>
      <c r="I64" s="84">
        <f t="shared" si="9"/>
        <v>-2.021194080968642E-2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24511.666666666668</v>
      </c>
      <c r="F65" s="208">
        <v>104661.66666666667</v>
      </c>
      <c r="G65" s="48">
        <f t="shared" si="8"/>
        <v>3.2698714897667776</v>
      </c>
      <c r="H65" s="208">
        <v>104661.66666666667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17415.047619047618</v>
      </c>
      <c r="F66" s="208">
        <v>57763.333333333336</v>
      </c>
      <c r="G66" s="48">
        <f t="shared" si="8"/>
        <v>2.3168633584530074</v>
      </c>
      <c r="H66" s="208">
        <v>56121</v>
      </c>
      <c r="I66" s="84">
        <f t="shared" si="9"/>
        <v>2.926414948652618E-2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13408.190476190475</v>
      </c>
      <c r="F67" s="208">
        <v>51239.6</v>
      </c>
      <c r="G67" s="51">
        <f t="shared" si="8"/>
        <v>2.821514923358857</v>
      </c>
      <c r="H67" s="208">
        <v>51239.6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16198.377777777778</v>
      </c>
      <c r="F69" s="214">
        <v>54564.125</v>
      </c>
      <c r="G69" s="45">
        <f>(F69-E69)/E69</f>
        <v>2.3684931755854839</v>
      </c>
      <c r="H69" s="214">
        <v>57439.125</v>
      </c>
      <c r="I69" s="44">
        <f>(F69-H69)/H69</f>
        <v>-5.005299088382701E-2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7699.9142857142861</v>
      </c>
      <c r="F70" s="208">
        <v>42481.599999999999</v>
      </c>
      <c r="G70" s="48">
        <f>(F70-E70)/E70</f>
        <v>4.5171523245156715</v>
      </c>
      <c r="H70" s="208">
        <v>43681.599999999999</v>
      </c>
      <c r="I70" s="44">
        <f>(F70-H70)/H70</f>
        <v>-2.7471521189700011E-2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3904.6825396825393</v>
      </c>
      <c r="F71" s="208">
        <v>21673.5</v>
      </c>
      <c r="G71" s="48">
        <f>(F71-E71)/E71</f>
        <v>4.5506433057582472</v>
      </c>
      <c r="H71" s="208">
        <v>22773</v>
      </c>
      <c r="I71" s="44">
        <f>(F71-H71)/H71</f>
        <v>-4.8280858911869319E-2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9300.1666666666661</v>
      </c>
      <c r="F72" s="208">
        <v>30028.25</v>
      </c>
      <c r="G72" s="48">
        <f>(F72-E72)/E72</f>
        <v>2.2287862224691319</v>
      </c>
      <c r="H72" s="208">
        <v>30028.25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7342.5925925925922</v>
      </c>
      <c r="F73" s="217">
        <v>23627.25</v>
      </c>
      <c r="G73" s="48">
        <f>(F73-E73)/E73</f>
        <v>2.2178348045397227</v>
      </c>
      <c r="H73" s="217">
        <v>23934.777777777777</v>
      </c>
      <c r="I73" s="59">
        <f>(F73-H73)/H73</f>
        <v>-1.2848574598561816E-2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4407.7777777777774</v>
      </c>
      <c r="F75" s="205">
        <v>19789.599999999999</v>
      </c>
      <c r="G75" s="44">
        <f t="shared" ref="G75:G81" si="10">(F75-E75)/E75</f>
        <v>3.489700025207966</v>
      </c>
      <c r="H75" s="205">
        <v>19829.599999999999</v>
      </c>
      <c r="I75" s="45">
        <f t="shared" ref="I75:I81" si="11">(F75-H75)/H75</f>
        <v>-2.0171864283697102E-3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5776.9345238095239</v>
      </c>
      <c r="F76" s="208">
        <v>17560</v>
      </c>
      <c r="G76" s="48">
        <f t="shared" si="10"/>
        <v>2.0396744030292884</v>
      </c>
      <c r="H76" s="208">
        <v>18040.625</v>
      </c>
      <c r="I76" s="44">
        <f t="shared" si="11"/>
        <v>-2.6641261042785379E-2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2277.3333333333335</v>
      </c>
      <c r="F77" s="208">
        <v>9716.6666666666661</v>
      </c>
      <c r="G77" s="48">
        <f t="shared" si="10"/>
        <v>3.2666861826697886</v>
      </c>
      <c r="H77" s="208">
        <v>10216.333333333334</v>
      </c>
      <c r="I77" s="44">
        <f t="shared" si="11"/>
        <v>-4.890861039511904E-2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5842.0370370370365</v>
      </c>
      <c r="F78" s="208">
        <v>15139.444444444445</v>
      </c>
      <c r="G78" s="48">
        <f t="shared" si="10"/>
        <v>1.5914667004786514</v>
      </c>
      <c r="H78" s="208">
        <v>15371.444444444445</v>
      </c>
      <c r="I78" s="44">
        <f t="shared" si="11"/>
        <v>-1.5092921217553472E-2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4702.2222222222226</v>
      </c>
      <c r="F79" s="208">
        <v>24232.25</v>
      </c>
      <c r="G79" s="48">
        <f t="shared" si="10"/>
        <v>4.1533612948960297</v>
      </c>
      <c r="H79" s="208">
        <v>24376.142857142859</v>
      </c>
      <c r="I79" s="44">
        <f t="shared" si="11"/>
        <v>-5.9030199316662708E-3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6524</v>
      </c>
      <c r="F81" s="211">
        <v>39651</v>
      </c>
      <c r="G81" s="51">
        <f t="shared" si="10"/>
        <v>5.0777130594727158</v>
      </c>
      <c r="H81" s="211">
        <v>39741.666666666664</v>
      </c>
      <c r="I81" s="56">
        <f t="shared" si="11"/>
        <v>-2.2814007129376619E-3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218</v>
      </c>
      <c r="F12" s="247" t="s">
        <v>223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3957.166666666667</v>
      </c>
      <c r="F15" s="179">
        <v>15333.2</v>
      </c>
      <c r="G15" s="44">
        <f>(F15-E15)/E15</f>
        <v>2.874792570441814</v>
      </c>
      <c r="H15" s="179">
        <v>14833.2</v>
      </c>
      <c r="I15" s="119">
        <f>(F15-H15)/H15</f>
        <v>3.3708168163309328E-2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5026.4291005291007</v>
      </c>
      <c r="F16" s="179">
        <v>23066.6</v>
      </c>
      <c r="G16" s="48">
        <f t="shared" ref="G16:G39" si="0">(F16-E16)/E16</f>
        <v>3.5890630383251443</v>
      </c>
      <c r="H16" s="179">
        <v>24000</v>
      </c>
      <c r="I16" s="48">
        <f>(F16-H16)/H16</f>
        <v>-3.8891666666666727E-2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5484.3148148148148</v>
      </c>
      <c r="F17" s="179">
        <v>27000</v>
      </c>
      <c r="G17" s="48">
        <f t="shared" si="0"/>
        <v>3.9231309492053095</v>
      </c>
      <c r="H17" s="179">
        <v>22800</v>
      </c>
      <c r="I17" s="48">
        <f t="shared" ref="I17:I29" si="1">(F17-H17)/H17</f>
        <v>0.18421052631578946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1840.5555555555554</v>
      </c>
      <c r="F18" s="179">
        <v>4100</v>
      </c>
      <c r="G18" s="48">
        <f t="shared" si="0"/>
        <v>1.2275882885602174</v>
      </c>
      <c r="H18" s="179">
        <v>4200</v>
      </c>
      <c r="I18" s="48">
        <f t="shared" si="1"/>
        <v>-2.3809523809523808E-2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12955.170238095237</v>
      </c>
      <c r="F19" s="179">
        <v>44900</v>
      </c>
      <c r="G19" s="48">
        <f t="shared" si="0"/>
        <v>2.4657977606476842</v>
      </c>
      <c r="H19" s="179">
        <v>48500</v>
      </c>
      <c r="I19" s="48">
        <f t="shared" si="1"/>
        <v>-7.422680412371134E-2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4701.9666666666672</v>
      </c>
      <c r="F20" s="179">
        <v>17000</v>
      </c>
      <c r="G20" s="48">
        <f t="shared" si="0"/>
        <v>2.6155084042847316</v>
      </c>
      <c r="H20" s="179">
        <v>19633.2</v>
      </c>
      <c r="I20" s="48">
        <f t="shared" si="1"/>
        <v>-0.13411975633111264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3067</v>
      </c>
      <c r="F21" s="179">
        <v>11000</v>
      </c>
      <c r="G21" s="48">
        <f t="shared" si="0"/>
        <v>2.5865666775350507</v>
      </c>
      <c r="H21" s="179">
        <v>10700</v>
      </c>
      <c r="I21" s="48">
        <f t="shared" si="1"/>
        <v>2.8037383177570093E-2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664.87766666666653</v>
      </c>
      <c r="F22" s="179">
        <v>3516.6</v>
      </c>
      <c r="G22" s="48">
        <f t="shared" si="0"/>
        <v>4.2890932818217697</v>
      </c>
      <c r="H22" s="179">
        <v>3150</v>
      </c>
      <c r="I22" s="48">
        <f t="shared" si="1"/>
        <v>0.11638095238095235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736.83333333333326</v>
      </c>
      <c r="F23" s="179">
        <v>5633.2</v>
      </c>
      <c r="G23" s="48">
        <f t="shared" si="0"/>
        <v>6.645148156525674</v>
      </c>
      <c r="H23" s="179">
        <v>5100</v>
      </c>
      <c r="I23" s="48">
        <f t="shared" si="1"/>
        <v>0.1045490196078431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770.78888888888878</v>
      </c>
      <c r="F24" s="179">
        <v>4600</v>
      </c>
      <c r="G24" s="48">
        <f t="shared" si="0"/>
        <v>4.9679116633751867</v>
      </c>
      <c r="H24" s="179">
        <v>3800</v>
      </c>
      <c r="I24" s="48">
        <f t="shared" si="1"/>
        <v>0.21052631578947367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690.06666666666661</v>
      </c>
      <c r="F25" s="179">
        <v>3333.2</v>
      </c>
      <c r="G25" s="48">
        <f t="shared" si="0"/>
        <v>3.8302579460921651</v>
      </c>
      <c r="H25" s="179">
        <v>3166.6</v>
      </c>
      <c r="I25" s="48">
        <f t="shared" si="1"/>
        <v>5.2611633929135322E-2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2263.6333333333332</v>
      </c>
      <c r="F26" s="179">
        <v>13300</v>
      </c>
      <c r="G26" s="48">
        <f t="shared" si="0"/>
        <v>4.8755098735071938</v>
      </c>
      <c r="H26" s="179">
        <v>11500</v>
      </c>
      <c r="I26" s="48">
        <f t="shared" si="1"/>
        <v>0.15652173913043479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776.55925925925931</v>
      </c>
      <c r="F27" s="179">
        <v>3733.2</v>
      </c>
      <c r="G27" s="48">
        <f t="shared" si="0"/>
        <v>3.807360102255438</v>
      </c>
      <c r="H27" s="179">
        <v>3766.6</v>
      </c>
      <c r="I27" s="48">
        <f t="shared" si="1"/>
        <v>-8.8674135825413079E-3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3319.3333333333339</v>
      </c>
      <c r="F28" s="179">
        <v>7300</v>
      </c>
      <c r="G28" s="48">
        <f t="shared" si="0"/>
        <v>1.1992367945370552</v>
      </c>
      <c r="H28" s="179">
        <v>7400</v>
      </c>
      <c r="I28" s="48">
        <f t="shared" si="1"/>
        <v>-1.3513513513513514E-2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4251.7962962962956</v>
      </c>
      <c r="F29" s="179">
        <v>16666.599999999999</v>
      </c>
      <c r="G29" s="48">
        <f t="shared" si="0"/>
        <v>2.9198961658906697</v>
      </c>
      <c r="H29" s="179">
        <v>15100</v>
      </c>
      <c r="I29" s="48">
        <f t="shared" si="1"/>
        <v>0.10374834437086083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2787.7666666666669</v>
      </c>
      <c r="F30" s="182">
        <v>14833.2</v>
      </c>
      <c r="G30" s="51">
        <f t="shared" si="0"/>
        <v>4.3208183372592162</v>
      </c>
      <c r="H30" s="182">
        <v>15000</v>
      </c>
      <c r="I30" s="51">
        <f>(F30-H30)/H30</f>
        <v>-1.1119999999999951E-2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6736.1</v>
      </c>
      <c r="F32" s="179">
        <v>19066.599999999999</v>
      </c>
      <c r="G32" s="44">
        <f t="shared" si="0"/>
        <v>1.8305102358931722</v>
      </c>
      <c r="H32" s="179">
        <v>17833.2</v>
      </c>
      <c r="I32" s="45">
        <f>(F32-H32)/H32</f>
        <v>6.9163133929973183E-2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6988.6138888888881</v>
      </c>
      <c r="F33" s="179">
        <v>17400</v>
      </c>
      <c r="G33" s="48">
        <f t="shared" si="0"/>
        <v>1.4897641043904353</v>
      </c>
      <c r="H33" s="179">
        <v>16533.2</v>
      </c>
      <c r="I33" s="48">
        <f>(F33-H33)/H33</f>
        <v>5.2427842160017377E-2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3189.0000000000005</v>
      </c>
      <c r="F34" s="179">
        <v>9633.2000000000007</v>
      </c>
      <c r="G34" s="48">
        <f>(F34-E34)/E34</f>
        <v>2.0207588585763561</v>
      </c>
      <c r="H34" s="179">
        <v>9066.6</v>
      </c>
      <c r="I34" s="48">
        <f>(F34-H34)/H34</f>
        <v>6.249310656696009E-2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5210.6333333333332</v>
      </c>
      <c r="F35" s="179">
        <v>8400</v>
      </c>
      <c r="G35" s="48">
        <f t="shared" si="0"/>
        <v>0.6120881018942036</v>
      </c>
      <c r="H35" s="179">
        <v>8400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3398.7</v>
      </c>
      <c r="F36" s="179">
        <v>7966.6</v>
      </c>
      <c r="G36" s="55">
        <f t="shared" si="0"/>
        <v>1.3440138876629302</v>
      </c>
      <c r="H36" s="179">
        <v>7000</v>
      </c>
      <c r="I36" s="48">
        <f>(F36-H36)/H36</f>
        <v>0.13808571428571434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66519.797222222231</v>
      </c>
      <c r="F38" s="180">
        <v>284000</v>
      </c>
      <c r="G38" s="45">
        <f t="shared" si="0"/>
        <v>3.2694056786018626</v>
      </c>
      <c r="H38" s="180">
        <v>270000</v>
      </c>
      <c r="I38" s="45">
        <f>(F38-H38)/H38</f>
        <v>5.185185185185185E-2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41702.200000000004</v>
      </c>
      <c r="F39" s="181">
        <v>190333.2</v>
      </c>
      <c r="G39" s="51">
        <f t="shared" si="0"/>
        <v>3.5641045316554041</v>
      </c>
      <c r="H39" s="181">
        <v>192333.2</v>
      </c>
      <c r="I39" s="51">
        <f>(F39-H39)/H39</f>
        <v>-1.0398620726946778E-2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222</v>
      </c>
      <c r="E12" s="247" t="s">
        <v>223</v>
      </c>
      <c r="F12" s="254" t="s">
        <v>186</v>
      </c>
      <c r="G12" s="239" t="s">
        <v>218</v>
      </c>
      <c r="H12" s="256" t="s">
        <v>224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16099</v>
      </c>
      <c r="E15" s="164">
        <v>15333.2</v>
      </c>
      <c r="F15" s="67">
        <f t="shared" ref="F15:F30" si="0">D15-E15</f>
        <v>765.79999999999927</v>
      </c>
      <c r="G15" s="42">
        <v>3957.166666666667</v>
      </c>
      <c r="H15" s="66">
        <f>AVERAGE(D15:E15)</f>
        <v>15716.1</v>
      </c>
      <c r="I15" s="69">
        <f>(H15-G15)/G15</f>
        <v>2.9715537210967442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21360.888888888891</v>
      </c>
      <c r="E16" s="164">
        <v>23066.6</v>
      </c>
      <c r="F16" s="71">
        <f t="shared" si="0"/>
        <v>-1705.711111111108</v>
      </c>
      <c r="G16" s="46">
        <v>5026.4291005291007</v>
      </c>
      <c r="H16" s="68">
        <f t="shared" ref="H16:H30" si="1">AVERAGE(D16:E16)</f>
        <v>22213.744444444445</v>
      </c>
      <c r="I16" s="72">
        <f t="shared" ref="I16:I39" si="2">(H16-G16)/G16</f>
        <v>3.4193887947422041</v>
      </c>
    </row>
    <row r="17" spans="1:9" ht="16.5" x14ac:dyDescent="0.3">
      <c r="A17" s="37"/>
      <c r="B17" s="34" t="s">
        <v>6</v>
      </c>
      <c r="C17" s="15" t="s">
        <v>165</v>
      </c>
      <c r="D17" s="164">
        <v>26424.75</v>
      </c>
      <c r="E17" s="164">
        <v>27000</v>
      </c>
      <c r="F17" s="71">
        <f t="shared" si="0"/>
        <v>-575.25</v>
      </c>
      <c r="G17" s="46">
        <v>5484.3148148148148</v>
      </c>
      <c r="H17" s="68">
        <f t="shared" si="1"/>
        <v>26712.375</v>
      </c>
      <c r="I17" s="72">
        <f t="shared" si="2"/>
        <v>3.8706859292325251</v>
      </c>
    </row>
    <row r="18" spans="1:9" ht="16.5" x14ac:dyDescent="0.3">
      <c r="A18" s="37"/>
      <c r="B18" s="34" t="s">
        <v>7</v>
      </c>
      <c r="C18" s="15" t="s">
        <v>166</v>
      </c>
      <c r="D18" s="164">
        <v>4644</v>
      </c>
      <c r="E18" s="164">
        <v>4100</v>
      </c>
      <c r="F18" s="71">
        <f t="shared" si="0"/>
        <v>544</v>
      </c>
      <c r="G18" s="46">
        <v>1840.5555555555554</v>
      </c>
      <c r="H18" s="68">
        <f t="shared" si="1"/>
        <v>4372</v>
      </c>
      <c r="I18" s="72">
        <f t="shared" si="2"/>
        <v>1.3753697555086024</v>
      </c>
    </row>
    <row r="19" spans="1:9" ht="16.5" x14ac:dyDescent="0.3">
      <c r="A19" s="37"/>
      <c r="B19" s="34" t="s">
        <v>8</v>
      </c>
      <c r="C19" s="15" t="s">
        <v>167</v>
      </c>
      <c r="D19" s="164">
        <v>56300</v>
      </c>
      <c r="E19" s="164">
        <v>44900</v>
      </c>
      <c r="F19" s="71">
        <f t="shared" si="0"/>
        <v>11400</v>
      </c>
      <c r="G19" s="46">
        <v>12955.170238095237</v>
      </c>
      <c r="H19" s="68">
        <f t="shared" si="1"/>
        <v>50600</v>
      </c>
      <c r="I19" s="72">
        <f t="shared" si="2"/>
        <v>2.9057765409526244</v>
      </c>
    </row>
    <row r="20" spans="1:9" ht="16.5" x14ac:dyDescent="0.3">
      <c r="A20" s="37"/>
      <c r="B20" s="34" t="s">
        <v>9</v>
      </c>
      <c r="C20" s="15" t="s">
        <v>168</v>
      </c>
      <c r="D20" s="164">
        <v>16984.8</v>
      </c>
      <c r="E20" s="164">
        <v>17000</v>
      </c>
      <c r="F20" s="71">
        <f t="shared" si="0"/>
        <v>-15.200000000000728</v>
      </c>
      <c r="G20" s="46">
        <v>4701.9666666666672</v>
      </c>
      <c r="H20" s="68">
        <f t="shared" si="1"/>
        <v>16992.400000000001</v>
      </c>
      <c r="I20" s="72">
        <f t="shared" si="2"/>
        <v>2.6138920593510515</v>
      </c>
    </row>
    <row r="21" spans="1:9" ht="16.5" x14ac:dyDescent="0.3">
      <c r="A21" s="37"/>
      <c r="B21" s="34" t="s">
        <v>10</v>
      </c>
      <c r="C21" s="15" t="s">
        <v>169</v>
      </c>
      <c r="D21" s="164">
        <v>12373.8</v>
      </c>
      <c r="E21" s="164">
        <v>11000</v>
      </c>
      <c r="F21" s="71">
        <f t="shared" si="0"/>
        <v>1373.7999999999993</v>
      </c>
      <c r="G21" s="46">
        <v>3067</v>
      </c>
      <c r="H21" s="68">
        <f t="shared" si="1"/>
        <v>11686.9</v>
      </c>
      <c r="I21" s="72">
        <f t="shared" si="2"/>
        <v>2.8105314639713073</v>
      </c>
    </row>
    <row r="22" spans="1:9" ht="16.5" x14ac:dyDescent="0.3">
      <c r="A22" s="37"/>
      <c r="B22" s="34" t="s">
        <v>11</v>
      </c>
      <c r="C22" s="15" t="s">
        <v>170</v>
      </c>
      <c r="D22" s="164">
        <v>3725</v>
      </c>
      <c r="E22" s="164">
        <v>3516.6</v>
      </c>
      <c r="F22" s="71">
        <f t="shared" si="0"/>
        <v>208.40000000000009</v>
      </c>
      <c r="G22" s="46">
        <v>664.87766666666653</v>
      </c>
      <c r="H22" s="68">
        <f t="shared" si="1"/>
        <v>3620.8</v>
      </c>
      <c r="I22" s="72">
        <f t="shared" si="2"/>
        <v>4.4458138414435151</v>
      </c>
    </row>
    <row r="23" spans="1:9" ht="16.5" x14ac:dyDescent="0.3">
      <c r="A23" s="37"/>
      <c r="B23" s="34" t="s">
        <v>12</v>
      </c>
      <c r="C23" s="15" t="s">
        <v>171</v>
      </c>
      <c r="D23" s="164">
        <v>6194.2222222222226</v>
      </c>
      <c r="E23" s="164">
        <v>5633.2</v>
      </c>
      <c r="F23" s="71">
        <f t="shared" si="0"/>
        <v>561.02222222222281</v>
      </c>
      <c r="G23" s="46">
        <v>736.83333333333326</v>
      </c>
      <c r="H23" s="68">
        <f t="shared" si="1"/>
        <v>5913.7111111111117</v>
      </c>
      <c r="I23" s="72">
        <f t="shared" si="2"/>
        <v>7.0258463394405508</v>
      </c>
    </row>
    <row r="24" spans="1:9" ht="16.5" x14ac:dyDescent="0.3">
      <c r="A24" s="37"/>
      <c r="B24" s="34" t="s">
        <v>13</v>
      </c>
      <c r="C24" s="15" t="s">
        <v>172</v>
      </c>
      <c r="D24" s="164">
        <v>4998.75</v>
      </c>
      <c r="E24" s="164">
        <v>4600</v>
      </c>
      <c r="F24" s="71">
        <f t="shared" si="0"/>
        <v>398.75</v>
      </c>
      <c r="G24" s="46">
        <v>770.78888888888878</v>
      </c>
      <c r="H24" s="68">
        <f t="shared" si="1"/>
        <v>4799.375</v>
      </c>
      <c r="I24" s="72">
        <f t="shared" si="2"/>
        <v>5.2265752259589755</v>
      </c>
    </row>
    <row r="25" spans="1:9" ht="16.5" x14ac:dyDescent="0.3">
      <c r="A25" s="37"/>
      <c r="B25" s="34" t="s">
        <v>14</v>
      </c>
      <c r="C25" s="15" t="s">
        <v>173</v>
      </c>
      <c r="D25" s="164">
        <v>3849.8</v>
      </c>
      <c r="E25" s="164">
        <v>3333.2</v>
      </c>
      <c r="F25" s="71">
        <f t="shared" si="0"/>
        <v>516.60000000000036</v>
      </c>
      <c r="G25" s="46">
        <v>690.06666666666661</v>
      </c>
      <c r="H25" s="68">
        <f t="shared" si="1"/>
        <v>3591.5</v>
      </c>
      <c r="I25" s="72">
        <f t="shared" si="2"/>
        <v>4.2045696068012761</v>
      </c>
    </row>
    <row r="26" spans="1:9" ht="16.5" x14ac:dyDescent="0.3">
      <c r="A26" s="37"/>
      <c r="B26" s="34" t="s">
        <v>15</v>
      </c>
      <c r="C26" s="15" t="s">
        <v>174</v>
      </c>
      <c r="D26" s="164">
        <v>13674.8</v>
      </c>
      <c r="E26" s="164">
        <v>13300</v>
      </c>
      <c r="F26" s="71">
        <f t="shared" si="0"/>
        <v>374.79999999999927</v>
      </c>
      <c r="G26" s="46">
        <v>2263.6333333333332</v>
      </c>
      <c r="H26" s="68">
        <f t="shared" si="1"/>
        <v>13487.4</v>
      </c>
      <c r="I26" s="72">
        <f t="shared" si="2"/>
        <v>4.9582971329278891</v>
      </c>
    </row>
    <row r="27" spans="1:9" ht="16.5" x14ac:dyDescent="0.3">
      <c r="A27" s="37"/>
      <c r="B27" s="34" t="s">
        <v>16</v>
      </c>
      <c r="C27" s="15" t="s">
        <v>175</v>
      </c>
      <c r="D27" s="164">
        <v>4124.75</v>
      </c>
      <c r="E27" s="164">
        <v>3733.2</v>
      </c>
      <c r="F27" s="71">
        <f t="shared" si="0"/>
        <v>391.55000000000018</v>
      </c>
      <c r="G27" s="46">
        <v>776.55925925925931</v>
      </c>
      <c r="H27" s="68">
        <f t="shared" si="1"/>
        <v>3928.9749999999999</v>
      </c>
      <c r="I27" s="72">
        <f t="shared" si="2"/>
        <v>4.0594657821062521</v>
      </c>
    </row>
    <row r="28" spans="1:9" ht="16.5" x14ac:dyDescent="0.3">
      <c r="A28" s="37"/>
      <c r="B28" s="34" t="s">
        <v>17</v>
      </c>
      <c r="C28" s="15" t="s">
        <v>176</v>
      </c>
      <c r="D28" s="164">
        <v>7875</v>
      </c>
      <c r="E28" s="164">
        <v>7300</v>
      </c>
      <c r="F28" s="71">
        <f t="shared" si="0"/>
        <v>575</v>
      </c>
      <c r="G28" s="46">
        <v>3319.3333333333339</v>
      </c>
      <c r="H28" s="68">
        <f t="shared" si="1"/>
        <v>7587.5</v>
      </c>
      <c r="I28" s="72">
        <f t="shared" si="2"/>
        <v>1.2858505724040967</v>
      </c>
    </row>
    <row r="29" spans="1:9" ht="16.5" x14ac:dyDescent="0.3">
      <c r="A29" s="37"/>
      <c r="B29" s="34" t="s">
        <v>18</v>
      </c>
      <c r="C29" s="15" t="s">
        <v>177</v>
      </c>
      <c r="D29" s="164">
        <v>21877.777777777777</v>
      </c>
      <c r="E29" s="164">
        <v>16666.599999999999</v>
      </c>
      <c r="F29" s="71">
        <f t="shared" si="0"/>
        <v>5211.1777777777788</v>
      </c>
      <c r="G29" s="46">
        <v>4251.7962962962956</v>
      </c>
      <c r="H29" s="68">
        <f t="shared" si="1"/>
        <v>19272.188888888886</v>
      </c>
      <c r="I29" s="72">
        <f t="shared" si="2"/>
        <v>3.5327168909001423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15409</v>
      </c>
      <c r="E30" s="167">
        <v>14833.2</v>
      </c>
      <c r="F30" s="74">
        <f t="shared" si="0"/>
        <v>575.79999999999927</v>
      </c>
      <c r="G30" s="49">
        <v>2787.7666666666669</v>
      </c>
      <c r="H30" s="100">
        <f t="shared" si="1"/>
        <v>15121.1</v>
      </c>
      <c r="I30" s="75">
        <f t="shared" si="2"/>
        <v>4.4240909688759222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18055.333333333332</v>
      </c>
      <c r="E32" s="164">
        <v>19066.599999999999</v>
      </c>
      <c r="F32" s="67">
        <f>D32-E32</f>
        <v>-1011.2666666666664</v>
      </c>
      <c r="G32" s="54">
        <v>6736.1</v>
      </c>
      <c r="H32" s="68">
        <f>AVERAGE(D32:E32)</f>
        <v>18560.966666666667</v>
      </c>
      <c r="I32" s="78">
        <f t="shared" si="2"/>
        <v>1.7554470192940523</v>
      </c>
    </row>
    <row r="33" spans="1:9" ht="16.5" x14ac:dyDescent="0.3">
      <c r="A33" s="37"/>
      <c r="B33" s="34" t="s">
        <v>27</v>
      </c>
      <c r="C33" s="15" t="s">
        <v>180</v>
      </c>
      <c r="D33" s="47">
        <v>20555.333333333332</v>
      </c>
      <c r="E33" s="164">
        <v>17400</v>
      </c>
      <c r="F33" s="79">
        <f>D33-E33</f>
        <v>3155.3333333333321</v>
      </c>
      <c r="G33" s="46">
        <v>6988.6138888888881</v>
      </c>
      <c r="H33" s="68">
        <f>AVERAGE(D33:E33)</f>
        <v>18977.666666666664</v>
      </c>
      <c r="I33" s="72">
        <f t="shared" si="2"/>
        <v>1.7155122558479048</v>
      </c>
    </row>
    <row r="34" spans="1:9" ht="16.5" x14ac:dyDescent="0.3">
      <c r="A34" s="37"/>
      <c r="B34" s="39" t="s">
        <v>28</v>
      </c>
      <c r="C34" s="15" t="s">
        <v>181</v>
      </c>
      <c r="D34" s="47">
        <v>9923</v>
      </c>
      <c r="E34" s="164">
        <v>9633.2000000000007</v>
      </c>
      <c r="F34" s="71">
        <f>D34-E34</f>
        <v>289.79999999999927</v>
      </c>
      <c r="G34" s="46">
        <v>3189.0000000000005</v>
      </c>
      <c r="H34" s="68">
        <f>AVERAGE(D34:E34)</f>
        <v>9778.1</v>
      </c>
      <c r="I34" s="72">
        <f t="shared" si="2"/>
        <v>2.0661962997804952</v>
      </c>
    </row>
    <row r="35" spans="1:9" ht="16.5" x14ac:dyDescent="0.3">
      <c r="A35" s="37"/>
      <c r="B35" s="34" t="s">
        <v>29</v>
      </c>
      <c r="C35" s="15" t="s">
        <v>182</v>
      </c>
      <c r="D35" s="47">
        <v>8198.6666666666661</v>
      </c>
      <c r="E35" s="164">
        <v>8400</v>
      </c>
      <c r="F35" s="79">
        <f>D35-E35</f>
        <v>-201.33333333333394</v>
      </c>
      <c r="G35" s="46">
        <v>5210.6333333333332</v>
      </c>
      <c r="H35" s="68">
        <f>AVERAGE(D35:E35)</f>
        <v>8299.3333333333321</v>
      </c>
      <c r="I35" s="72">
        <f t="shared" si="2"/>
        <v>0.59276863337150298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8149.8</v>
      </c>
      <c r="E36" s="164">
        <v>7966.6</v>
      </c>
      <c r="F36" s="71">
        <f>D36-E36</f>
        <v>183.19999999999982</v>
      </c>
      <c r="G36" s="49">
        <v>3398.7</v>
      </c>
      <c r="H36" s="68">
        <f>AVERAGE(D36:E36)</f>
        <v>8058.2000000000007</v>
      </c>
      <c r="I36" s="80">
        <f t="shared" si="2"/>
        <v>1.3709653691117196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308281.33333333331</v>
      </c>
      <c r="E38" s="165">
        <v>284000</v>
      </c>
      <c r="F38" s="67">
        <f>D38-E38</f>
        <v>24281.333333333314</v>
      </c>
      <c r="G38" s="46">
        <v>66519.797222222231</v>
      </c>
      <c r="H38" s="67">
        <f>AVERAGE(D38:E38)</f>
        <v>296140.66666666663</v>
      </c>
      <c r="I38" s="78">
        <f t="shared" si="2"/>
        <v>3.4519177603225626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176983</v>
      </c>
      <c r="E39" s="166">
        <v>190333.2</v>
      </c>
      <c r="F39" s="74">
        <f>D39-E39</f>
        <v>-13350.200000000012</v>
      </c>
      <c r="G39" s="46">
        <v>41702.200000000004</v>
      </c>
      <c r="H39" s="81">
        <f>AVERAGE(D39:E39)</f>
        <v>183658.1</v>
      </c>
      <c r="I39" s="75">
        <f t="shared" si="2"/>
        <v>3.4040386358513457</v>
      </c>
    </row>
    <row r="40" spans="1:9" ht="15.75" customHeight="1" thickBot="1" x14ac:dyDescent="0.25">
      <c r="A40" s="249"/>
      <c r="B40" s="250"/>
      <c r="C40" s="251"/>
      <c r="D40" s="83">
        <f>SUM(D15:D39)</f>
        <v>786062.8055555555</v>
      </c>
      <c r="E40" s="83">
        <f>SUM(E15:E39)</f>
        <v>752115.40000000014</v>
      </c>
      <c r="F40" s="83">
        <f>SUM(F15:F39)</f>
        <v>33947.405555555524</v>
      </c>
      <c r="G40" s="83">
        <f>SUM(G15:G39)</f>
        <v>187039.30293121695</v>
      </c>
      <c r="H40" s="83">
        <f>AVERAGE(D40:E40)</f>
        <v>769089.10277777782</v>
      </c>
      <c r="I40" s="75">
        <f>(H40-G40)/G40</f>
        <v>3.111911725102011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218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3957.166666666667</v>
      </c>
      <c r="F16" s="42">
        <v>15716.1</v>
      </c>
      <c r="G16" s="21">
        <f t="shared" ref="G16:G31" si="0">(F16-E16)/E16</f>
        <v>2.9715537210967442</v>
      </c>
      <c r="H16" s="205">
        <v>15391.1</v>
      </c>
      <c r="I16" s="21">
        <f t="shared" ref="I16:I31" si="1">(F16-H16)/H16</f>
        <v>2.111609956403376E-2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5026.4291005291007</v>
      </c>
      <c r="F17" s="46">
        <v>22213.744444444445</v>
      </c>
      <c r="G17" s="21">
        <f t="shared" si="0"/>
        <v>3.4193887947422041</v>
      </c>
      <c r="H17" s="208">
        <v>25583.222222222223</v>
      </c>
      <c r="I17" s="21">
        <f t="shared" si="1"/>
        <v>-0.13170654378520646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5484.3148148148148</v>
      </c>
      <c r="F18" s="46">
        <v>26712.375</v>
      </c>
      <c r="G18" s="21">
        <f t="shared" si="0"/>
        <v>3.8706859292325251</v>
      </c>
      <c r="H18" s="208">
        <v>23441.555555555555</v>
      </c>
      <c r="I18" s="21">
        <f t="shared" si="1"/>
        <v>0.13953081896347422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1840.5555555555554</v>
      </c>
      <c r="F19" s="46">
        <v>4372</v>
      </c>
      <c r="G19" s="21">
        <f t="shared" si="0"/>
        <v>1.3753697555086024</v>
      </c>
      <c r="H19" s="208">
        <v>4174.5</v>
      </c>
      <c r="I19" s="21">
        <f t="shared" si="1"/>
        <v>4.7311055216193554E-2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12955.170238095237</v>
      </c>
      <c r="F20" s="46">
        <v>50600</v>
      </c>
      <c r="G20" s="21">
        <f t="shared" si="0"/>
        <v>2.9057765409526244</v>
      </c>
      <c r="H20" s="208">
        <v>51800</v>
      </c>
      <c r="I20" s="21">
        <f t="shared" si="1"/>
        <v>-2.3166023166023165E-2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4701.9666666666672</v>
      </c>
      <c r="F21" s="46">
        <v>16992.400000000001</v>
      </c>
      <c r="G21" s="21">
        <f t="shared" si="0"/>
        <v>2.6138920593510515</v>
      </c>
      <c r="H21" s="208">
        <v>21489</v>
      </c>
      <c r="I21" s="21">
        <f t="shared" si="1"/>
        <v>-0.20925124482293259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3067</v>
      </c>
      <c r="F22" s="46">
        <v>11686.9</v>
      </c>
      <c r="G22" s="21">
        <f t="shared" si="0"/>
        <v>2.8105314639713073</v>
      </c>
      <c r="H22" s="208">
        <v>12274.4</v>
      </c>
      <c r="I22" s="21">
        <f t="shared" si="1"/>
        <v>-4.7863846705337942E-2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664.87766666666653</v>
      </c>
      <c r="F23" s="46">
        <v>3620.8</v>
      </c>
      <c r="G23" s="21">
        <f t="shared" si="0"/>
        <v>4.4458138414435151</v>
      </c>
      <c r="H23" s="208">
        <v>3299.9</v>
      </c>
      <c r="I23" s="21">
        <f t="shared" si="1"/>
        <v>9.7245371071850689E-2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736.83333333333326</v>
      </c>
      <c r="F24" s="46">
        <v>5913.7111111111117</v>
      </c>
      <c r="G24" s="21">
        <f t="shared" si="0"/>
        <v>7.0258463394405508</v>
      </c>
      <c r="H24" s="208">
        <v>5674.8888888888887</v>
      </c>
      <c r="I24" s="21">
        <f t="shared" si="1"/>
        <v>4.2084034929709968E-2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770.78888888888878</v>
      </c>
      <c r="F25" s="46">
        <v>4799.375</v>
      </c>
      <c r="G25" s="21">
        <f t="shared" si="0"/>
        <v>5.2265752259589755</v>
      </c>
      <c r="H25" s="208">
        <v>4400</v>
      </c>
      <c r="I25" s="21">
        <f t="shared" si="1"/>
        <v>9.0767045454545461E-2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690.06666666666661</v>
      </c>
      <c r="F26" s="46">
        <v>3591.5</v>
      </c>
      <c r="G26" s="21">
        <f t="shared" si="0"/>
        <v>4.2045696068012761</v>
      </c>
      <c r="H26" s="208">
        <v>3319.3</v>
      </c>
      <c r="I26" s="21">
        <f t="shared" si="1"/>
        <v>8.2005242069110904E-2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2263.6333333333332</v>
      </c>
      <c r="F27" s="46">
        <v>13487.4</v>
      </c>
      <c r="G27" s="21">
        <f t="shared" si="0"/>
        <v>4.9582971329278891</v>
      </c>
      <c r="H27" s="208">
        <v>12522.4</v>
      </c>
      <c r="I27" s="21">
        <f t="shared" si="1"/>
        <v>7.7061905066121511E-2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776.55925925925931</v>
      </c>
      <c r="F28" s="46">
        <v>3928.9749999999999</v>
      </c>
      <c r="G28" s="21">
        <f t="shared" si="0"/>
        <v>4.0594657821062521</v>
      </c>
      <c r="H28" s="208">
        <v>3789.4250000000002</v>
      </c>
      <c r="I28" s="21">
        <f t="shared" si="1"/>
        <v>3.6826167558402588E-2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3319.3333333333339</v>
      </c>
      <c r="F29" s="46">
        <v>7587.5</v>
      </c>
      <c r="G29" s="21">
        <f t="shared" si="0"/>
        <v>1.2858505724040967</v>
      </c>
      <c r="H29" s="208">
        <v>7603.125</v>
      </c>
      <c r="I29" s="21">
        <f t="shared" si="1"/>
        <v>-2.055076037813399E-3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4251.7962962962956</v>
      </c>
      <c r="F30" s="46">
        <v>19272.188888888886</v>
      </c>
      <c r="G30" s="21">
        <f t="shared" si="0"/>
        <v>3.5327168909001423</v>
      </c>
      <c r="H30" s="208">
        <v>18233.333333333336</v>
      </c>
      <c r="I30" s="21">
        <f t="shared" si="1"/>
        <v>5.6975624619134385E-2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2787.7666666666669</v>
      </c>
      <c r="F31" s="49">
        <v>15121.1</v>
      </c>
      <c r="G31" s="23">
        <f t="shared" si="0"/>
        <v>4.4240909688759222</v>
      </c>
      <c r="H31" s="211">
        <v>15547</v>
      </c>
      <c r="I31" s="23">
        <f t="shared" si="1"/>
        <v>-2.7394352608220211E-2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6736.1</v>
      </c>
      <c r="F33" s="54">
        <v>18560.966666666667</v>
      </c>
      <c r="G33" s="21">
        <f>(F33-E33)/E33</f>
        <v>1.7554470192940523</v>
      </c>
      <c r="H33" s="214">
        <v>19055.37777777778</v>
      </c>
      <c r="I33" s="21">
        <f>(F33-H33)/H33</f>
        <v>-2.5946014656696572E-2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6988.6138888888881</v>
      </c>
      <c r="F34" s="46">
        <v>18977.666666666664</v>
      </c>
      <c r="G34" s="21">
        <f>(F34-E34)/E34</f>
        <v>1.7155122558479048</v>
      </c>
      <c r="H34" s="208">
        <v>18766.488888888889</v>
      </c>
      <c r="I34" s="21">
        <f>(F34-H34)/H34</f>
        <v>1.1252918914566251E-2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3189.0000000000005</v>
      </c>
      <c r="F35" s="46">
        <v>9778.1</v>
      </c>
      <c r="G35" s="21">
        <f>(F35-E35)/E35</f>
        <v>2.0661962997804952</v>
      </c>
      <c r="H35" s="208">
        <v>9414.7999999999993</v>
      </c>
      <c r="I35" s="21">
        <f>(F35-H35)/H35</f>
        <v>3.8588180311849546E-2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5210.6333333333332</v>
      </c>
      <c r="F36" s="46">
        <v>8299.3333333333321</v>
      </c>
      <c r="G36" s="21">
        <f>(F36-E36)/E36</f>
        <v>0.59276863337150298</v>
      </c>
      <c r="H36" s="208">
        <v>8393.2222222222226</v>
      </c>
      <c r="I36" s="21">
        <f>(F36-H36)/H36</f>
        <v>-1.1186274639590337E-2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3398.7</v>
      </c>
      <c r="F37" s="49">
        <v>8058.2000000000007</v>
      </c>
      <c r="G37" s="23">
        <f>(F37-E37)/E37</f>
        <v>1.3709653691117196</v>
      </c>
      <c r="H37" s="211">
        <v>7709.4</v>
      </c>
      <c r="I37" s="23">
        <f>(F37-H37)/H37</f>
        <v>4.5243469011855802E-2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66519.797222222231</v>
      </c>
      <c r="F39" s="46">
        <v>296140.66666666663</v>
      </c>
      <c r="G39" s="21">
        <f t="shared" ref="G39:G44" si="2">(F39-E39)/E39</f>
        <v>3.4519177603225626</v>
      </c>
      <c r="H39" s="208">
        <v>290490.66666666663</v>
      </c>
      <c r="I39" s="21">
        <f t="shared" ref="I39:I44" si="3">(F39-H39)/H39</f>
        <v>1.9449850368112805E-2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41702.200000000004</v>
      </c>
      <c r="F40" s="46">
        <v>183658.1</v>
      </c>
      <c r="G40" s="21">
        <f t="shared" si="2"/>
        <v>3.4040386358513457</v>
      </c>
      <c r="H40" s="208">
        <v>188908.1</v>
      </c>
      <c r="I40" s="21">
        <f t="shared" si="3"/>
        <v>-2.7791291109274828E-2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24508.111111111113</v>
      </c>
      <c r="F41" s="57">
        <v>136779.6</v>
      </c>
      <c r="G41" s="21">
        <f t="shared" si="2"/>
        <v>4.5809931405929101</v>
      </c>
      <c r="H41" s="216">
        <v>128962</v>
      </c>
      <c r="I41" s="21">
        <f t="shared" si="3"/>
        <v>6.0619407267257064E-2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12590.396825396827</v>
      </c>
      <c r="F42" s="47">
        <v>62748.571428571428</v>
      </c>
      <c r="G42" s="21">
        <f t="shared" si="2"/>
        <v>3.9838438215066905</v>
      </c>
      <c r="H42" s="209">
        <v>62315</v>
      </c>
      <c r="I42" s="21">
        <f t="shared" si="3"/>
        <v>6.9577377609151498E-3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12444.222222222221</v>
      </c>
      <c r="F43" s="47">
        <v>49500</v>
      </c>
      <c r="G43" s="21">
        <f t="shared" si="2"/>
        <v>2.9777496026714769</v>
      </c>
      <c r="H43" s="209">
        <v>49500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22107.142857142859</v>
      </c>
      <c r="F44" s="50">
        <v>114856.42857142857</v>
      </c>
      <c r="G44" s="31">
        <f t="shared" si="2"/>
        <v>4.1954442649434567</v>
      </c>
      <c r="H44" s="212">
        <v>117855</v>
      </c>
      <c r="I44" s="31">
        <f t="shared" si="3"/>
        <v>-2.5442886840366847E-2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17497.714285714286</v>
      </c>
      <c r="F46" s="43">
        <v>97902</v>
      </c>
      <c r="G46" s="21">
        <f t="shared" ref="G46:G51" si="4">(F46-E46)/E46</f>
        <v>4.5951307925933182</v>
      </c>
      <c r="H46" s="206">
        <v>97764.75</v>
      </c>
      <c r="I46" s="21">
        <f t="shared" ref="I46:I51" si="5">(F46-H46)/H46</f>
        <v>1.4038802329060321E-3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10869.185185185184</v>
      </c>
      <c r="F47" s="47">
        <v>57634.222222222219</v>
      </c>
      <c r="G47" s="21">
        <f t="shared" si="4"/>
        <v>4.3025338367385881</v>
      </c>
      <c r="H47" s="209">
        <v>57839.75</v>
      </c>
      <c r="I47" s="21">
        <f t="shared" si="5"/>
        <v>-3.5534001751007052E-3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39011.534391534391</v>
      </c>
      <c r="F48" s="47">
        <v>181273.5</v>
      </c>
      <c r="G48" s="21">
        <f t="shared" si="4"/>
        <v>3.6466641937400142</v>
      </c>
      <c r="H48" s="209">
        <v>184961.625</v>
      </c>
      <c r="I48" s="21">
        <f t="shared" si="5"/>
        <v>-1.9939947002520119E-2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72153.904761904763</v>
      </c>
      <c r="F49" s="47">
        <v>232846</v>
      </c>
      <c r="G49" s="21">
        <f t="shared" si="4"/>
        <v>2.2270741378217989</v>
      </c>
      <c r="H49" s="209">
        <v>232846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5315.5</v>
      </c>
      <c r="F50" s="47">
        <v>27042.5</v>
      </c>
      <c r="G50" s="21">
        <f t="shared" si="4"/>
        <v>4.0874800112877434</v>
      </c>
      <c r="H50" s="209">
        <v>27042.5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263330</v>
      </c>
      <c r="G51" s="31">
        <f t="shared" si="4"/>
        <v>4.2671267126712671</v>
      </c>
      <c r="H51" s="212">
        <v>263330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11835</v>
      </c>
      <c r="F53" s="66">
        <v>39300</v>
      </c>
      <c r="G53" s="22">
        <f t="shared" ref="G53:G61" si="6">(F53-E53)/E53</f>
        <v>2.3206590621039291</v>
      </c>
      <c r="H53" s="163">
        <v>41625</v>
      </c>
      <c r="I53" s="22">
        <f t="shared" ref="I53:I61" si="7">(F53-H53)/H53</f>
        <v>-5.5855855855855854E-2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16520.178571428569</v>
      </c>
      <c r="F54" s="70">
        <v>45373.75</v>
      </c>
      <c r="G54" s="21">
        <f t="shared" si="6"/>
        <v>1.746565347572774</v>
      </c>
      <c r="H54" s="220">
        <v>45373.75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13957.333333333334</v>
      </c>
      <c r="F55" s="70">
        <v>34128.6</v>
      </c>
      <c r="G55" s="21">
        <f t="shared" si="6"/>
        <v>1.4452092090179591</v>
      </c>
      <c r="H55" s="220">
        <v>33088.6</v>
      </c>
      <c r="I55" s="21">
        <f t="shared" si="7"/>
        <v>3.1430764674238255E-2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11135</v>
      </c>
      <c r="F56" s="70">
        <v>49015</v>
      </c>
      <c r="G56" s="21">
        <f t="shared" si="6"/>
        <v>3.4018859452177819</v>
      </c>
      <c r="H56" s="220">
        <v>48527.5</v>
      </c>
      <c r="I56" s="21">
        <f t="shared" si="7"/>
        <v>1.0045850291072073E-2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5054.666666666667</v>
      </c>
      <c r="F57" s="98">
        <v>22939</v>
      </c>
      <c r="G57" s="21">
        <f t="shared" si="6"/>
        <v>3.5381825375890261</v>
      </c>
      <c r="H57" s="225">
        <v>22939</v>
      </c>
      <c r="I57" s="21">
        <f t="shared" si="7"/>
        <v>0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6365.373015873015</v>
      </c>
      <c r="F58" s="50">
        <v>6637.5</v>
      </c>
      <c r="G58" s="29">
        <f t="shared" si="6"/>
        <v>4.2751144897305381E-2</v>
      </c>
      <c r="H58" s="212">
        <v>6512.5</v>
      </c>
      <c r="I58" s="29">
        <f t="shared" si="7"/>
        <v>1.9193857965451054E-2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18643.518518518522</v>
      </c>
      <c r="F59" s="68">
        <v>44215</v>
      </c>
      <c r="G59" s="21">
        <f t="shared" si="6"/>
        <v>1.3716016886019364</v>
      </c>
      <c r="H59" s="219">
        <v>46400</v>
      </c>
      <c r="I59" s="21">
        <f t="shared" si="7"/>
        <v>-4.7090517241379311E-2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19078.819444444442</v>
      </c>
      <c r="F60" s="70">
        <v>54328.833333333336</v>
      </c>
      <c r="G60" s="21">
        <f t="shared" si="6"/>
        <v>1.8475993229839667</v>
      </c>
      <c r="H60" s="220">
        <v>55195.5</v>
      </c>
      <c r="I60" s="21">
        <f t="shared" si="7"/>
        <v>-1.5701763126824909E-2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433950</v>
      </c>
      <c r="G61" s="29">
        <f t="shared" si="6"/>
        <v>4.9583962652752982</v>
      </c>
      <c r="H61" s="221">
        <v>433950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25254.037037037036</v>
      </c>
      <c r="F63" s="54">
        <v>82512.25</v>
      </c>
      <c r="G63" s="21">
        <f t="shared" ref="G63:G68" si="8">(F63-E63)/E63</f>
        <v>2.2672894982687035</v>
      </c>
      <c r="H63" s="214">
        <v>85152.25</v>
      </c>
      <c r="I63" s="21">
        <f t="shared" ref="I63:I74" si="9">(F63-H63)/H63</f>
        <v>-3.1003291163768428E-2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128650.42857142858</v>
      </c>
      <c r="F64" s="46">
        <v>480680.42857142858</v>
      </c>
      <c r="G64" s="21">
        <f t="shared" si="8"/>
        <v>2.7363297884744151</v>
      </c>
      <c r="H64" s="208">
        <v>514205.5</v>
      </c>
      <c r="I64" s="21">
        <f t="shared" si="9"/>
        <v>-6.519780793587665E-2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62681.666666666664</v>
      </c>
      <c r="F65" s="46">
        <v>243166.25</v>
      </c>
      <c r="G65" s="21">
        <f t="shared" si="8"/>
        <v>2.8793839240607304</v>
      </c>
      <c r="H65" s="208">
        <v>248182.5</v>
      </c>
      <c r="I65" s="21">
        <f t="shared" si="9"/>
        <v>-2.021194080968642E-2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24511.666666666668</v>
      </c>
      <c r="F66" s="46">
        <v>104661.66666666667</v>
      </c>
      <c r="G66" s="21">
        <f t="shared" si="8"/>
        <v>3.2698714897667776</v>
      </c>
      <c r="H66" s="208">
        <v>104661.66666666667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17415.047619047618</v>
      </c>
      <c r="F67" s="46">
        <v>57763.333333333336</v>
      </c>
      <c r="G67" s="21">
        <f t="shared" si="8"/>
        <v>2.3168633584530074</v>
      </c>
      <c r="H67" s="208">
        <v>56121</v>
      </c>
      <c r="I67" s="21">
        <f t="shared" si="9"/>
        <v>2.926414948652618E-2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13408.190476190475</v>
      </c>
      <c r="F68" s="58">
        <v>51239.6</v>
      </c>
      <c r="G68" s="31">
        <f t="shared" si="8"/>
        <v>2.821514923358857</v>
      </c>
      <c r="H68" s="217">
        <v>51239.6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16198.377777777778</v>
      </c>
      <c r="F70" s="43">
        <v>54564.125</v>
      </c>
      <c r="G70" s="21">
        <f>(F70-E70)/E70</f>
        <v>2.3684931755854839</v>
      </c>
      <c r="H70" s="206">
        <v>57439.125</v>
      </c>
      <c r="I70" s="21">
        <f t="shared" si="9"/>
        <v>-5.005299088382701E-2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7699.9142857142861</v>
      </c>
      <c r="F71" s="47">
        <v>42481.599999999999</v>
      </c>
      <c r="G71" s="21">
        <f>(F71-E71)/E71</f>
        <v>4.5171523245156715</v>
      </c>
      <c r="H71" s="209">
        <v>43681.599999999999</v>
      </c>
      <c r="I71" s="21">
        <f t="shared" si="9"/>
        <v>-2.7471521189700011E-2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3904.6825396825393</v>
      </c>
      <c r="F72" s="47">
        <v>21673.5</v>
      </c>
      <c r="G72" s="21">
        <f>(F72-E72)/E72</f>
        <v>4.5506433057582472</v>
      </c>
      <c r="H72" s="209">
        <v>22773</v>
      </c>
      <c r="I72" s="21">
        <f t="shared" si="9"/>
        <v>-4.8280858911869319E-2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9300.1666666666661</v>
      </c>
      <c r="F73" s="47">
        <v>30028.25</v>
      </c>
      <c r="G73" s="21">
        <f>(F73-E73)/E73</f>
        <v>2.2287862224691319</v>
      </c>
      <c r="H73" s="209">
        <v>30028.25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7342.5925925925922</v>
      </c>
      <c r="F74" s="50">
        <v>23627.25</v>
      </c>
      <c r="G74" s="21">
        <f>(F74-E74)/E74</f>
        <v>2.2178348045397227</v>
      </c>
      <c r="H74" s="212">
        <v>23934.777777777777</v>
      </c>
      <c r="I74" s="21">
        <f t="shared" si="9"/>
        <v>-1.2848574598561816E-2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4407.7777777777774</v>
      </c>
      <c r="F76" s="43">
        <v>19789.599999999999</v>
      </c>
      <c r="G76" s="22">
        <f t="shared" ref="G76:G82" si="10">(F76-E76)/E76</f>
        <v>3.489700025207966</v>
      </c>
      <c r="H76" s="206">
        <v>19829.599999999999</v>
      </c>
      <c r="I76" s="22">
        <f t="shared" ref="I76:I82" si="11">(F76-H76)/H76</f>
        <v>-2.0171864283697102E-3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5776.9345238095239</v>
      </c>
      <c r="F77" s="32">
        <v>17560</v>
      </c>
      <c r="G77" s="21">
        <f t="shared" si="10"/>
        <v>2.0396744030292884</v>
      </c>
      <c r="H77" s="200">
        <v>18040.625</v>
      </c>
      <c r="I77" s="21">
        <f t="shared" si="11"/>
        <v>-2.6641261042785379E-2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2277.3333333333335</v>
      </c>
      <c r="F78" s="47">
        <v>9716.6666666666661</v>
      </c>
      <c r="G78" s="21">
        <f t="shared" si="10"/>
        <v>3.2666861826697886</v>
      </c>
      <c r="H78" s="209">
        <v>10216.333333333334</v>
      </c>
      <c r="I78" s="21">
        <f t="shared" si="11"/>
        <v>-4.890861039511904E-2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5842.0370370370365</v>
      </c>
      <c r="F79" s="47">
        <v>15139.444444444445</v>
      </c>
      <c r="G79" s="21">
        <f t="shared" si="10"/>
        <v>1.5914667004786514</v>
      </c>
      <c r="H79" s="209">
        <v>15371.444444444445</v>
      </c>
      <c r="I79" s="21">
        <f t="shared" si="11"/>
        <v>-1.5092921217553472E-2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4702.2222222222226</v>
      </c>
      <c r="F80" s="61">
        <v>24232.25</v>
      </c>
      <c r="G80" s="21">
        <f t="shared" si="10"/>
        <v>4.1533612948960297</v>
      </c>
      <c r="H80" s="218">
        <v>24376.142857142859</v>
      </c>
      <c r="I80" s="21">
        <f t="shared" si="11"/>
        <v>-5.9030199316662708E-3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6524</v>
      </c>
      <c r="F82" s="50">
        <v>39651</v>
      </c>
      <c r="G82" s="23">
        <f t="shared" si="10"/>
        <v>5.0777130594727158</v>
      </c>
      <c r="H82" s="212">
        <v>39741.666666666664</v>
      </c>
      <c r="I82" s="23">
        <f t="shared" si="11"/>
        <v>-2.2814007129376619E-3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5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218</v>
      </c>
      <c r="F13" s="256" t="s">
        <v>224</v>
      </c>
      <c r="G13" s="239" t="s">
        <v>197</v>
      </c>
      <c r="H13" s="256" t="s">
        <v>220</v>
      </c>
      <c r="I13" s="239" t="s">
        <v>187</v>
      </c>
    </row>
    <row r="14" spans="1:9" s="145" customFormat="1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9</v>
      </c>
      <c r="C16" s="187" t="s">
        <v>88</v>
      </c>
      <c r="D16" s="184" t="s">
        <v>161</v>
      </c>
      <c r="E16" s="205">
        <v>4701.9666666666672</v>
      </c>
      <c r="F16" s="205">
        <v>16992.400000000001</v>
      </c>
      <c r="G16" s="193">
        <f>(F16-E16)/E16</f>
        <v>2.6138920593510515</v>
      </c>
      <c r="H16" s="205">
        <v>21489</v>
      </c>
      <c r="I16" s="193">
        <f>(F16-H16)/H16</f>
        <v>-0.20925124482293259</v>
      </c>
    </row>
    <row r="17" spans="1:9" ht="16.5" x14ac:dyDescent="0.3">
      <c r="A17" s="150"/>
      <c r="B17" s="201" t="s">
        <v>5</v>
      </c>
      <c r="C17" s="188" t="s">
        <v>85</v>
      </c>
      <c r="D17" s="184" t="s">
        <v>161</v>
      </c>
      <c r="E17" s="208">
        <v>5026.4291005291007</v>
      </c>
      <c r="F17" s="208">
        <v>22213.744444444445</v>
      </c>
      <c r="G17" s="193">
        <f>(F17-E17)/E17</f>
        <v>3.4193887947422041</v>
      </c>
      <c r="H17" s="208">
        <v>25583.222222222223</v>
      </c>
      <c r="I17" s="193">
        <f>(F17-H17)/H17</f>
        <v>-0.13170654378520646</v>
      </c>
    </row>
    <row r="18" spans="1:9" ht="16.5" x14ac:dyDescent="0.3">
      <c r="A18" s="150"/>
      <c r="B18" s="201" t="s">
        <v>10</v>
      </c>
      <c r="C18" s="188" t="s">
        <v>90</v>
      </c>
      <c r="D18" s="184" t="s">
        <v>161</v>
      </c>
      <c r="E18" s="208">
        <v>3067</v>
      </c>
      <c r="F18" s="208">
        <v>11686.9</v>
      </c>
      <c r="G18" s="193">
        <f>(F18-E18)/E18</f>
        <v>2.8105314639713073</v>
      </c>
      <c r="H18" s="208">
        <v>12274.4</v>
      </c>
      <c r="I18" s="193">
        <f>(F18-H18)/H18</f>
        <v>-4.7863846705337942E-2</v>
      </c>
    </row>
    <row r="19" spans="1:9" ht="16.5" x14ac:dyDescent="0.3">
      <c r="A19" s="150"/>
      <c r="B19" s="201" t="s">
        <v>19</v>
      </c>
      <c r="C19" s="188" t="s">
        <v>99</v>
      </c>
      <c r="D19" s="184" t="s">
        <v>161</v>
      </c>
      <c r="E19" s="208">
        <v>2787.7666666666669</v>
      </c>
      <c r="F19" s="208">
        <v>15121.1</v>
      </c>
      <c r="G19" s="193">
        <f>(F19-E19)/E19</f>
        <v>4.4240909688759222</v>
      </c>
      <c r="H19" s="208">
        <v>15547</v>
      </c>
      <c r="I19" s="193">
        <f>(F19-H19)/H19</f>
        <v>-2.7394352608220211E-2</v>
      </c>
    </row>
    <row r="20" spans="1:9" ht="16.5" x14ac:dyDescent="0.3">
      <c r="A20" s="150"/>
      <c r="B20" s="201" t="s">
        <v>8</v>
      </c>
      <c r="C20" s="188" t="s">
        <v>89</v>
      </c>
      <c r="D20" s="184" t="s">
        <v>161</v>
      </c>
      <c r="E20" s="208">
        <v>12955.170238095237</v>
      </c>
      <c r="F20" s="208">
        <v>50600</v>
      </c>
      <c r="G20" s="193">
        <f>(F20-E20)/E20</f>
        <v>2.9057765409526244</v>
      </c>
      <c r="H20" s="208">
        <v>51800</v>
      </c>
      <c r="I20" s="193">
        <f>(F20-H20)/H20</f>
        <v>-2.3166023166023165E-2</v>
      </c>
    </row>
    <row r="21" spans="1:9" ht="16.5" x14ac:dyDescent="0.3">
      <c r="A21" s="150"/>
      <c r="B21" s="201" t="s">
        <v>17</v>
      </c>
      <c r="C21" s="188" t="s">
        <v>97</v>
      </c>
      <c r="D21" s="184" t="s">
        <v>161</v>
      </c>
      <c r="E21" s="208">
        <v>3319.3333333333339</v>
      </c>
      <c r="F21" s="208">
        <v>7587.5</v>
      </c>
      <c r="G21" s="193">
        <f>(F21-E21)/E21</f>
        <v>1.2858505724040967</v>
      </c>
      <c r="H21" s="208">
        <v>7603.125</v>
      </c>
      <c r="I21" s="193">
        <f>(F21-H21)/H21</f>
        <v>-2.055076037813399E-3</v>
      </c>
    </row>
    <row r="22" spans="1:9" ht="16.5" x14ac:dyDescent="0.3">
      <c r="A22" s="150"/>
      <c r="B22" s="201" t="s">
        <v>4</v>
      </c>
      <c r="C22" s="188" t="s">
        <v>84</v>
      </c>
      <c r="D22" s="184" t="s">
        <v>161</v>
      </c>
      <c r="E22" s="208">
        <v>3957.166666666667</v>
      </c>
      <c r="F22" s="208">
        <v>15716.1</v>
      </c>
      <c r="G22" s="193">
        <f>(F22-E22)/E22</f>
        <v>2.9715537210967442</v>
      </c>
      <c r="H22" s="208">
        <v>15391.1</v>
      </c>
      <c r="I22" s="193">
        <f>(F22-H22)/H22</f>
        <v>2.111609956403376E-2</v>
      </c>
    </row>
    <row r="23" spans="1:9" ht="16.5" x14ac:dyDescent="0.3">
      <c r="A23" s="150"/>
      <c r="B23" s="201" t="s">
        <v>16</v>
      </c>
      <c r="C23" s="188" t="s">
        <v>96</v>
      </c>
      <c r="D23" s="186" t="s">
        <v>81</v>
      </c>
      <c r="E23" s="208">
        <v>776.55925925925931</v>
      </c>
      <c r="F23" s="208">
        <v>3928.9749999999999</v>
      </c>
      <c r="G23" s="193">
        <f>(F23-E23)/E23</f>
        <v>4.0594657821062521</v>
      </c>
      <c r="H23" s="208">
        <v>3789.4250000000002</v>
      </c>
      <c r="I23" s="193">
        <f>(F23-H23)/H23</f>
        <v>3.6826167558402588E-2</v>
      </c>
    </row>
    <row r="24" spans="1:9" ht="16.5" x14ac:dyDescent="0.3">
      <c r="A24" s="150"/>
      <c r="B24" s="201" t="s">
        <v>12</v>
      </c>
      <c r="C24" s="188" t="s">
        <v>92</v>
      </c>
      <c r="D24" s="186" t="s">
        <v>81</v>
      </c>
      <c r="E24" s="208">
        <v>736.83333333333326</v>
      </c>
      <c r="F24" s="208">
        <v>5913.7111111111117</v>
      </c>
      <c r="G24" s="193">
        <f>(F24-E24)/E24</f>
        <v>7.0258463394405508</v>
      </c>
      <c r="H24" s="208">
        <v>5674.8888888888887</v>
      </c>
      <c r="I24" s="193">
        <f>(F24-H24)/H24</f>
        <v>4.2084034929709968E-2</v>
      </c>
    </row>
    <row r="25" spans="1:9" ht="16.5" x14ac:dyDescent="0.3">
      <c r="A25" s="150"/>
      <c r="B25" s="201" t="s">
        <v>7</v>
      </c>
      <c r="C25" s="188" t="s">
        <v>87</v>
      </c>
      <c r="D25" s="186" t="s">
        <v>161</v>
      </c>
      <c r="E25" s="208">
        <v>1840.5555555555554</v>
      </c>
      <c r="F25" s="208">
        <v>4372</v>
      </c>
      <c r="G25" s="193">
        <f>(F25-E25)/E25</f>
        <v>1.3753697555086024</v>
      </c>
      <c r="H25" s="208">
        <v>4174.5</v>
      </c>
      <c r="I25" s="193">
        <f>(F25-H25)/H25</f>
        <v>4.7311055216193554E-2</v>
      </c>
    </row>
    <row r="26" spans="1:9" ht="16.5" x14ac:dyDescent="0.3">
      <c r="A26" s="150"/>
      <c r="B26" s="201" t="s">
        <v>18</v>
      </c>
      <c r="C26" s="188" t="s">
        <v>98</v>
      </c>
      <c r="D26" s="186" t="s">
        <v>83</v>
      </c>
      <c r="E26" s="208">
        <v>4251.7962962962956</v>
      </c>
      <c r="F26" s="208">
        <v>19272.188888888886</v>
      </c>
      <c r="G26" s="193">
        <f>(F26-E26)/E26</f>
        <v>3.5327168909001423</v>
      </c>
      <c r="H26" s="208">
        <v>18233.333333333336</v>
      </c>
      <c r="I26" s="193">
        <f>(F26-H26)/H26</f>
        <v>5.6975624619134385E-2</v>
      </c>
    </row>
    <row r="27" spans="1:9" ht="16.5" x14ac:dyDescent="0.3">
      <c r="A27" s="150"/>
      <c r="B27" s="201" t="s">
        <v>15</v>
      </c>
      <c r="C27" s="188" t="s">
        <v>95</v>
      </c>
      <c r="D27" s="186" t="s">
        <v>82</v>
      </c>
      <c r="E27" s="208">
        <v>2263.6333333333332</v>
      </c>
      <c r="F27" s="208">
        <v>13487.4</v>
      </c>
      <c r="G27" s="193">
        <f>(F27-E27)/E27</f>
        <v>4.9582971329278891</v>
      </c>
      <c r="H27" s="208">
        <v>12522.4</v>
      </c>
      <c r="I27" s="193">
        <f>(F27-H27)/H27</f>
        <v>7.7061905066121511E-2</v>
      </c>
    </row>
    <row r="28" spans="1:9" ht="16.5" x14ac:dyDescent="0.3">
      <c r="A28" s="150"/>
      <c r="B28" s="201" t="s">
        <v>14</v>
      </c>
      <c r="C28" s="188" t="s">
        <v>94</v>
      </c>
      <c r="D28" s="186" t="s">
        <v>81</v>
      </c>
      <c r="E28" s="208">
        <v>690.06666666666661</v>
      </c>
      <c r="F28" s="208">
        <v>3591.5</v>
      </c>
      <c r="G28" s="193">
        <f>(F28-E28)/E28</f>
        <v>4.2045696068012761</v>
      </c>
      <c r="H28" s="208">
        <v>3319.3</v>
      </c>
      <c r="I28" s="193">
        <f>(F28-H28)/H28</f>
        <v>8.2005242069110904E-2</v>
      </c>
    </row>
    <row r="29" spans="1:9" ht="17.25" thickBot="1" x14ac:dyDescent="0.35">
      <c r="A29" s="151"/>
      <c r="B29" s="201" t="s">
        <v>13</v>
      </c>
      <c r="C29" s="188" t="s">
        <v>93</v>
      </c>
      <c r="D29" s="186" t="s">
        <v>81</v>
      </c>
      <c r="E29" s="208">
        <v>770.78888888888878</v>
      </c>
      <c r="F29" s="208">
        <v>4799.375</v>
      </c>
      <c r="G29" s="193">
        <f>(F29-E29)/E29</f>
        <v>5.2265752259589755</v>
      </c>
      <c r="H29" s="208">
        <v>4400</v>
      </c>
      <c r="I29" s="193">
        <f>(F29-H29)/H29</f>
        <v>9.0767045454545461E-2</v>
      </c>
    </row>
    <row r="30" spans="1:9" ht="16.5" x14ac:dyDescent="0.3">
      <c r="A30" s="37"/>
      <c r="B30" s="201" t="s">
        <v>11</v>
      </c>
      <c r="C30" s="188" t="s">
        <v>91</v>
      </c>
      <c r="D30" s="186" t="s">
        <v>81</v>
      </c>
      <c r="E30" s="208">
        <v>664.87766666666653</v>
      </c>
      <c r="F30" s="208">
        <v>3620.8</v>
      </c>
      <c r="G30" s="193">
        <f>(F30-E30)/E30</f>
        <v>4.4458138414435151</v>
      </c>
      <c r="H30" s="208">
        <v>3299.9</v>
      </c>
      <c r="I30" s="193">
        <f>(F30-H30)/H30</f>
        <v>9.7245371071850689E-2</v>
      </c>
    </row>
    <row r="31" spans="1:9" ht="17.25" thickBot="1" x14ac:dyDescent="0.35">
      <c r="A31" s="38"/>
      <c r="B31" s="202" t="s">
        <v>6</v>
      </c>
      <c r="C31" s="189" t="s">
        <v>86</v>
      </c>
      <c r="D31" s="185" t="s">
        <v>161</v>
      </c>
      <c r="E31" s="211">
        <v>5484.3148148148148</v>
      </c>
      <c r="F31" s="211">
        <v>26712.375</v>
      </c>
      <c r="G31" s="195">
        <f>(F31-E31)/E31</f>
        <v>3.8706859292325251</v>
      </c>
      <c r="H31" s="211">
        <v>23441.555555555555</v>
      </c>
      <c r="I31" s="195">
        <f>(F31-H31)/H31</f>
        <v>0.13953081896347422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53294.258486772487</v>
      </c>
      <c r="F32" s="100">
        <f>SUM(F16:F31)</f>
        <v>225616.06944444444</v>
      </c>
      <c r="G32" s="101">
        <f t="shared" ref="G32" si="0">(F32-E32)/E32</f>
        <v>3.2334029190112821</v>
      </c>
      <c r="H32" s="100">
        <f>SUM(H16:H31)</f>
        <v>228543.14999999997</v>
      </c>
      <c r="I32" s="104">
        <f t="shared" ref="I32" si="1">(F32-H32)/H32</f>
        <v>-1.2807561966112428E-2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26</v>
      </c>
      <c r="C34" s="190" t="s">
        <v>100</v>
      </c>
      <c r="D34" s="192" t="s">
        <v>161</v>
      </c>
      <c r="E34" s="214">
        <v>6736.1</v>
      </c>
      <c r="F34" s="214">
        <v>18560.966666666667</v>
      </c>
      <c r="G34" s="193">
        <f>(F34-E34)/E34</f>
        <v>1.7554470192940523</v>
      </c>
      <c r="H34" s="214">
        <v>19055.37777777778</v>
      </c>
      <c r="I34" s="193">
        <f>(F34-H34)/H34</f>
        <v>-2.5946014656696572E-2</v>
      </c>
    </row>
    <row r="35" spans="1:9" ht="16.5" x14ac:dyDescent="0.3">
      <c r="A35" s="37"/>
      <c r="B35" s="201" t="s">
        <v>29</v>
      </c>
      <c r="C35" s="188" t="s">
        <v>103</v>
      </c>
      <c r="D35" s="184" t="s">
        <v>161</v>
      </c>
      <c r="E35" s="208">
        <v>5210.6333333333332</v>
      </c>
      <c r="F35" s="208">
        <v>8299.3333333333321</v>
      </c>
      <c r="G35" s="193">
        <f>(F35-E35)/E35</f>
        <v>0.59276863337150298</v>
      </c>
      <c r="H35" s="208">
        <v>8393.2222222222226</v>
      </c>
      <c r="I35" s="193">
        <f>(F35-H35)/H35</f>
        <v>-1.1186274639590337E-2</v>
      </c>
    </row>
    <row r="36" spans="1:9" ht="16.5" x14ac:dyDescent="0.3">
      <c r="A36" s="37"/>
      <c r="B36" s="203" t="s">
        <v>27</v>
      </c>
      <c r="C36" s="188" t="s">
        <v>101</v>
      </c>
      <c r="D36" s="184" t="s">
        <v>161</v>
      </c>
      <c r="E36" s="208">
        <v>6988.6138888888881</v>
      </c>
      <c r="F36" s="208">
        <v>18977.666666666664</v>
      </c>
      <c r="G36" s="193">
        <f>(F36-E36)/E36</f>
        <v>1.7155122558479048</v>
      </c>
      <c r="H36" s="208">
        <v>18766.488888888889</v>
      </c>
      <c r="I36" s="193">
        <f>(F36-H36)/H36</f>
        <v>1.1252918914566251E-2</v>
      </c>
    </row>
    <row r="37" spans="1:9" ht="16.5" x14ac:dyDescent="0.3">
      <c r="A37" s="37"/>
      <c r="B37" s="201" t="s">
        <v>28</v>
      </c>
      <c r="C37" s="188" t="s">
        <v>102</v>
      </c>
      <c r="D37" s="184" t="s">
        <v>161</v>
      </c>
      <c r="E37" s="208">
        <v>3189.0000000000005</v>
      </c>
      <c r="F37" s="208">
        <v>9778.1</v>
      </c>
      <c r="G37" s="193">
        <f>(F37-E37)/E37</f>
        <v>2.0661962997804952</v>
      </c>
      <c r="H37" s="208">
        <v>9414.7999999999993</v>
      </c>
      <c r="I37" s="193">
        <f>(F37-H37)/H37</f>
        <v>3.8588180311849546E-2</v>
      </c>
    </row>
    <row r="38" spans="1:9" ht="17.25" thickBot="1" x14ac:dyDescent="0.35">
      <c r="A38" s="38"/>
      <c r="B38" s="203" t="s">
        <v>30</v>
      </c>
      <c r="C38" s="188" t="s">
        <v>104</v>
      </c>
      <c r="D38" s="196" t="s">
        <v>161</v>
      </c>
      <c r="E38" s="211">
        <v>3398.7</v>
      </c>
      <c r="F38" s="211">
        <v>8058.2000000000007</v>
      </c>
      <c r="G38" s="195">
        <f>(F38-E38)/E38</f>
        <v>1.3709653691117196</v>
      </c>
      <c r="H38" s="211">
        <v>7709.4</v>
      </c>
      <c r="I38" s="195">
        <f>(F38-H38)/H38</f>
        <v>4.5243469011855802E-2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25523.047222222223</v>
      </c>
      <c r="F39" s="102">
        <f>SUM(F34:F38)</f>
        <v>63674.266666666663</v>
      </c>
      <c r="G39" s="103">
        <f t="shared" ref="G39" si="2">(F39-E39)/E39</f>
        <v>1.4947752559587482</v>
      </c>
      <c r="H39" s="102">
        <f>SUM(H34:H38)</f>
        <v>63339.288888888892</v>
      </c>
      <c r="I39" s="104">
        <f t="shared" ref="I39" si="3">(F39-H39)/H39</f>
        <v>5.2886254906555057E-3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32</v>
      </c>
      <c r="C41" s="188" t="s">
        <v>106</v>
      </c>
      <c r="D41" s="192" t="s">
        <v>161</v>
      </c>
      <c r="E41" s="206">
        <v>41702.200000000004</v>
      </c>
      <c r="F41" s="208">
        <v>183658.1</v>
      </c>
      <c r="G41" s="193">
        <f>(F41-E41)/E41</f>
        <v>3.4040386358513457</v>
      </c>
      <c r="H41" s="208">
        <v>188908.1</v>
      </c>
      <c r="I41" s="193">
        <f>(F41-H41)/H41</f>
        <v>-2.7791291109274828E-2</v>
      </c>
    </row>
    <row r="42" spans="1:9" ht="16.5" x14ac:dyDescent="0.3">
      <c r="A42" s="37"/>
      <c r="B42" s="201" t="s">
        <v>36</v>
      </c>
      <c r="C42" s="188" t="s">
        <v>153</v>
      </c>
      <c r="D42" s="184" t="s">
        <v>161</v>
      </c>
      <c r="E42" s="209">
        <v>22107.142857142859</v>
      </c>
      <c r="F42" s="208">
        <v>114856.42857142857</v>
      </c>
      <c r="G42" s="193">
        <f>(F42-E42)/E42</f>
        <v>4.1954442649434567</v>
      </c>
      <c r="H42" s="208">
        <v>117855</v>
      </c>
      <c r="I42" s="193">
        <f>(F42-H42)/H42</f>
        <v>-2.5442886840366847E-2</v>
      </c>
    </row>
    <row r="43" spans="1:9" ht="16.5" x14ac:dyDescent="0.3">
      <c r="A43" s="37"/>
      <c r="B43" s="203" t="s">
        <v>35</v>
      </c>
      <c r="C43" s="188" t="s">
        <v>152</v>
      </c>
      <c r="D43" s="184" t="s">
        <v>161</v>
      </c>
      <c r="E43" s="209">
        <v>12444.222222222221</v>
      </c>
      <c r="F43" s="216">
        <v>49500</v>
      </c>
      <c r="G43" s="193">
        <f>(F43-E43)/E43</f>
        <v>2.9777496026714769</v>
      </c>
      <c r="H43" s="216">
        <v>49500</v>
      </c>
      <c r="I43" s="193">
        <f>(F43-H43)/H43</f>
        <v>0</v>
      </c>
    </row>
    <row r="44" spans="1:9" ht="16.5" x14ac:dyDescent="0.3">
      <c r="A44" s="37"/>
      <c r="B44" s="201" t="s">
        <v>34</v>
      </c>
      <c r="C44" s="188" t="s">
        <v>154</v>
      </c>
      <c r="D44" s="184" t="s">
        <v>161</v>
      </c>
      <c r="E44" s="209">
        <v>12590.396825396827</v>
      </c>
      <c r="F44" s="209">
        <v>62748.571428571428</v>
      </c>
      <c r="G44" s="193">
        <f>(F44-E44)/E44</f>
        <v>3.9838438215066905</v>
      </c>
      <c r="H44" s="209">
        <v>62315</v>
      </c>
      <c r="I44" s="193">
        <f>(F44-H44)/H44</f>
        <v>6.9577377609151498E-3</v>
      </c>
    </row>
    <row r="45" spans="1:9" ht="16.5" x14ac:dyDescent="0.3">
      <c r="A45" s="37"/>
      <c r="B45" s="201" t="s">
        <v>31</v>
      </c>
      <c r="C45" s="188" t="s">
        <v>105</v>
      </c>
      <c r="D45" s="184" t="s">
        <v>161</v>
      </c>
      <c r="E45" s="209">
        <v>66519.797222222231</v>
      </c>
      <c r="F45" s="209">
        <v>296140.66666666663</v>
      </c>
      <c r="G45" s="193">
        <f>(F45-E45)/E45</f>
        <v>3.4519177603225626</v>
      </c>
      <c r="H45" s="209">
        <v>290490.66666666663</v>
      </c>
      <c r="I45" s="193">
        <f>(F45-H45)/H45</f>
        <v>1.9449850368112805E-2</v>
      </c>
    </row>
    <row r="46" spans="1:9" ht="16.5" customHeight="1" thickBot="1" x14ac:dyDescent="0.35">
      <c r="A46" s="38"/>
      <c r="B46" s="201" t="s">
        <v>33</v>
      </c>
      <c r="C46" s="188" t="s">
        <v>107</v>
      </c>
      <c r="D46" s="184" t="s">
        <v>161</v>
      </c>
      <c r="E46" s="212">
        <v>24508.111111111113</v>
      </c>
      <c r="F46" s="212">
        <v>136779.6</v>
      </c>
      <c r="G46" s="199">
        <f>(F46-E46)/E46</f>
        <v>4.5809931405929101</v>
      </c>
      <c r="H46" s="212">
        <v>128962</v>
      </c>
      <c r="I46" s="199">
        <f>(F46-H46)/H46</f>
        <v>6.0619407267257064E-2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179871.87023809526</v>
      </c>
      <c r="F47" s="83">
        <f>SUM(F41:F46)</f>
        <v>843683.36666666658</v>
      </c>
      <c r="G47" s="103">
        <f t="shared" ref="G47" si="4">(F47-E47)/E47</f>
        <v>3.6904686405377793</v>
      </c>
      <c r="H47" s="102">
        <f>SUM(H41:H46)</f>
        <v>838030.7666666666</v>
      </c>
      <c r="I47" s="104">
        <f t="shared" ref="I47" si="5">(F47-H47)/H47</f>
        <v>6.7450984198153471E-3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47</v>
      </c>
      <c r="C49" s="188" t="s">
        <v>113</v>
      </c>
      <c r="D49" s="192" t="s">
        <v>114</v>
      </c>
      <c r="E49" s="206">
        <v>39011.534391534391</v>
      </c>
      <c r="F49" s="206">
        <v>181273.5</v>
      </c>
      <c r="G49" s="193">
        <f>(F49-E49)/E49</f>
        <v>3.6466641937400142</v>
      </c>
      <c r="H49" s="206">
        <v>184961.625</v>
      </c>
      <c r="I49" s="193">
        <f>(F49-H49)/H49</f>
        <v>-1.9939947002520119E-2</v>
      </c>
    </row>
    <row r="50" spans="1:9" ht="16.5" x14ac:dyDescent="0.3">
      <c r="A50" s="37"/>
      <c r="B50" s="201" t="s">
        <v>46</v>
      </c>
      <c r="C50" s="188" t="s">
        <v>111</v>
      </c>
      <c r="D50" s="186" t="s">
        <v>110</v>
      </c>
      <c r="E50" s="209">
        <v>10869.185185185184</v>
      </c>
      <c r="F50" s="209">
        <v>57634.222222222219</v>
      </c>
      <c r="G50" s="193">
        <f>(F50-E50)/E50</f>
        <v>4.3025338367385881</v>
      </c>
      <c r="H50" s="209">
        <v>57839.75</v>
      </c>
      <c r="I50" s="193">
        <f>(F50-H50)/H50</f>
        <v>-3.5534001751007052E-3</v>
      </c>
    </row>
    <row r="51" spans="1:9" ht="16.5" x14ac:dyDescent="0.3">
      <c r="A51" s="37"/>
      <c r="B51" s="201" t="s">
        <v>48</v>
      </c>
      <c r="C51" s="188" t="s">
        <v>157</v>
      </c>
      <c r="D51" s="184" t="s">
        <v>114</v>
      </c>
      <c r="E51" s="209">
        <v>72153.904761904763</v>
      </c>
      <c r="F51" s="209">
        <v>232846</v>
      </c>
      <c r="G51" s="193">
        <f>(F51-E51)/E51</f>
        <v>2.2270741378217989</v>
      </c>
      <c r="H51" s="209">
        <v>232846</v>
      </c>
      <c r="I51" s="193">
        <f>(F51-H51)/H51</f>
        <v>0</v>
      </c>
    </row>
    <row r="52" spans="1:9" ht="16.5" x14ac:dyDescent="0.3">
      <c r="A52" s="37"/>
      <c r="B52" s="201" t="s">
        <v>49</v>
      </c>
      <c r="C52" s="188" t="s">
        <v>158</v>
      </c>
      <c r="D52" s="184" t="s">
        <v>199</v>
      </c>
      <c r="E52" s="209">
        <v>5315.5</v>
      </c>
      <c r="F52" s="209">
        <v>27042.5</v>
      </c>
      <c r="G52" s="193">
        <f>(F52-E52)/E52</f>
        <v>4.0874800112877434</v>
      </c>
      <c r="H52" s="209">
        <v>27042.5</v>
      </c>
      <c r="I52" s="193">
        <f>(F52-H52)/H52</f>
        <v>0</v>
      </c>
    </row>
    <row r="53" spans="1:9" ht="16.5" x14ac:dyDescent="0.3">
      <c r="A53" s="37"/>
      <c r="B53" s="201" t="s">
        <v>50</v>
      </c>
      <c r="C53" s="188" t="s">
        <v>159</v>
      </c>
      <c r="D53" s="186" t="s">
        <v>112</v>
      </c>
      <c r="E53" s="209">
        <v>49995</v>
      </c>
      <c r="F53" s="209">
        <v>263330</v>
      </c>
      <c r="G53" s="193">
        <f>(F53-E53)/E53</f>
        <v>4.2671267126712671</v>
      </c>
      <c r="H53" s="209">
        <v>263330</v>
      </c>
      <c r="I53" s="193">
        <f>(F53-H53)/H53</f>
        <v>0</v>
      </c>
    </row>
    <row r="54" spans="1:9" ht="16.5" customHeight="1" thickBot="1" x14ac:dyDescent="0.35">
      <c r="A54" s="38"/>
      <c r="B54" s="201" t="s">
        <v>45</v>
      </c>
      <c r="C54" s="188" t="s">
        <v>109</v>
      </c>
      <c r="D54" s="185" t="s">
        <v>108</v>
      </c>
      <c r="E54" s="212">
        <v>17497.714285714286</v>
      </c>
      <c r="F54" s="212">
        <v>97902</v>
      </c>
      <c r="G54" s="199">
        <f>(F54-E54)/E54</f>
        <v>4.5951307925933182</v>
      </c>
      <c r="H54" s="212">
        <v>97764.75</v>
      </c>
      <c r="I54" s="199">
        <f>(F54-H54)/H54</f>
        <v>1.4038802329060321E-3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194842.83862433862</v>
      </c>
      <c r="F55" s="83">
        <f>SUM(F49:F54)</f>
        <v>860028.22222222225</v>
      </c>
      <c r="G55" s="103">
        <f t="shared" ref="G55" si="6">(F55-E55)/E55</f>
        <v>3.4139585950109055</v>
      </c>
      <c r="H55" s="83">
        <f>SUM(H49:H54)</f>
        <v>863784.625</v>
      </c>
      <c r="I55" s="104">
        <f t="shared" ref="I55" si="7">(F55-H55)/H55</f>
        <v>-4.3487724475042046E-3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38</v>
      </c>
      <c r="C57" s="191" t="s">
        <v>115</v>
      </c>
      <c r="D57" s="192" t="s">
        <v>114</v>
      </c>
      <c r="E57" s="206">
        <v>11835</v>
      </c>
      <c r="F57" s="163">
        <v>39300</v>
      </c>
      <c r="G57" s="194">
        <f>(F57-E57)/E57</f>
        <v>2.3206590621039291</v>
      </c>
      <c r="H57" s="163">
        <v>41625</v>
      </c>
      <c r="I57" s="194">
        <f>(F57-H57)/H57</f>
        <v>-5.5855855855855854E-2</v>
      </c>
    </row>
    <row r="58" spans="1:9" ht="16.5" x14ac:dyDescent="0.3">
      <c r="A58" s="110"/>
      <c r="B58" s="223" t="s">
        <v>54</v>
      </c>
      <c r="C58" s="188" t="s">
        <v>121</v>
      </c>
      <c r="D58" s="184" t="s">
        <v>120</v>
      </c>
      <c r="E58" s="209">
        <v>18643.518518518522</v>
      </c>
      <c r="F58" s="220">
        <v>44215</v>
      </c>
      <c r="G58" s="193">
        <f>(F58-E58)/E58</f>
        <v>1.3716016886019364</v>
      </c>
      <c r="H58" s="220">
        <v>46400</v>
      </c>
      <c r="I58" s="193">
        <f>(F58-H58)/H58</f>
        <v>-4.7090517241379311E-2</v>
      </c>
    </row>
    <row r="59" spans="1:9" ht="16.5" x14ac:dyDescent="0.3">
      <c r="A59" s="110"/>
      <c r="B59" s="223" t="s">
        <v>55</v>
      </c>
      <c r="C59" s="188" t="s">
        <v>122</v>
      </c>
      <c r="D59" s="184" t="s">
        <v>120</v>
      </c>
      <c r="E59" s="209">
        <v>19078.819444444442</v>
      </c>
      <c r="F59" s="220">
        <v>54328.833333333336</v>
      </c>
      <c r="G59" s="193">
        <f>(F59-E59)/E59</f>
        <v>1.8475993229839667</v>
      </c>
      <c r="H59" s="220">
        <v>55195.5</v>
      </c>
      <c r="I59" s="193">
        <f>(F59-H59)/H59</f>
        <v>-1.5701763126824909E-2</v>
      </c>
    </row>
    <row r="60" spans="1:9" ht="16.5" x14ac:dyDescent="0.3">
      <c r="A60" s="110"/>
      <c r="B60" s="223" t="s">
        <v>39</v>
      </c>
      <c r="C60" s="188" t="s">
        <v>116</v>
      </c>
      <c r="D60" s="184" t="s">
        <v>114</v>
      </c>
      <c r="E60" s="209">
        <v>16520.178571428569</v>
      </c>
      <c r="F60" s="220">
        <v>45373.75</v>
      </c>
      <c r="G60" s="193">
        <f>(F60-E60)/E60</f>
        <v>1.746565347572774</v>
      </c>
      <c r="H60" s="220">
        <v>45373.75</v>
      </c>
      <c r="I60" s="193">
        <f>(F60-H60)/H60</f>
        <v>0</v>
      </c>
    </row>
    <row r="61" spans="1:9" s="145" customFormat="1" ht="16.5" x14ac:dyDescent="0.3">
      <c r="A61" s="168"/>
      <c r="B61" s="223" t="s">
        <v>42</v>
      </c>
      <c r="C61" s="188" t="s">
        <v>198</v>
      </c>
      <c r="D61" s="184" t="s">
        <v>114</v>
      </c>
      <c r="E61" s="209">
        <v>5054.666666666667</v>
      </c>
      <c r="F61" s="225">
        <v>22939</v>
      </c>
      <c r="G61" s="193">
        <f>(F61-E61)/E61</f>
        <v>3.5381825375890261</v>
      </c>
      <c r="H61" s="225">
        <v>22939</v>
      </c>
      <c r="I61" s="193">
        <f>(F61-H61)/H61</f>
        <v>0</v>
      </c>
    </row>
    <row r="62" spans="1:9" s="145" customFormat="1" ht="17.25" thickBot="1" x14ac:dyDescent="0.35">
      <c r="A62" s="168"/>
      <c r="B62" s="224" t="s">
        <v>56</v>
      </c>
      <c r="C62" s="189" t="s">
        <v>123</v>
      </c>
      <c r="D62" s="185" t="s">
        <v>120</v>
      </c>
      <c r="E62" s="212">
        <v>72830</v>
      </c>
      <c r="F62" s="221">
        <v>433950</v>
      </c>
      <c r="G62" s="198">
        <f>(F62-E62)/E62</f>
        <v>4.9583962652752982</v>
      </c>
      <c r="H62" s="221">
        <v>433950</v>
      </c>
      <c r="I62" s="198">
        <f>(F62-H62)/H62</f>
        <v>0</v>
      </c>
    </row>
    <row r="63" spans="1:9" s="145" customFormat="1" ht="16.5" x14ac:dyDescent="0.3">
      <c r="A63" s="168"/>
      <c r="B63" s="94" t="s">
        <v>41</v>
      </c>
      <c r="C63" s="187" t="s">
        <v>118</v>
      </c>
      <c r="D63" s="184" t="s">
        <v>114</v>
      </c>
      <c r="E63" s="209">
        <v>11135</v>
      </c>
      <c r="F63" s="219">
        <v>49015</v>
      </c>
      <c r="G63" s="193">
        <f>(F63-E63)/E63</f>
        <v>3.4018859452177819</v>
      </c>
      <c r="H63" s="219">
        <v>48527.5</v>
      </c>
      <c r="I63" s="193">
        <f>(F63-H63)/H63</f>
        <v>1.0045850291072073E-2</v>
      </c>
    </row>
    <row r="64" spans="1:9" s="145" customFormat="1" ht="16.5" x14ac:dyDescent="0.3">
      <c r="A64" s="168"/>
      <c r="B64" s="223" t="s">
        <v>43</v>
      </c>
      <c r="C64" s="188" t="s">
        <v>119</v>
      </c>
      <c r="D64" s="186" t="s">
        <v>114</v>
      </c>
      <c r="E64" s="216">
        <v>6365.373015873015</v>
      </c>
      <c r="F64" s="209">
        <v>6637.5</v>
      </c>
      <c r="G64" s="193">
        <f>(F64-E64)/E64</f>
        <v>4.2751144897305381E-2</v>
      </c>
      <c r="H64" s="209">
        <v>6512.5</v>
      </c>
      <c r="I64" s="193">
        <f>(F64-H64)/H64</f>
        <v>1.9193857965451054E-2</v>
      </c>
    </row>
    <row r="65" spans="1:9" ht="16.5" customHeight="1" thickBot="1" x14ac:dyDescent="0.35">
      <c r="A65" s="111"/>
      <c r="B65" s="224" t="s">
        <v>40</v>
      </c>
      <c r="C65" s="189" t="s">
        <v>117</v>
      </c>
      <c r="D65" s="185" t="s">
        <v>114</v>
      </c>
      <c r="E65" s="212">
        <v>13957.333333333334</v>
      </c>
      <c r="F65" s="221">
        <v>34128.6</v>
      </c>
      <c r="G65" s="198">
        <f>(F65-E65)/E65</f>
        <v>1.4452092090179591</v>
      </c>
      <c r="H65" s="221">
        <v>33088.6</v>
      </c>
      <c r="I65" s="198">
        <f>(F65-H65)/H65</f>
        <v>3.1430764674238255E-2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175419.88955026455</v>
      </c>
      <c r="F66" s="99">
        <f>SUM(F57:F65)</f>
        <v>729887.68333333335</v>
      </c>
      <c r="G66" s="101">
        <f t="shared" ref="G66" si="8">(F66-E66)/E66</f>
        <v>3.1608034596566794</v>
      </c>
      <c r="H66" s="99">
        <f>SUM(H57:H65)</f>
        <v>733611.85</v>
      </c>
      <c r="I66" s="176">
        <f t="shared" ref="I66" si="9">(F66-H66)/H66</f>
        <v>-5.0764810664749053E-3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60</v>
      </c>
      <c r="C68" s="188" t="s">
        <v>129</v>
      </c>
      <c r="D68" s="192" t="s">
        <v>215</v>
      </c>
      <c r="E68" s="206">
        <v>128650.42857142858</v>
      </c>
      <c r="F68" s="214">
        <v>480680.42857142858</v>
      </c>
      <c r="G68" s="193">
        <f>(F68-E68)/E68</f>
        <v>2.7363297884744151</v>
      </c>
      <c r="H68" s="214">
        <v>514205.5</v>
      </c>
      <c r="I68" s="193">
        <f>(F68-H68)/H68</f>
        <v>-6.519780793587665E-2</v>
      </c>
    </row>
    <row r="69" spans="1:9" ht="16.5" x14ac:dyDescent="0.3">
      <c r="A69" s="37"/>
      <c r="B69" s="201" t="s">
        <v>59</v>
      </c>
      <c r="C69" s="188" t="s">
        <v>128</v>
      </c>
      <c r="D69" s="186" t="s">
        <v>124</v>
      </c>
      <c r="E69" s="209">
        <v>25254.037037037036</v>
      </c>
      <c r="F69" s="208">
        <v>82512.25</v>
      </c>
      <c r="G69" s="193">
        <f>(F69-E69)/E69</f>
        <v>2.2672894982687035</v>
      </c>
      <c r="H69" s="208">
        <v>85152.25</v>
      </c>
      <c r="I69" s="193">
        <f>(F69-H69)/H69</f>
        <v>-3.1003291163768428E-2</v>
      </c>
    </row>
    <row r="70" spans="1:9" ht="16.5" x14ac:dyDescent="0.3">
      <c r="A70" s="37"/>
      <c r="B70" s="201" t="s">
        <v>61</v>
      </c>
      <c r="C70" s="188" t="s">
        <v>130</v>
      </c>
      <c r="D70" s="186" t="s">
        <v>216</v>
      </c>
      <c r="E70" s="209">
        <v>62681.666666666664</v>
      </c>
      <c r="F70" s="208">
        <v>243166.25</v>
      </c>
      <c r="G70" s="193">
        <f>(F70-E70)/E70</f>
        <v>2.8793839240607304</v>
      </c>
      <c r="H70" s="208">
        <v>248182.5</v>
      </c>
      <c r="I70" s="193">
        <f>(F70-H70)/H70</f>
        <v>-2.021194080968642E-2</v>
      </c>
    </row>
    <row r="71" spans="1:9" ht="16.5" x14ac:dyDescent="0.3">
      <c r="A71" s="37"/>
      <c r="B71" s="201" t="s">
        <v>62</v>
      </c>
      <c r="C71" s="188" t="s">
        <v>131</v>
      </c>
      <c r="D71" s="186" t="s">
        <v>125</v>
      </c>
      <c r="E71" s="209">
        <v>24511.666666666668</v>
      </c>
      <c r="F71" s="208">
        <v>104661.66666666667</v>
      </c>
      <c r="G71" s="193">
        <f>(F71-E71)/E71</f>
        <v>3.2698714897667776</v>
      </c>
      <c r="H71" s="208">
        <v>104661.66666666667</v>
      </c>
      <c r="I71" s="193">
        <f>(F71-H71)/H71</f>
        <v>0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13408.190476190475</v>
      </c>
      <c r="F72" s="208">
        <v>51239.6</v>
      </c>
      <c r="G72" s="193">
        <f>(F72-E72)/E72</f>
        <v>2.821514923358857</v>
      </c>
      <c r="H72" s="208">
        <v>51239.6</v>
      </c>
      <c r="I72" s="193">
        <f>(F72-H72)/H72</f>
        <v>0</v>
      </c>
    </row>
    <row r="73" spans="1:9" ht="16.5" customHeight="1" thickBot="1" x14ac:dyDescent="0.35">
      <c r="A73" s="37"/>
      <c r="B73" s="201" t="s">
        <v>63</v>
      </c>
      <c r="C73" s="188" t="s">
        <v>132</v>
      </c>
      <c r="D73" s="185" t="s">
        <v>126</v>
      </c>
      <c r="E73" s="212">
        <v>17415.047619047618</v>
      </c>
      <c r="F73" s="217">
        <v>57763.333333333336</v>
      </c>
      <c r="G73" s="199">
        <f>(F73-E73)/E73</f>
        <v>2.3168633584530074</v>
      </c>
      <c r="H73" s="217">
        <v>56121</v>
      </c>
      <c r="I73" s="199">
        <f>(F73-H73)/H73</f>
        <v>2.926414948652618E-2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271921.03703703702</v>
      </c>
      <c r="F74" s="83">
        <f>SUM(F68:F73)</f>
        <v>1020023.5285714286</v>
      </c>
      <c r="G74" s="103">
        <f t="shared" ref="G74" si="10">(F74-E74)/E74</f>
        <v>2.7511754871414982</v>
      </c>
      <c r="H74" s="83">
        <f>SUM(H68:H73)</f>
        <v>1059562.5166666666</v>
      </c>
      <c r="I74" s="104">
        <f t="shared" ref="I74" si="11">(F74-H74)/H74</f>
        <v>-3.7316333367120015E-2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1" t="s">
        <v>68</v>
      </c>
      <c r="C76" s="190" t="s">
        <v>138</v>
      </c>
      <c r="D76" s="192" t="s">
        <v>134</v>
      </c>
      <c r="E76" s="206">
        <v>16198.377777777778</v>
      </c>
      <c r="F76" s="206">
        <v>54564.125</v>
      </c>
      <c r="G76" s="193">
        <f>(F76-E76)/E76</f>
        <v>2.3684931755854839</v>
      </c>
      <c r="H76" s="206">
        <v>57439.125</v>
      </c>
      <c r="I76" s="193">
        <f>(F76-H76)/H76</f>
        <v>-5.005299088382701E-2</v>
      </c>
    </row>
    <row r="77" spans="1:9" ht="16.5" x14ac:dyDescent="0.3">
      <c r="A77" s="37"/>
      <c r="B77" s="201" t="s">
        <v>69</v>
      </c>
      <c r="C77" s="188" t="s">
        <v>140</v>
      </c>
      <c r="D77" s="186" t="s">
        <v>136</v>
      </c>
      <c r="E77" s="209">
        <v>3904.6825396825393</v>
      </c>
      <c r="F77" s="209">
        <v>21673.5</v>
      </c>
      <c r="G77" s="193">
        <f>(F77-E77)/E77</f>
        <v>4.5506433057582472</v>
      </c>
      <c r="H77" s="209">
        <v>22773</v>
      </c>
      <c r="I77" s="193">
        <f>(F77-H77)/H77</f>
        <v>-4.8280858911869319E-2</v>
      </c>
    </row>
    <row r="78" spans="1:9" ht="16.5" x14ac:dyDescent="0.3">
      <c r="A78" s="37"/>
      <c r="B78" s="201" t="s">
        <v>67</v>
      </c>
      <c r="C78" s="188" t="s">
        <v>139</v>
      </c>
      <c r="D78" s="186" t="s">
        <v>135</v>
      </c>
      <c r="E78" s="209">
        <v>7699.9142857142861</v>
      </c>
      <c r="F78" s="209">
        <v>42481.599999999999</v>
      </c>
      <c r="G78" s="193">
        <f>(F78-E78)/E78</f>
        <v>4.5171523245156715</v>
      </c>
      <c r="H78" s="209">
        <v>43681.599999999999</v>
      </c>
      <c r="I78" s="193">
        <f>(F78-H78)/H78</f>
        <v>-2.7471521189700011E-2</v>
      </c>
    </row>
    <row r="79" spans="1:9" ht="16.5" x14ac:dyDescent="0.3">
      <c r="A79" s="37"/>
      <c r="B79" s="201" t="s">
        <v>71</v>
      </c>
      <c r="C79" s="188" t="s">
        <v>200</v>
      </c>
      <c r="D79" s="186" t="s">
        <v>134</v>
      </c>
      <c r="E79" s="209">
        <v>7342.5925925925922</v>
      </c>
      <c r="F79" s="209">
        <v>23627.25</v>
      </c>
      <c r="G79" s="193">
        <f>(F79-E79)/E79</f>
        <v>2.2178348045397227</v>
      </c>
      <c r="H79" s="209">
        <v>23934.777777777777</v>
      </c>
      <c r="I79" s="193">
        <f>(F79-H79)/H79</f>
        <v>-1.2848574598561816E-2</v>
      </c>
    </row>
    <row r="80" spans="1:9" ht="18.75" customHeight="1" thickBot="1" x14ac:dyDescent="0.35">
      <c r="A80" s="38"/>
      <c r="B80" s="201" t="s">
        <v>70</v>
      </c>
      <c r="C80" s="188" t="s">
        <v>141</v>
      </c>
      <c r="D80" s="185" t="s">
        <v>137</v>
      </c>
      <c r="E80" s="212">
        <v>9300.1666666666661</v>
      </c>
      <c r="F80" s="212">
        <v>30028.25</v>
      </c>
      <c r="G80" s="193">
        <f>(F80-E80)/E80</f>
        <v>2.2287862224691319</v>
      </c>
      <c r="H80" s="212">
        <v>30028.25</v>
      </c>
      <c r="I80" s="193">
        <f>(F80-H80)/H80</f>
        <v>0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44445.733862433859</v>
      </c>
      <c r="F81" s="83">
        <f>SUM(F76:F80)</f>
        <v>172374.72500000001</v>
      </c>
      <c r="G81" s="103">
        <f t="shared" ref="G81" si="12">(F81-E81)/E81</f>
        <v>2.8783187950844811</v>
      </c>
      <c r="H81" s="83">
        <f>SUM(H76:H80)</f>
        <v>177856.75277777779</v>
      </c>
      <c r="I81" s="104">
        <f t="shared" ref="I81" si="13">(F81-H81)/H81</f>
        <v>-3.0822713741025468E-2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75</v>
      </c>
      <c r="C83" s="188" t="s">
        <v>148</v>
      </c>
      <c r="D83" s="192" t="s">
        <v>145</v>
      </c>
      <c r="E83" s="209">
        <v>2277.3333333333335</v>
      </c>
      <c r="F83" s="206">
        <v>9716.6666666666661</v>
      </c>
      <c r="G83" s="194">
        <f>(F83-E83)/E83</f>
        <v>3.2666861826697886</v>
      </c>
      <c r="H83" s="206">
        <v>10216.333333333334</v>
      </c>
      <c r="I83" s="194">
        <f>(F83-H83)/H83</f>
        <v>-4.890861039511904E-2</v>
      </c>
    </row>
    <row r="84" spans="1:11" ht="16.5" x14ac:dyDescent="0.3">
      <c r="A84" s="37"/>
      <c r="B84" s="201" t="s">
        <v>76</v>
      </c>
      <c r="C84" s="188" t="s">
        <v>143</v>
      </c>
      <c r="D84" s="184" t="s">
        <v>161</v>
      </c>
      <c r="E84" s="209">
        <v>5776.9345238095239</v>
      </c>
      <c r="F84" s="200">
        <v>17560</v>
      </c>
      <c r="G84" s="193">
        <f>(F84-E84)/E84</f>
        <v>2.0396744030292884</v>
      </c>
      <c r="H84" s="200">
        <v>18040.625</v>
      </c>
      <c r="I84" s="193">
        <f>(F84-H84)/H84</f>
        <v>-2.6641261042785379E-2</v>
      </c>
    </row>
    <row r="85" spans="1:11" ht="16.5" x14ac:dyDescent="0.3">
      <c r="A85" s="37"/>
      <c r="B85" s="201" t="s">
        <v>77</v>
      </c>
      <c r="C85" s="188" t="s">
        <v>146</v>
      </c>
      <c r="D85" s="186" t="s">
        <v>162</v>
      </c>
      <c r="E85" s="209">
        <v>5842.0370370370365</v>
      </c>
      <c r="F85" s="209">
        <v>15139.444444444445</v>
      </c>
      <c r="G85" s="193">
        <f>(F85-E85)/E85</f>
        <v>1.5914667004786514</v>
      </c>
      <c r="H85" s="209">
        <v>15371.444444444445</v>
      </c>
      <c r="I85" s="193">
        <f>(F85-H85)/H85</f>
        <v>-1.5092921217553472E-2</v>
      </c>
    </row>
    <row r="86" spans="1:11" ht="16.5" x14ac:dyDescent="0.3">
      <c r="A86" s="37"/>
      <c r="B86" s="201" t="s">
        <v>78</v>
      </c>
      <c r="C86" s="188" t="s">
        <v>149</v>
      </c>
      <c r="D86" s="186" t="s">
        <v>147</v>
      </c>
      <c r="E86" s="209">
        <v>4702.2222222222226</v>
      </c>
      <c r="F86" s="209">
        <v>24232.25</v>
      </c>
      <c r="G86" s="193">
        <f>(F86-E86)/E86</f>
        <v>4.1533612948960297</v>
      </c>
      <c r="H86" s="209">
        <v>24376.142857142859</v>
      </c>
      <c r="I86" s="193">
        <f>(F86-H86)/H86</f>
        <v>-5.9030199316662708E-3</v>
      </c>
    </row>
    <row r="87" spans="1:11" ht="16.5" x14ac:dyDescent="0.3">
      <c r="A87" s="37"/>
      <c r="B87" s="201" t="s">
        <v>80</v>
      </c>
      <c r="C87" s="188" t="s">
        <v>151</v>
      </c>
      <c r="D87" s="197" t="s">
        <v>150</v>
      </c>
      <c r="E87" s="218">
        <v>6524</v>
      </c>
      <c r="F87" s="218">
        <v>39651</v>
      </c>
      <c r="G87" s="193">
        <f>(F87-E87)/E87</f>
        <v>5.0777130594727158</v>
      </c>
      <c r="H87" s="218">
        <v>39741.666666666664</v>
      </c>
      <c r="I87" s="193">
        <f>(F87-H87)/H87</f>
        <v>-2.2814007129376619E-3</v>
      </c>
    </row>
    <row r="88" spans="1:11" ht="16.5" x14ac:dyDescent="0.3">
      <c r="A88" s="37"/>
      <c r="B88" s="201" t="s">
        <v>74</v>
      </c>
      <c r="C88" s="188" t="s">
        <v>144</v>
      </c>
      <c r="D88" s="197" t="s">
        <v>142</v>
      </c>
      <c r="E88" s="218">
        <v>4407.7777777777774</v>
      </c>
      <c r="F88" s="218">
        <v>19789.599999999999</v>
      </c>
      <c r="G88" s="193">
        <f>(F88-E88)/E88</f>
        <v>3.489700025207966</v>
      </c>
      <c r="H88" s="218">
        <v>19829.599999999999</v>
      </c>
      <c r="I88" s="193">
        <f>(F88-H88)/H88</f>
        <v>-2.0171864283697102E-3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69000</v>
      </c>
      <c r="G89" s="195">
        <f>(F89-E89)/E89</f>
        <v>1.3000766692223074</v>
      </c>
      <c r="H89" s="212">
        <v>69000</v>
      </c>
      <c r="I89" s="195">
        <f>(F89-H89)/H89</f>
        <v>0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59529.304894179892</v>
      </c>
      <c r="F90" s="83">
        <f>SUM(F83:F89)</f>
        <v>195088.9611111111</v>
      </c>
      <c r="G90" s="112">
        <f t="shared" ref="G90:G91" si="14">(F90-E90)/E90</f>
        <v>2.2771919890195913</v>
      </c>
      <c r="H90" s="83">
        <f>SUM(H83:H89)</f>
        <v>196575.81230158731</v>
      </c>
      <c r="I90" s="104">
        <f t="shared" ref="I90:I91" si="15">(F90-H90)/H90</f>
        <v>-7.5637545284314035E-3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1004847.9799153439</v>
      </c>
      <c r="F91" s="99">
        <f>SUM(F32,F39,F47,F55,F66,F74,F81,F90)</f>
        <v>4110376.8230158733</v>
      </c>
      <c r="G91" s="101">
        <f t="shared" si="14"/>
        <v>3.0905459384634106</v>
      </c>
      <c r="H91" s="99">
        <f>SUM(H32,H39,H47,H55,H66,H74,H81,H90)</f>
        <v>4161304.762301587</v>
      </c>
      <c r="I91" s="113">
        <f t="shared" si="15"/>
        <v>-1.2238454570086774E-2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7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11500</v>
      </c>
      <c r="E16" s="205">
        <v>18000</v>
      </c>
      <c r="F16" s="227">
        <v>17000</v>
      </c>
      <c r="G16" s="205">
        <v>15500</v>
      </c>
      <c r="H16" s="227">
        <v>14666</v>
      </c>
      <c r="I16" s="171">
        <v>15333.2</v>
      </c>
    </row>
    <row r="17" spans="1:9" ht="16.5" x14ac:dyDescent="0.3">
      <c r="A17" s="88"/>
      <c r="B17" s="137" t="s">
        <v>5</v>
      </c>
      <c r="C17" s="142" t="s">
        <v>164</v>
      </c>
      <c r="D17" s="226">
        <v>22500</v>
      </c>
      <c r="E17" s="208">
        <v>25000</v>
      </c>
      <c r="F17" s="226">
        <v>26000</v>
      </c>
      <c r="G17" s="208">
        <v>23500</v>
      </c>
      <c r="H17" s="226">
        <v>18333</v>
      </c>
      <c r="I17" s="130">
        <v>23066.6</v>
      </c>
    </row>
    <row r="18" spans="1:9" ht="16.5" x14ac:dyDescent="0.3">
      <c r="A18" s="88"/>
      <c r="B18" s="137" t="s">
        <v>6</v>
      </c>
      <c r="C18" s="142" t="s">
        <v>165</v>
      </c>
      <c r="D18" s="226">
        <v>27500</v>
      </c>
      <c r="E18" s="208">
        <v>30000</v>
      </c>
      <c r="F18" s="226">
        <v>26000</v>
      </c>
      <c r="G18" s="208">
        <v>29000</v>
      </c>
      <c r="H18" s="226">
        <v>22500</v>
      </c>
      <c r="I18" s="130">
        <v>27000</v>
      </c>
    </row>
    <row r="19" spans="1:9" ht="16.5" x14ac:dyDescent="0.3">
      <c r="A19" s="88"/>
      <c r="B19" s="137" t="s">
        <v>7</v>
      </c>
      <c r="C19" s="142" t="s">
        <v>166</v>
      </c>
      <c r="D19" s="226">
        <v>3500</v>
      </c>
      <c r="E19" s="208">
        <v>4000</v>
      </c>
      <c r="F19" s="226">
        <v>4000</v>
      </c>
      <c r="G19" s="208">
        <v>4000</v>
      </c>
      <c r="H19" s="226">
        <v>5000</v>
      </c>
      <c r="I19" s="130">
        <v>4100</v>
      </c>
    </row>
    <row r="20" spans="1:9" ht="16.5" x14ac:dyDescent="0.3">
      <c r="A20" s="88"/>
      <c r="B20" s="137" t="s">
        <v>8</v>
      </c>
      <c r="C20" s="142" t="s">
        <v>167</v>
      </c>
      <c r="D20" s="226">
        <v>57000</v>
      </c>
      <c r="E20" s="208">
        <v>40000</v>
      </c>
      <c r="F20" s="226">
        <v>30000</v>
      </c>
      <c r="G20" s="208">
        <v>57500</v>
      </c>
      <c r="H20" s="226">
        <v>40000</v>
      </c>
      <c r="I20" s="130">
        <v>44900</v>
      </c>
    </row>
    <row r="21" spans="1:9" ht="16.5" x14ac:dyDescent="0.3">
      <c r="A21" s="88"/>
      <c r="B21" s="137" t="s">
        <v>9</v>
      </c>
      <c r="C21" s="142" t="s">
        <v>168</v>
      </c>
      <c r="D21" s="226">
        <v>18500</v>
      </c>
      <c r="E21" s="208">
        <v>16000</v>
      </c>
      <c r="F21" s="226">
        <v>16000</v>
      </c>
      <c r="G21" s="208">
        <v>19500</v>
      </c>
      <c r="H21" s="226">
        <v>15000</v>
      </c>
      <c r="I21" s="130">
        <v>17000</v>
      </c>
    </row>
    <row r="22" spans="1:9" ht="16.5" x14ac:dyDescent="0.3">
      <c r="A22" s="88"/>
      <c r="B22" s="137" t="s">
        <v>10</v>
      </c>
      <c r="C22" s="142" t="s">
        <v>169</v>
      </c>
      <c r="D22" s="226">
        <v>9000</v>
      </c>
      <c r="E22" s="208">
        <v>14000</v>
      </c>
      <c r="F22" s="226">
        <v>10000</v>
      </c>
      <c r="G22" s="208">
        <v>12000</v>
      </c>
      <c r="H22" s="226">
        <v>10000</v>
      </c>
      <c r="I22" s="130">
        <v>11000</v>
      </c>
    </row>
    <row r="23" spans="1:9" ht="16.5" x14ac:dyDescent="0.3">
      <c r="A23" s="88"/>
      <c r="B23" s="137" t="s">
        <v>11</v>
      </c>
      <c r="C23" s="142" t="s">
        <v>170</v>
      </c>
      <c r="D23" s="226">
        <v>2500</v>
      </c>
      <c r="E23" s="208">
        <v>4000</v>
      </c>
      <c r="F23" s="226">
        <v>5000</v>
      </c>
      <c r="G23" s="208">
        <v>2750</v>
      </c>
      <c r="H23" s="226">
        <v>3333</v>
      </c>
      <c r="I23" s="130">
        <v>3516.6</v>
      </c>
    </row>
    <row r="24" spans="1:9" ht="16.5" x14ac:dyDescent="0.3">
      <c r="A24" s="88"/>
      <c r="B24" s="137" t="s">
        <v>12</v>
      </c>
      <c r="C24" s="142" t="s">
        <v>171</v>
      </c>
      <c r="D24" s="226">
        <v>5000</v>
      </c>
      <c r="E24" s="208">
        <v>4000</v>
      </c>
      <c r="F24" s="226">
        <v>7000</v>
      </c>
      <c r="G24" s="208">
        <v>6500</v>
      </c>
      <c r="H24" s="226">
        <v>5666</v>
      </c>
      <c r="I24" s="130">
        <v>5633.2</v>
      </c>
    </row>
    <row r="25" spans="1:9" ht="16.5" x14ac:dyDescent="0.3">
      <c r="A25" s="88"/>
      <c r="B25" s="137" t="s">
        <v>13</v>
      </c>
      <c r="C25" s="142" t="s">
        <v>172</v>
      </c>
      <c r="D25" s="226">
        <v>4000</v>
      </c>
      <c r="E25" s="208">
        <v>4000</v>
      </c>
      <c r="F25" s="226">
        <v>6500</v>
      </c>
      <c r="G25" s="208">
        <v>6500</v>
      </c>
      <c r="H25" s="226">
        <v>2000</v>
      </c>
      <c r="I25" s="130">
        <v>4600</v>
      </c>
    </row>
    <row r="26" spans="1:9" ht="16.5" x14ac:dyDescent="0.3">
      <c r="A26" s="88"/>
      <c r="B26" s="137" t="s">
        <v>14</v>
      </c>
      <c r="C26" s="142" t="s">
        <v>173</v>
      </c>
      <c r="D26" s="226">
        <v>3000</v>
      </c>
      <c r="E26" s="208">
        <v>4000</v>
      </c>
      <c r="F26" s="226">
        <v>4000</v>
      </c>
      <c r="G26" s="208">
        <v>3000</v>
      </c>
      <c r="H26" s="226">
        <v>2666</v>
      </c>
      <c r="I26" s="130">
        <v>3333.2</v>
      </c>
    </row>
    <row r="27" spans="1:9" ht="16.5" x14ac:dyDescent="0.3">
      <c r="A27" s="88"/>
      <c r="B27" s="137" t="s">
        <v>15</v>
      </c>
      <c r="C27" s="142" t="s">
        <v>174</v>
      </c>
      <c r="D27" s="226">
        <v>15000</v>
      </c>
      <c r="E27" s="208">
        <v>15000</v>
      </c>
      <c r="F27" s="226">
        <v>15000</v>
      </c>
      <c r="G27" s="208">
        <v>11500</v>
      </c>
      <c r="H27" s="226">
        <v>10000</v>
      </c>
      <c r="I27" s="130">
        <v>13300</v>
      </c>
    </row>
    <row r="28" spans="1:9" ht="16.5" x14ac:dyDescent="0.3">
      <c r="A28" s="88"/>
      <c r="B28" s="137" t="s">
        <v>16</v>
      </c>
      <c r="C28" s="142" t="s">
        <v>175</v>
      </c>
      <c r="D28" s="226">
        <v>3000</v>
      </c>
      <c r="E28" s="208">
        <v>4000</v>
      </c>
      <c r="F28" s="226">
        <v>5000</v>
      </c>
      <c r="G28" s="208">
        <v>4000</v>
      </c>
      <c r="H28" s="226">
        <v>2666</v>
      </c>
      <c r="I28" s="130">
        <v>3733.2</v>
      </c>
    </row>
    <row r="29" spans="1:9" ht="16.5" x14ac:dyDescent="0.3">
      <c r="A29" s="88"/>
      <c r="B29" s="139" t="s">
        <v>17</v>
      </c>
      <c r="C29" s="142" t="s">
        <v>176</v>
      </c>
      <c r="D29" s="226">
        <v>6000</v>
      </c>
      <c r="E29" s="208">
        <v>9000</v>
      </c>
      <c r="F29" s="226">
        <v>6500</v>
      </c>
      <c r="G29" s="208">
        <v>8000</v>
      </c>
      <c r="H29" s="226">
        <v>7000</v>
      </c>
      <c r="I29" s="130">
        <v>7300</v>
      </c>
    </row>
    <row r="30" spans="1:9" ht="16.5" x14ac:dyDescent="0.3">
      <c r="A30" s="88"/>
      <c r="B30" s="137" t="s">
        <v>18</v>
      </c>
      <c r="C30" s="142" t="s">
        <v>177</v>
      </c>
      <c r="D30" s="226">
        <v>16500</v>
      </c>
      <c r="E30" s="208">
        <v>30000</v>
      </c>
      <c r="F30" s="226">
        <v>13500</v>
      </c>
      <c r="G30" s="208">
        <v>12000</v>
      </c>
      <c r="H30" s="226">
        <v>11333</v>
      </c>
      <c r="I30" s="130">
        <v>16666.599999999999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13500</v>
      </c>
      <c r="E31" s="211">
        <v>15500</v>
      </c>
      <c r="F31" s="228">
        <v>16000</v>
      </c>
      <c r="G31" s="211">
        <v>14500</v>
      </c>
      <c r="H31" s="228">
        <v>14666</v>
      </c>
      <c r="I31" s="182">
        <v>14833.2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12000</v>
      </c>
      <c r="E33" s="205">
        <v>25000</v>
      </c>
      <c r="F33" s="227">
        <v>20000</v>
      </c>
      <c r="G33" s="205">
        <v>19000</v>
      </c>
      <c r="H33" s="227">
        <v>19333</v>
      </c>
      <c r="I33" s="171">
        <v>19066.599999999999</v>
      </c>
    </row>
    <row r="34" spans="1:9" ht="16.5" x14ac:dyDescent="0.3">
      <c r="A34" s="88"/>
      <c r="B34" s="129" t="s">
        <v>27</v>
      </c>
      <c r="C34" s="15" t="s">
        <v>180</v>
      </c>
      <c r="D34" s="226">
        <v>12000</v>
      </c>
      <c r="E34" s="208">
        <v>25000</v>
      </c>
      <c r="F34" s="226">
        <v>15000</v>
      </c>
      <c r="G34" s="208">
        <v>19000</v>
      </c>
      <c r="H34" s="226">
        <v>16000</v>
      </c>
      <c r="I34" s="130">
        <v>17400</v>
      </c>
    </row>
    <row r="35" spans="1:9" ht="16.5" x14ac:dyDescent="0.3">
      <c r="A35" s="88"/>
      <c r="B35" s="131" t="s">
        <v>28</v>
      </c>
      <c r="C35" s="15" t="s">
        <v>181</v>
      </c>
      <c r="D35" s="226">
        <v>9000</v>
      </c>
      <c r="E35" s="208">
        <v>10000</v>
      </c>
      <c r="F35" s="226">
        <v>11000</v>
      </c>
      <c r="G35" s="208">
        <v>9500</v>
      </c>
      <c r="H35" s="226">
        <v>8666</v>
      </c>
      <c r="I35" s="130">
        <v>9633.2000000000007</v>
      </c>
    </row>
    <row r="36" spans="1:9" ht="16.5" x14ac:dyDescent="0.3">
      <c r="A36" s="88"/>
      <c r="B36" s="129" t="s">
        <v>29</v>
      </c>
      <c r="C36" s="188" t="s">
        <v>182</v>
      </c>
      <c r="D36" s="226">
        <v>6000</v>
      </c>
      <c r="E36" s="208">
        <v>10000</v>
      </c>
      <c r="F36" s="226">
        <v>10000</v>
      </c>
      <c r="G36" s="208">
        <v>10000</v>
      </c>
      <c r="H36" s="226">
        <v>6000</v>
      </c>
      <c r="I36" s="130">
        <v>8400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7500</v>
      </c>
      <c r="E37" s="211">
        <v>8000</v>
      </c>
      <c r="F37" s="228">
        <v>9000</v>
      </c>
      <c r="G37" s="211">
        <v>10000</v>
      </c>
      <c r="H37" s="228">
        <v>5333</v>
      </c>
      <c r="I37" s="182">
        <v>7966.6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270000</v>
      </c>
      <c r="E39" s="205">
        <v>280000</v>
      </c>
      <c r="F39" s="205">
        <v>300000</v>
      </c>
      <c r="G39" s="205">
        <v>300000</v>
      </c>
      <c r="H39" s="205">
        <v>270000</v>
      </c>
      <c r="I39" s="171">
        <v>284000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190000</v>
      </c>
      <c r="E40" s="211">
        <v>190000</v>
      </c>
      <c r="F40" s="211">
        <v>230000</v>
      </c>
      <c r="G40" s="211">
        <v>145000</v>
      </c>
      <c r="H40" s="211">
        <v>196666</v>
      </c>
      <c r="I40" s="182">
        <v>190333.2</v>
      </c>
    </row>
    <row r="41" spans="1:9" ht="15.75" thickBot="1" x14ac:dyDescent="0.3">
      <c r="D41" s="234">
        <v>724500</v>
      </c>
      <c r="E41" s="233">
        <v>784500</v>
      </c>
      <c r="F41" s="233">
        <v>802500</v>
      </c>
      <c r="G41" s="233">
        <v>742250</v>
      </c>
      <c r="H41" s="233">
        <v>706827</v>
      </c>
      <c r="I41" s="235">
        <v>752115.40000000014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15-02-2022</vt:lpstr>
      <vt:lpstr>By Order</vt:lpstr>
      <vt:lpstr>All Stores</vt:lpstr>
      <vt:lpstr>'15-02-2022'!Print_Titles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2022-02-17T10:30:15Z</cp:lastPrinted>
  <dcterms:created xsi:type="dcterms:W3CDTF">2010-10-20T06:23:14Z</dcterms:created>
  <dcterms:modified xsi:type="dcterms:W3CDTF">2022-02-17T10:30:25Z</dcterms:modified>
</cp:coreProperties>
</file>