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4-03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'14-03-2022'!$12:$14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3" i="11"/>
  <c r="G83" i="11"/>
  <c r="I84" i="11"/>
  <c r="G84" i="11"/>
  <c r="I86" i="11"/>
  <c r="G86" i="11"/>
  <c r="I89" i="11"/>
  <c r="G89" i="11"/>
  <c r="I85" i="11"/>
  <c r="G85" i="11"/>
  <c r="I78" i="11"/>
  <c r="G78" i="11"/>
  <c r="I76" i="11"/>
  <c r="G76" i="11"/>
  <c r="I79" i="11"/>
  <c r="G79" i="11"/>
  <c r="I80" i="11"/>
  <c r="G80" i="11"/>
  <c r="I77" i="11"/>
  <c r="G77" i="11"/>
  <c r="I68" i="11"/>
  <c r="G68" i="11"/>
  <c r="I72" i="11"/>
  <c r="G72" i="11"/>
  <c r="I70" i="11"/>
  <c r="G70" i="11"/>
  <c r="I73" i="11"/>
  <c r="G73" i="11"/>
  <c r="I69" i="11"/>
  <c r="G69" i="11"/>
  <c r="I71" i="11"/>
  <c r="G71" i="11"/>
  <c r="I59" i="11"/>
  <c r="G59" i="11"/>
  <c r="I58" i="11"/>
  <c r="G58" i="11"/>
  <c r="I60" i="11"/>
  <c r="G60" i="11"/>
  <c r="I57" i="11"/>
  <c r="G57" i="11"/>
  <c r="I65" i="11"/>
  <c r="G65" i="11"/>
  <c r="I62" i="11"/>
  <c r="G62" i="11"/>
  <c r="I63" i="11"/>
  <c r="G63" i="11"/>
  <c r="I61" i="11"/>
  <c r="G61" i="11"/>
  <c r="I64" i="11"/>
  <c r="G64" i="11"/>
  <c r="I49" i="11"/>
  <c r="G49" i="11"/>
  <c r="I50" i="11"/>
  <c r="G50" i="11"/>
  <c r="I54" i="11"/>
  <c r="G54" i="11"/>
  <c r="I52" i="11"/>
  <c r="G52" i="11"/>
  <c r="I53" i="11"/>
  <c r="G53" i="11"/>
  <c r="I51" i="11"/>
  <c r="G51" i="11"/>
  <c r="I43" i="11"/>
  <c r="G43" i="11"/>
  <c r="I44" i="11"/>
  <c r="G44" i="11"/>
  <c r="I46" i="11"/>
  <c r="G46" i="11"/>
  <c r="I45" i="11"/>
  <c r="G45" i="11"/>
  <c r="I42" i="11"/>
  <c r="G42" i="11"/>
  <c r="I41" i="11"/>
  <c r="G41" i="11"/>
  <c r="I37" i="11"/>
  <c r="G37" i="11"/>
  <c r="I35" i="11"/>
  <c r="G35" i="11"/>
  <c r="I38" i="11"/>
  <c r="G38" i="11"/>
  <c r="I34" i="11"/>
  <c r="G34" i="11"/>
  <c r="I36" i="11"/>
  <c r="G36" i="11"/>
  <c r="I22" i="11"/>
  <c r="G22" i="11"/>
  <c r="I25" i="11"/>
  <c r="G25" i="11"/>
  <c r="I17" i="11"/>
  <c r="G17" i="11"/>
  <c r="I27" i="11"/>
  <c r="G27" i="11"/>
  <c r="I23" i="11"/>
  <c r="G23" i="11"/>
  <c r="I26" i="11"/>
  <c r="G26" i="11"/>
  <c r="I19" i="11"/>
  <c r="G19" i="11"/>
  <c r="I16" i="11"/>
  <c r="G16" i="11"/>
  <c r="I24" i="11"/>
  <c r="G24" i="11"/>
  <c r="I29" i="11"/>
  <c r="G29" i="11"/>
  <c r="I21" i="11"/>
  <c r="G21" i="11"/>
  <c r="I31" i="11"/>
  <c r="G31" i="11"/>
  <c r="I28" i="11"/>
  <c r="G28" i="11"/>
  <c r="I18" i="11"/>
  <c r="G18" i="11"/>
  <c r="I20" i="11"/>
  <c r="G20" i="11"/>
  <c r="I30" i="11"/>
  <c r="G30" i="11"/>
  <c r="D40" i="8" l="1"/>
  <c r="E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<sst xmlns="http://schemas.openxmlformats.org/spreadsheetml/2006/main" count="848" uniqueCount="226">
  <si>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</si>
  <si>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</si>
  <si>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</si>
  <si>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</si>
  <si>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</si>
  <si>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</si>
  <si>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</si>
  <si>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</si>
  <si>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</si>
  <si>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</si>
  <si>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</si>
  <si>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</si>
  <si>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</si>
  <si>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</si>
  <si>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</si>
  <si>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</si>
  <si>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</si>
  <si>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</si>
  <si>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</si>
  <si>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</si>
  <si>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</si>
  <si>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</si>
  <si>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</si>
  <si>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</si>
  <si>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</si>
  <si>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</si>
  <si>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</si>
  <si>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</si>
  <si>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</si>
  <si>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</si>
  <si>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</si>
  <si>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</si>
  <si>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</si>
  <si>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</si>
  <si>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</si>
  <si>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</si>
  <si>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</si>
  <si>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</si>
  <si>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</si>
  <si>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</si>
  <si>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</si>
  <si>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</si>
  <si>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</si>
  <si>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</si>
  <si>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</si>
  <si>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</si>
  <si>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</si>
  <si>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</si>
  <si>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</si>
  <si>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</si>
  <si>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</si>
  <si>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</si>
  <si>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</si>
  <si>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</si>
  <si>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</si>
  <si>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</si>
  <si>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</si>
  <si>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</si>
  <si>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</si>
  <si>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</si>
  <si>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</si>
  <si>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</si>
  <si>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</si>
  <si>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</si>
  <si>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</si>
  <si>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</si>
  <si>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</si>
  <si>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</si>
  <si>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</si>
  <si>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</si>
  <si>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</si>
  <si>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</si>
  <si>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</si>
  <si>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</si>
  <si>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</si>
  <si>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</si>
  <si>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</si>
  <si>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</si>
  <si>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</si>
  <si>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</si>
  <si>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</si>
  <si>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</si>
  <si>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</si>
  <si>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</si>
  <si>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</si>
  <si>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</si>
  <si>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</si>
  <si>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</si>
  <si>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</si>
  <si>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</si>
  <si>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</si>
  <si>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</si>
  <si>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</si>
  <si>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</si>
  <si>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</si>
  <si>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</si>
  <si>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</si>
  <si>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</si>
  <si>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</si>
  <si>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</si>
  <si>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</si>
  <si>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</si>
  <si>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</si>
  <si>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</si>
  <si>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</si>
  <si>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</si>
  <si>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</si>
  <si>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</si>
  <si>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</si>
  <si>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</si>
  <si>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</si>
  <si>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</si>
  <si>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</si>
  <si>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</si>
  <si>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</si>
  <si>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</si>
  <si>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</si>
  <si>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</si>
  <si>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</si>
  <si>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</si>
  <si>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</si>
  <si>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</si>
  <si>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</si>
  <si>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</si>
  <si>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</si>
  <si>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</si>
  <si>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</si>
  <si>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</si>
  <si>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</si>
  <si>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</si>
  <si>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</si>
  <si>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</si>
  <si>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</si>
  <si>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</si>
  <si>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</si>
  <si>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</si>
  <si>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</si>
  <si>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</si>
  <si>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</si>
  <si>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</si>
  <si>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</si>
  <si>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</si>
  <si>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</si>
  <si>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</si>
  <si>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</si>
  <si>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</si>
  <si>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</si>
  <si>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</si>
  <si>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</si>
  <si>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</si>
  <si>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</si>
  <si>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</si>
  <si>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</si>
  <si>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</si>
  <si>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</si>
  <si>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</si>
  <si>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</si>
  <si>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</si>
  <si>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</si>
  <si>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</si>
  <si>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</si>
  <si>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</si>
  <si>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</si>
  <si>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</si>
  <si>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</si>
  <si>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</si>
  <si>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</si>
  <si>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</si>
  <si>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</si>
  <si>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</si>
  <si>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</si>
  <si>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</si>
  <si>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</si>
  <si>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</si>
  <si>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</si>
  <si>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</si>
  <si>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</si>
  <si>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</si>
  <si>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</si>
  <si>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</si>
  <si>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</si>
  <si>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</si>
  <si>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</si>
  <si>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</si>
  <si>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</si>
  <si>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</si>
  <si>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</si>
  <si>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</si>
  <si>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</si>
  <si>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</si>
  <si>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</si>
  <si>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</si>
  <si>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</si>
  <si>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</si>
  <si>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</si>
  <si>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</si>
  <si>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</si>
  <si>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</si>
  <si>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</si>
  <si>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</si>
  <si>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</si>
  <si>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</si>
  <si>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</si>
  <si>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</si>
  <si>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</si>
  <si>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</si>
  <si>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</si>
  <si>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</si>
  <si>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</si>
  <si>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</si>
  <si>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</si>
  <si>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</si>
  <si>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</si>
  <si>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</si>
  <si>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</si>
  <si>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</si>
  <si>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</si>
  <si>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07-03-2022 (ل.ل.)</t>
  </si>
  <si>
    <t>معدل الأسعار في آذار 2021 (ل.ل.)</t>
  </si>
  <si>
    <t>معدل أسعار المحلات والملاحم في 07-03-2022 (ل.ل.)</t>
  </si>
  <si>
    <t>المعدل العام للأسعار في 07-03-2022  (ل.ل.)</t>
  </si>
  <si>
    <t>معدل أسعار  السوبرماركات في 14-03-2022 (ل.ل.)</t>
  </si>
  <si>
    <t xml:space="preserve"> التاريخ 14 آذار 2022</t>
  </si>
  <si>
    <t>معدل أسعار المحلات والملاحم في14-03-2022 (ل.ل.)</t>
  </si>
  <si>
    <t>معدل أسعار المحلات والملاحم في 14-03-2022 (ل.ل.)</t>
  </si>
  <si>
    <t>المعدل العام للأسعار في 14-03-2022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</si>
</sst>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218</v>
      </c>
      <c r="F12" s="242" t="s">
        <v>221</v>
      </c>
      <c r="G12" s="242" t="s">
        <v>197</v>
      </c>
      <c r="H12" s="242" t="s">
        <v>217</v>
      </c>
      <c r="I12" s="242" t="s">
        <v>187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4242.54</v>
      </c>
      <c r="F15" s="215">
        <v>16594.8</v>
      </c>
      <c r="G15" s="45">
        <f t="shared" ref="G15:G30" si="0">(F15-E15)/E15</f>
        <v>2.9115246998260473</v>
      </c>
      <c r="H15" s="215">
        <v>14173.8</v>
      </c>
      <c r="I15" s="45">
        <f t="shared" ref="I15:I30" si="1">(F15-H15)/H15</f>
        <v>0.1708081107395335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4259.2199999999993</v>
      </c>
      <c r="F16" s="209">
        <v>20883.111111111109</v>
      </c>
      <c r="G16" s="48">
        <f t="shared" si="0"/>
        <v>3.9030364975538037</v>
      </c>
      <c r="H16" s="209">
        <v>21610.888888888891</v>
      </c>
      <c r="I16" s="44">
        <f t="shared" si="1"/>
        <v>-3.3676438832276057E-2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5151.84</v>
      </c>
      <c r="F17" s="209">
        <v>21634.799999999999</v>
      </c>
      <c r="G17" s="48">
        <f t="shared" si="0"/>
        <v>3.1994316593683032</v>
      </c>
      <c r="H17" s="209">
        <v>23777.555555555555</v>
      </c>
      <c r="I17" s="44">
        <f t="shared" si="1"/>
        <v>-9.011673006289779E-2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1590.38</v>
      </c>
      <c r="F18" s="209">
        <v>5163.8</v>
      </c>
      <c r="G18" s="48">
        <f t="shared" si="0"/>
        <v>2.2468969680202213</v>
      </c>
      <c r="H18" s="209">
        <v>4699.8</v>
      </c>
      <c r="I18" s="44">
        <f t="shared" si="1"/>
        <v>9.8727605430018295E-2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14580.288571428573</v>
      </c>
      <c r="F19" s="209">
        <v>94999.333333333328</v>
      </c>
      <c r="G19" s="48">
        <f t="shared" si="0"/>
        <v>5.5156003509761335</v>
      </c>
      <c r="H19" s="209">
        <v>85997.6</v>
      </c>
      <c r="I19" s="44">
        <f t="shared" si="1"/>
        <v>0.10467423897100991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4737.7833333333328</v>
      </c>
      <c r="F20" s="209">
        <v>22218.75</v>
      </c>
      <c r="G20" s="48">
        <f t="shared" si="0"/>
        <v>3.6896931406037288</v>
      </c>
      <c r="H20" s="209">
        <v>22299</v>
      </c>
      <c r="I20" s="44">
        <f t="shared" si="1"/>
        <v>-3.5988160904076418E-3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3394.2799999999997</v>
      </c>
      <c r="F21" s="209">
        <v>11284.8</v>
      </c>
      <c r="G21" s="48">
        <f t="shared" si="0"/>
        <v>2.3246520617038078</v>
      </c>
      <c r="H21" s="209">
        <v>10698.8</v>
      </c>
      <c r="I21" s="44">
        <f t="shared" si="1"/>
        <v>5.4772497850226198E-2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638.39999999999986</v>
      </c>
      <c r="F22" s="209">
        <v>4050</v>
      </c>
      <c r="G22" s="48">
        <f t="shared" si="0"/>
        <v>5.3439849624060169</v>
      </c>
      <c r="H22" s="209">
        <v>3950</v>
      </c>
      <c r="I22" s="44">
        <f t="shared" si="1"/>
        <v>2.5316455696202531E-2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827.6</v>
      </c>
      <c r="F23" s="209">
        <v>4748.8888888888887</v>
      </c>
      <c r="G23" s="48">
        <f t="shared" si="0"/>
        <v>4.7381451049889902</v>
      </c>
      <c r="H23" s="209">
        <v>5583.333333333333</v>
      </c>
      <c r="I23" s="44">
        <f t="shared" si="1"/>
        <v>-0.14945273631840794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9">
        <v>851.90666666666675</v>
      </c>
      <c r="F24" s="209">
        <v>4248.8888888888887</v>
      </c>
      <c r="G24" s="48">
        <f t="shared" si="0"/>
        <v>3.9875051518424023</v>
      </c>
      <c r="H24" s="209">
        <v>4873.75</v>
      </c>
      <c r="I24" s="44">
        <f t="shared" si="1"/>
        <v>-0.12820951241058964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845.5</v>
      </c>
      <c r="F25" s="209">
        <v>3723.8</v>
      </c>
      <c r="G25" s="48">
        <f t="shared" si="0"/>
        <v>3.4042578356002369</v>
      </c>
      <c r="H25" s="209">
        <v>3648.8</v>
      </c>
      <c r="I25" s="44">
        <f t="shared" si="1"/>
        <v>2.0554702916027186E-2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2725.3599999999997</v>
      </c>
      <c r="F26" s="209">
        <v>14274.8</v>
      </c>
      <c r="G26" s="48">
        <f t="shared" si="0"/>
        <v>4.2377667537499635</v>
      </c>
      <c r="H26" s="209">
        <v>14824.8</v>
      </c>
      <c r="I26" s="44">
        <f t="shared" si="1"/>
        <v>-3.7099994603637151E-2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875.50222222222214</v>
      </c>
      <c r="F27" s="209">
        <v>3873.5</v>
      </c>
      <c r="G27" s="48">
        <f t="shared" si="0"/>
        <v>3.4243177249375596</v>
      </c>
      <c r="H27" s="209">
        <v>3686</v>
      </c>
      <c r="I27" s="44">
        <f t="shared" si="1"/>
        <v>5.0868149755832884E-2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4048.3222222222221</v>
      </c>
      <c r="F28" s="209">
        <v>7927.5555555555557</v>
      </c>
      <c r="G28" s="48">
        <f t="shared" si="0"/>
        <v>0.95823235414396646</v>
      </c>
      <c r="H28" s="209">
        <v>8077.5555555555557</v>
      </c>
      <c r="I28" s="44">
        <f t="shared" si="1"/>
        <v>-1.8569974414701918E-2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4921.3866666666672</v>
      </c>
      <c r="F29" s="209">
        <v>20825</v>
      </c>
      <c r="G29" s="48">
        <f t="shared" si="0"/>
        <v>3.2315309506263814</v>
      </c>
      <c r="H29" s="209">
        <v>20511.111111111109</v>
      </c>
      <c r="I29" s="44">
        <f t="shared" si="1"/>
        <v>1.5303358613217848E-2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3975.42</v>
      </c>
      <c r="F30" s="212">
        <v>12759.8</v>
      </c>
      <c r="G30" s="51">
        <f t="shared" si="0"/>
        <v>2.2096734433091343</v>
      </c>
      <c r="H30" s="212">
        <v>13823.8</v>
      </c>
      <c r="I30" s="56">
        <f t="shared" si="1"/>
        <v>-7.6968706144475471E-2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7014.48</v>
      </c>
      <c r="F32" s="215">
        <v>19488.8</v>
      </c>
      <c r="G32" s="45">
        <f>(F32-E32)/E32</f>
        <v>1.7783670350475018</v>
      </c>
      <c r="H32" s="215">
        <v>20098.8</v>
      </c>
      <c r="I32" s="44">
        <f>(F32-H32)/H32</f>
        <v>-3.0350070650984138E-2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7053.619999999999</v>
      </c>
      <c r="F33" s="209">
        <v>20789.8</v>
      </c>
      <c r="G33" s="48">
        <f>(F33-E33)/E33</f>
        <v>1.9473943875626987</v>
      </c>
      <c r="H33" s="209">
        <v>22499.8</v>
      </c>
      <c r="I33" s="44">
        <f>(F33-H33)/H33</f>
        <v>-7.6000675561560552E-2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4901.2</v>
      </c>
      <c r="F34" s="209">
        <v>10749</v>
      </c>
      <c r="G34" s="48">
        <f>(F34-E34)/E34</f>
        <v>1.1931363747653636</v>
      </c>
      <c r="H34" s="209">
        <v>10140</v>
      </c>
      <c r="I34" s="44">
        <f>(F34-H34)/H34</f>
        <v>6.0059171597633139E-2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6457.96</v>
      </c>
      <c r="F35" s="209">
        <v>8331.3333333333339</v>
      </c>
      <c r="G35" s="48">
        <f>(F35-E35)/E35</f>
        <v>0.29008747860521494</v>
      </c>
      <c r="H35" s="209">
        <v>8569.7142857142862</v>
      </c>
      <c r="I35" s="44">
        <f>(F35-H35)/H35</f>
        <v>-2.7816674446000299E-2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3499.4399999999996</v>
      </c>
      <c r="F36" s="209">
        <v>8338.7999999999993</v>
      </c>
      <c r="G36" s="51">
        <f>(F36-E36)/E36</f>
        <v>1.3828955490021262</v>
      </c>
      <c r="H36" s="209">
        <v>8274.7999999999993</v>
      </c>
      <c r="I36" s="56">
        <f>(F36-H36)/H36</f>
        <v>7.7343259051578291E-3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73600.212380952376</v>
      </c>
      <c r="F38" s="209">
        <v>313981.33333333331</v>
      </c>
      <c r="G38" s="45">
        <f t="shared" ref="G38:G43" si="2">(F38-E38)/E38</f>
        <v>3.2660384145113039</v>
      </c>
      <c r="H38" s="209">
        <v>296614.66666666669</v>
      </c>
      <c r="I38" s="44">
        <f t="shared" ref="I38:I43" si="3">(F38-H38)/H38</f>
        <v>5.8549588467191868E-2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48507.8</v>
      </c>
      <c r="F39" s="209">
        <v>201269.71428571429</v>
      </c>
      <c r="G39" s="48">
        <f t="shared" si="2"/>
        <v>3.1492237183651755</v>
      </c>
      <c r="H39" s="209">
        <v>185984</v>
      </c>
      <c r="I39" s="44">
        <f t="shared" si="3"/>
        <v>8.2188329564447965E-2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26592</v>
      </c>
      <c r="F40" s="209">
        <v>146579.6</v>
      </c>
      <c r="G40" s="48">
        <f t="shared" si="2"/>
        <v>4.512169073405536</v>
      </c>
      <c r="H40" s="209">
        <v>131769.60000000001</v>
      </c>
      <c r="I40" s="44">
        <f t="shared" si="3"/>
        <v>0.11239314682597502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15544.720000000001</v>
      </c>
      <c r="F41" s="209">
        <v>78677.142857142855</v>
      </c>
      <c r="G41" s="48">
        <f t="shared" si="2"/>
        <v>4.0613419126972277</v>
      </c>
      <c r="H41" s="209">
        <v>70498.571428571435</v>
      </c>
      <c r="I41" s="44">
        <f t="shared" si="3"/>
        <v>0.11601045613892873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14682.8</v>
      </c>
      <c r="F42" s="209">
        <v>60333.333333333336</v>
      </c>
      <c r="G42" s="48">
        <f t="shared" si="2"/>
        <v>3.1091163356671303</v>
      </c>
      <c r="H42" s="209">
        <v>55333.333333333336</v>
      </c>
      <c r="I42" s="44">
        <f t="shared" si="3"/>
        <v>9.036144578313253E-2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26687.438095238096</v>
      </c>
      <c r="F43" s="209">
        <v>142570.71428571429</v>
      </c>
      <c r="G43" s="51">
        <f t="shared" si="2"/>
        <v>4.3422405619051734</v>
      </c>
      <c r="H43" s="209">
        <v>131642.85714285713</v>
      </c>
      <c r="I43" s="59">
        <f t="shared" si="3"/>
        <v>8.3011394465545438E-2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21452.742857142857</v>
      </c>
      <c r="F45" s="209">
        <v>105203.11111111111</v>
      </c>
      <c r="G45" s="45">
        <f t="shared" ref="G45:G50" si="4">(F45-E45)/E45</f>
        <v>3.9039468664531589</v>
      </c>
      <c r="H45" s="209">
        <v>101875.33333333333</v>
      </c>
      <c r="I45" s="44">
        <f t="shared" ref="I45:I50" si="5">(F45-H45)/H45</f>
        <v>3.2665196460161583E-2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12377.26</v>
      </c>
      <c r="F46" s="209">
        <v>65146.444444444445</v>
      </c>
      <c r="G46" s="48">
        <f t="shared" si="4"/>
        <v>4.2633979123363686</v>
      </c>
      <c r="H46" s="209">
        <v>57634.222222222219</v>
      </c>
      <c r="I46" s="84">
        <f t="shared" si="5"/>
        <v>0.13034308319902535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41181.288888888885</v>
      </c>
      <c r="F47" s="209">
        <v>187445.33333333334</v>
      </c>
      <c r="G47" s="48">
        <f t="shared" si="4"/>
        <v>3.55171118706554</v>
      </c>
      <c r="H47" s="209">
        <v>181273.5</v>
      </c>
      <c r="I47" s="84">
        <f t="shared" si="5"/>
        <v>3.4047079872862512E-2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86728.366666666669</v>
      </c>
      <c r="F48" s="209">
        <v>232057.5</v>
      </c>
      <c r="G48" s="48">
        <f t="shared" si="4"/>
        <v>1.6756816589420378</v>
      </c>
      <c r="H48" s="209">
        <v>203426</v>
      </c>
      <c r="I48" s="84">
        <f t="shared" si="5"/>
        <v>0.14074651224523904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5315.0166666666664</v>
      </c>
      <c r="F49" s="209">
        <v>25060</v>
      </c>
      <c r="G49" s="48">
        <f t="shared" si="4"/>
        <v>3.7149428819602326</v>
      </c>
      <c r="H49" s="209">
        <v>25020</v>
      </c>
      <c r="I49" s="44">
        <f t="shared" si="5"/>
        <v>1.5987210231814548E-3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50085.5</v>
      </c>
      <c r="F50" s="209">
        <v>263330</v>
      </c>
      <c r="G50" s="56">
        <f t="shared" si="4"/>
        <v>4.2576094877759036</v>
      </c>
      <c r="H50" s="209">
        <v>263330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12597.35</v>
      </c>
      <c r="F52" s="206">
        <v>41120</v>
      </c>
      <c r="G52" s="208">
        <f t="shared" ref="G52:G60" si="6">(F52-E52)/E52</f>
        <v>2.2641785772404512</v>
      </c>
      <c r="H52" s="206">
        <v>39366.666666666664</v>
      </c>
      <c r="I52" s="117">
        <f t="shared" ref="I52:I60" si="7">(F52-H52)/H52</f>
        <v>4.4538526672311667E-2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19078.23333333333</v>
      </c>
      <c r="F53" s="209">
        <v>48538.75</v>
      </c>
      <c r="G53" s="211">
        <f t="shared" si="6"/>
        <v>1.5441952172370961</v>
      </c>
      <c r="H53" s="209">
        <v>47061.25</v>
      </c>
      <c r="I53" s="84">
        <f t="shared" si="7"/>
        <v>3.1395256182103114E-2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17020.5</v>
      </c>
      <c r="F54" s="209">
        <v>35186.6</v>
      </c>
      <c r="G54" s="211">
        <f t="shared" si="6"/>
        <v>1.0673070708851091</v>
      </c>
      <c r="H54" s="209">
        <v>33744.6</v>
      </c>
      <c r="I54" s="84">
        <f t="shared" si="7"/>
        <v>4.273276316803281E-2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14993.470000000001</v>
      </c>
      <c r="F55" s="209">
        <v>46515</v>
      </c>
      <c r="G55" s="211">
        <f t="shared" si="6"/>
        <v>2.1023505566089771</v>
      </c>
      <c r="H55" s="209">
        <v>45008.333333333336</v>
      </c>
      <c r="I55" s="84">
        <f t="shared" si="7"/>
        <v>3.3475282355119367E-2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6653.0533333333342</v>
      </c>
      <c r="F56" s="209">
        <v>23215.833333333332</v>
      </c>
      <c r="G56" s="216">
        <f t="shared" si="6"/>
        <v>2.4895005601438132</v>
      </c>
      <c r="H56" s="209">
        <v>22174.166666666668</v>
      </c>
      <c r="I56" s="85">
        <f t="shared" si="7"/>
        <v>4.6976586869104324E-2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4410.1301587301587</v>
      </c>
      <c r="F57" s="212">
        <v>6421.25</v>
      </c>
      <c r="G57" s="214">
        <f t="shared" si="6"/>
        <v>0.4560227859236059</v>
      </c>
      <c r="H57" s="212">
        <v>6421.25</v>
      </c>
      <c r="I57" s="118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21656.066666666666</v>
      </c>
      <c r="F58" s="215">
        <v>45215</v>
      </c>
      <c r="G58" s="44">
        <f t="shared" si="6"/>
        <v>1.0878676029195824</v>
      </c>
      <c r="H58" s="215">
        <v>44060</v>
      </c>
      <c r="I58" s="44">
        <f t="shared" si="7"/>
        <v>2.6214253290966865E-2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23311.7</v>
      </c>
      <c r="F59" s="209">
        <v>52898</v>
      </c>
      <c r="G59" s="48">
        <f t="shared" si="6"/>
        <v>1.2691609792507623</v>
      </c>
      <c r="H59" s="209">
        <v>52898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83566</v>
      </c>
      <c r="F60" s="209">
        <v>412500</v>
      </c>
      <c r="G60" s="51">
        <f t="shared" si="6"/>
        <v>3.9362180791230883</v>
      </c>
      <c r="H60" s="209">
        <v>412500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26799.772222222226</v>
      </c>
      <c r="F62" s="209">
        <v>81085.375</v>
      </c>
      <c r="G62" s="45">
        <f t="shared" ref="G62:G67" si="8">(F62-E62)/E62</f>
        <v>2.025599409116039</v>
      </c>
      <c r="H62" s="209">
        <v>81080.428571428565</v>
      </c>
      <c r="I62" s="44">
        <f t="shared" ref="I62:I67" si="9">(F62-H62)/H62</f>
        <v>6.1006443337644738E-5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147800.42857142858</v>
      </c>
      <c r="F63" s="209">
        <v>467423.28571428574</v>
      </c>
      <c r="G63" s="48">
        <f t="shared" si="8"/>
        <v>2.1625299752658749</v>
      </c>
      <c r="H63" s="209">
        <v>467423.28571428574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78181.666666666657</v>
      </c>
      <c r="F64" s="209">
        <v>282800</v>
      </c>
      <c r="G64" s="48">
        <f t="shared" si="8"/>
        <v>2.6172163124347145</v>
      </c>
      <c r="H64" s="209">
        <v>254626.25</v>
      </c>
      <c r="I64" s="84">
        <f t="shared" si="9"/>
        <v>0.11064746859367407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24298.55</v>
      </c>
      <c r="F65" s="209">
        <v>95000</v>
      </c>
      <c r="G65" s="48">
        <f t="shared" si="8"/>
        <v>2.9096983153315734</v>
      </c>
      <c r="H65" s="209">
        <v>95000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20357.342857142859</v>
      </c>
      <c r="F66" s="209">
        <v>57260</v>
      </c>
      <c r="G66" s="48">
        <f t="shared" si="8"/>
        <v>1.8127442958455142</v>
      </c>
      <c r="H66" s="209">
        <v>55988.571428571428</v>
      </c>
      <c r="I66" s="84">
        <f t="shared" si="9"/>
        <v>2.270871606450298E-2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17499.400000000001</v>
      </c>
      <c r="F67" s="209">
        <v>49791.333333333336</v>
      </c>
      <c r="G67" s="51">
        <f t="shared" si="8"/>
        <v>1.8453166013310931</v>
      </c>
      <c r="H67" s="209">
        <v>51239.6</v>
      </c>
      <c r="I67" s="85">
        <f t="shared" si="9"/>
        <v>-2.8264597433755589E-2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19589.155555555553</v>
      </c>
      <c r="F69" s="215">
        <v>54545.375</v>
      </c>
      <c r="G69" s="45">
        <f>(F69-E69)/E69</f>
        <v>1.7844679085480406</v>
      </c>
      <c r="H69" s="215">
        <v>54845.375</v>
      </c>
      <c r="I69" s="44">
        <f>(F69-H69)/H69</f>
        <v>-5.4699233982810763E-3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7829.5199999999995</v>
      </c>
      <c r="F70" s="209">
        <v>36495.599999999999</v>
      </c>
      <c r="G70" s="48">
        <f>(F70-E70)/E70</f>
        <v>3.6612819176654505</v>
      </c>
      <c r="H70" s="209">
        <v>35496.333333333336</v>
      </c>
      <c r="I70" s="44">
        <f>(F70-H70)/H70</f>
        <v>2.8151264449849171E-2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6408.5</v>
      </c>
      <c r="F71" s="209">
        <v>22186.857142857141</v>
      </c>
      <c r="G71" s="48">
        <f>(F71-E71)/E71</f>
        <v>2.4620983292279224</v>
      </c>
      <c r="H71" s="209">
        <v>21674.75</v>
      </c>
      <c r="I71" s="44">
        <f>(F71-H71)/H71</f>
        <v>2.3626899634696653E-2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9002.9</v>
      </c>
      <c r="F72" s="209">
        <v>26666</v>
      </c>
      <c r="G72" s="48">
        <f>(F72-E72)/E72</f>
        <v>1.9619344877761609</v>
      </c>
      <c r="H72" s="209">
        <v>30028.25</v>
      </c>
      <c r="I72" s="44">
        <f>(F72-H72)/H72</f>
        <v>-0.1119695619957873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7924.8527777777781</v>
      </c>
      <c r="F73" s="218">
        <v>24359.714285714286</v>
      </c>
      <c r="G73" s="48">
        <f>(F73-E73)/E73</f>
        <v>2.0738380849196085</v>
      </c>
      <c r="H73" s="218">
        <v>24359.714285714286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5020.7333333333336</v>
      </c>
      <c r="F75" s="206">
        <v>19651.599999999999</v>
      </c>
      <c r="G75" s="44">
        <f t="shared" ref="G75:G81" si="10">(F75-E75)/E75</f>
        <v>2.9140895752280538</v>
      </c>
      <c r="H75" s="206">
        <v>19651.599999999999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7604.4</v>
      </c>
      <c r="F76" s="209">
        <v>23941.428571428572</v>
      </c>
      <c r="G76" s="48">
        <f t="shared" si="10"/>
        <v>2.1483652321588256</v>
      </c>
      <c r="H76" s="209">
        <v>18038.333333333332</v>
      </c>
      <c r="I76" s="44">
        <f t="shared" si="11"/>
        <v>0.32725280817307073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3358.2714285714292</v>
      </c>
      <c r="F77" s="209">
        <v>9942.1666666666661</v>
      </c>
      <c r="G77" s="48">
        <f t="shared" si="10"/>
        <v>1.9605012215751576</v>
      </c>
      <c r="H77" s="209">
        <v>9942.1666666666661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6599.6</v>
      </c>
      <c r="F78" s="209">
        <v>14557.777777777777</v>
      </c>
      <c r="G78" s="48">
        <f t="shared" si="10"/>
        <v>1.2058575940629397</v>
      </c>
      <c r="H78" s="209">
        <v>14668.888888888889</v>
      </c>
      <c r="I78" s="44">
        <f t="shared" si="11"/>
        <v>-7.5746099075897728E-3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5152.1000000000004</v>
      </c>
      <c r="F79" s="209">
        <v>23749.75</v>
      </c>
      <c r="G79" s="48">
        <f t="shared" si="10"/>
        <v>3.6097222491799461</v>
      </c>
      <c r="H79" s="209">
        <v>23931.857142857141</v>
      </c>
      <c r="I79" s="44">
        <f t="shared" si="11"/>
        <v>-7.6094028879615883E-3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29999</v>
      </c>
      <c r="F80" s="209">
        <v>69000</v>
      </c>
      <c r="G80" s="48">
        <f t="shared" si="10"/>
        <v>1.3000766692223074</v>
      </c>
      <c r="H80" s="209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7503.75</v>
      </c>
      <c r="F81" s="212">
        <v>38357</v>
      </c>
      <c r="G81" s="51">
        <f t="shared" si="10"/>
        <v>4.1117108112610365</v>
      </c>
      <c r="H81" s="212">
        <v>38168.300000000003</v>
      </c>
      <c r="I81" s="56">
        <f t="shared" si="11"/>
        <v>4.94389323076996E-3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8" zoomScaleNormal="100" workbookViewId="0">
      <selection activeCell="F25" sqref="F2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203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218</v>
      </c>
      <c r="F12" s="250" t="s">
        <v>223</v>
      </c>
      <c r="G12" s="242" t="s">
        <v>197</v>
      </c>
      <c r="H12" s="250" t="s">
        <v>219</v>
      </c>
      <c r="I12" s="242" t="s">
        <v>187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51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4242.54</v>
      </c>
      <c r="F15" s="180">
        <v>15333.2</v>
      </c>
      <c r="G15" s="44">
        <f>(F15-E15)/E15</f>
        <v>2.6141556708952653</v>
      </c>
      <c r="H15" s="180">
        <v>13700</v>
      </c>
      <c r="I15" s="119">
        <f>(F15-H15)/H15</f>
        <v>0.11921167883211684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4259.2199999999993</v>
      </c>
      <c r="F16" s="180">
        <v>21200</v>
      </c>
      <c r="G16" s="48">
        <f t="shared" ref="G16:G39" si="0">(F16-E16)/E16</f>
        <v>3.9774371833340378</v>
      </c>
      <c r="H16" s="180">
        <v>21260</v>
      </c>
      <c r="I16" s="48">
        <f>(F16-H16)/H16</f>
        <v>-2.8222013170272815E-3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5151.84</v>
      </c>
      <c r="F17" s="180">
        <v>22800</v>
      </c>
      <c r="G17" s="48">
        <f t="shared" si="0"/>
        <v>3.4256032796049567</v>
      </c>
      <c r="H17" s="180">
        <v>21900</v>
      </c>
      <c r="I17" s="48">
        <f t="shared" ref="I17:I29" si="1">(F17-H17)/H17</f>
        <v>4.1095890410958902E-2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1590.38</v>
      </c>
      <c r="F18" s="180">
        <v>5133.2</v>
      </c>
      <c r="G18" s="48">
        <f t="shared" si="0"/>
        <v>2.2276562834039662</v>
      </c>
      <c r="H18" s="180">
        <v>4800</v>
      </c>
      <c r="I18" s="48">
        <f t="shared" si="1"/>
        <v>6.9416666666666627E-2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14580.288571428573</v>
      </c>
      <c r="F19" s="180">
        <v>79000</v>
      </c>
      <c r="G19" s="48">
        <f t="shared" si="0"/>
        <v>4.4182741043142197</v>
      </c>
      <c r="H19" s="180">
        <v>63833.2</v>
      </c>
      <c r="I19" s="48">
        <f t="shared" si="1"/>
        <v>0.23760049629346489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4737.7833333333328</v>
      </c>
      <c r="F20" s="180">
        <v>20833.2</v>
      </c>
      <c r="G20" s="48">
        <f t="shared" si="0"/>
        <v>3.3972462508838528</v>
      </c>
      <c r="H20" s="180">
        <v>21500</v>
      </c>
      <c r="I20" s="48">
        <f t="shared" si="1"/>
        <v>-3.1013953488372058E-2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3394.2799999999997</v>
      </c>
      <c r="F21" s="180">
        <v>11000</v>
      </c>
      <c r="G21" s="48">
        <f t="shared" si="0"/>
        <v>2.2407461965424185</v>
      </c>
      <c r="H21" s="180">
        <v>9860</v>
      </c>
      <c r="I21" s="48">
        <f t="shared" si="1"/>
        <v>0.11561866125760649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638.39999999999986</v>
      </c>
      <c r="F22" s="180">
        <v>3400</v>
      </c>
      <c r="G22" s="48">
        <f t="shared" si="0"/>
        <v>4.3258145363408538</v>
      </c>
      <c r="H22" s="180">
        <v>3260</v>
      </c>
      <c r="I22" s="48">
        <f t="shared" si="1"/>
        <v>4.2944785276073622E-2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827.6</v>
      </c>
      <c r="F23" s="180">
        <v>4300</v>
      </c>
      <c r="G23" s="48">
        <f t="shared" si="0"/>
        <v>4.1957467375543738</v>
      </c>
      <c r="H23" s="180">
        <v>4100</v>
      </c>
      <c r="I23" s="48">
        <f t="shared" si="1"/>
        <v>4.878048780487805E-2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851.90666666666675</v>
      </c>
      <c r="F24" s="180">
        <v>4000</v>
      </c>
      <c r="G24" s="48">
        <f t="shared" si="0"/>
        <v>3.6953500383453584</v>
      </c>
      <c r="H24" s="180">
        <v>3600</v>
      </c>
      <c r="I24" s="48">
        <f t="shared" si="1"/>
        <v>0.1111111111111111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845.5</v>
      </c>
      <c r="F25" s="180">
        <v>3666.6</v>
      </c>
      <c r="G25" s="48">
        <f t="shared" si="0"/>
        <v>3.3366055588409225</v>
      </c>
      <c r="H25" s="180">
        <v>3400</v>
      </c>
      <c r="I25" s="48">
        <f t="shared" si="1"/>
        <v>7.841176470588232E-2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2725.3599999999997</v>
      </c>
      <c r="F26" s="180">
        <v>14100</v>
      </c>
      <c r="G26" s="48">
        <f t="shared" si="0"/>
        <v>4.1736284380779054</v>
      </c>
      <c r="H26" s="180">
        <v>13120</v>
      </c>
      <c r="I26" s="48">
        <f t="shared" si="1"/>
        <v>7.4695121951219509E-2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875.50222222222214</v>
      </c>
      <c r="F27" s="180">
        <v>3600</v>
      </c>
      <c r="G27" s="48">
        <f t="shared" si="0"/>
        <v>3.1119255995289055</v>
      </c>
      <c r="H27" s="180">
        <v>3360</v>
      </c>
      <c r="I27" s="48">
        <f t="shared" si="1"/>
        <v>7.1428571428571425E-2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4048.3222222222221</v>
      </c>
      <c r="F28" s="180">
        <v>7066.6</v>
      </c>
      <c r="G28" s="48">
        <f t="shared" si="0"/>
        <v>0.7455626336287462</v>
      </c>
      <c r="H28" s="180">
        <v>7360</v>
      </c>
      <c r="I28" s="48">
        <f t="shared" si="1"/>
        <v>-3.9864130434782562E-2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4921.3866666666672</v>
      </c>
      <c r="F29" s="180">
        <v>16100</v>
      </c>
      <c r="G29" s="48">
        <f t="shared" si="0"/>
        <v>2.2714356929212358</v>
      </c>
      <c r="H29" s="180">
        <v>14900</v>
      </c>
      <c r="I29" s="48">
        <f t="shared" si="1"/>
        <v>8.0536912751677847E-2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3975.42</v>
      </c>
      <c r="F30" s="183">
        <v>14633.2</v>
      </c>
      <c r="G30" s="51">
        <f t="shared" si="0"/>
        <v>2.6809192487837765</v>
      </c>
      <c r="H30" s="183">
        <v>13900</v>
      </c>
      <c r="I30" s="51">
        <f>(F30-H30)/H30</f>
        <v>5.2748201438848973E-2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7014.48</v>
      </c>
      <c r="F32" s="180">
        <v>18100</v>
      </c>
      <c r="G32" s="44">
        <f t="shared" si="0"/>
        <v>1.5803765924202509</v>
      </c>
      <c r="H32" s="180">
        <v>18700</v>
      </c>
      <c r="I32" s="45">
        <f>(F32-H32)/H32</f>
        <v>-3.2085561497326207E-2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7053.619999999999</v>
      </c>
      <c r="F33" s="180">
        <v>17300</v>
      </c>
      <c r="G33" s="48">
        <f t="shared" si="0"/>
        <v>1.4526413387735662</v>
      </c>
      <c r="H33" s="180">
        <v>17900</v>
      </c>
      <c r="I33" s="48">
        <f>(F33-H33)/H33</f>
        <v>-3.3519553072625698E-2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4901.2</v>
      </c>
      <c r="F34" s="180">
        <v>9900</v>
      </c>
      <c r="G34" s="48">
        <f>(F34-E34)/E34</f>
        <v>1.019913490573737</v>
      </c>
      <c r="H34" s="180">
        <v>9900</v>
      </c>
      <c r="I34" s="48">
        <f>(F34-H34)/H34</f>
        <v>0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6457.96</v>
      </c>
      <c r="F35" s="180">
        <v>9100</v>
      </c>
      <c r="G35" s="48">
        <f t="shared" si="0"/>
        <v>0.40911371392823737</v>
      </c>
      <c r="H35" s="180">
        <v>9520</v>
      </c>
      <c r="I35" s="48">
        <f>(F35-H35)/H35</f>
        <v>-4.4117647058823532E-2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3499.4399999999996</v>
      </c>
      <c r="F36" s="180">
        <v>7266.6</v>
      </c>
      <c r="G36" s="55">
        <f t="shared" si="0"/>
        <v>1.0765036691584944</v>
      </c>
      <c r="H36" s="180">
        <v>6960</v>
      </c>
      <c r="I36" s="48">
        <f>(F36-H36)/H36</f>
        <v>4.4051724137931084E-2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73600.212380952376</v>
      </c>
      <c r="F38" s="181">
        <v>277000</v>
      </c>
      <c r="G38" s="45">
        <f t="shared" si="0"/>
        <v>2.763576096306037</v>
      </c>
      <c r="H38" s="181">
        <v>279000</v>
      </c>
      <c r="I38" s="45">
        <f>(F38-H38)/H38</f>
        <v>-7.1684587813620072E-3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48507.8</v>
      </c>
      <c r="F39" s="182">
        <v>220666.6</v>
      </c>
      <c r="G39" s="51">
        <f t="shared" si="0"/>
        <v>3.5490951970610909</v>
      </c>
      <c r="H39" s="182">
        <v>207700</v>
      </c>
      <c r="I39" s="51">
        <f>(F39-H39)/H39</f>
        <v>6.2429465575349091E-2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204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224</v>
      </c>
      <c r="F12" s="257" t="s">
        <v>186</v>
      </c>
      <c r="G12" s="242" t="s">
        <v>218</v>
      </c>
      <c r="H12" s="259" t="s">
        <v>225</v>
      </c>
      <c r="I12" s="255" t="s">
        <v>196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16594.8</v>
      </c>
      <c r="E15" s="164">
        <v>15333.2</v>
      </c>
      <c r="F15" s="67">
        <f t="shared" ref="F15:F30" si="0">D15-E15</f>
        <v>1261.5999999999985</v>
      </c>
      <c r="G15" s="42">
        <v>4242.54</v>
      </c>
      <c r="H15" s="66">
        <f>AVERAGE(D15:E15)</f>
        <v>15964</v>
      </c>
      <c r="I15" s="69">
        <f>(H15-G15)/G15</f>
        <v>2.7628401853606563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20883.111111111109</v>
      </c>
      <c r="E16" s="164">
        <v>21200</v>
      </c>
      <c r="F16" s="71">
        <f t="shared" si="0"/>
        <v>-316.88888888889051</v>
      </c>
      <c r="G16" s="46">
        <v>4259.2199999999993</v>
      </c>
      <c r="H16" s="68">
        <f t="shared" ref="H16:H30" si="1">AVERAGE(D16:E16)</f>
        <v>21041.555555555555</v>
      </c>
      <c r="I16" s="72">
        <f t="shared" ref="I16:I39" si="2">(H16-G16)/G16</f>
        <v>3.9402368404439208</v>
      </c>
    </row>
    <row r="17" spans="1:9" ht="16.5" x14ac:dyDescent="0.3">
      <c r="A17" s="37"/>
      <c r="B17" s="34" t="s">
        <v>6</v>
      </c>
      <c r="C17" s="15" t="s">
        <v>165</v>
      </c>
      <c r="D17" s="164">
        <v>21634.799999999999</v>
      </c>
      <c r="E17" s="164">
        <v>22800</v>
      </c>
      <c r="F17" s="71">
        <f t="shared" si="0"/>
        <v>-1165.2000000000007</v>
      </c>
      <c r="G17" s="46">
        <v>5151.84</v>
      </c>
      <c r="H17" s="68">
        <f t="shared" si="1"/>
        <v>22217.4</v>
      </c>
      <c r="I17" s="72">
        <f t="shared" si="2"/>
        <v>3.3125174694866302</v>
      </c>
    </row>
    <row r="18" spans="1:9" ht="16.5" x14ac:dyDescent="0.3">
      <c r="A18" s="37"/>
      <c r="B18" s="34" t="s">
        <v>7</v>
      </c>
      <c r="C18" s="15" t="s">
        <v>166</v>
      </c>
      <c r="D18" s="164">
        <v>5163.8</v>
      </c>
      <c r="E18" s="164">
        <v>5133.2</v>
      </c>
      <c r="F18" s="71">
        <f t="shared" si="0"/>
        <v>30.600000000000364</v>
      </c>
      <c r="G18" s="46">
        <v>1590.38</v>
      </c>
      <c r="H18" s="68">
        <f t="shared" si="1"/>
        <v>5148.5</v>
      </c>
      <c r="I18" s="72">
        <f t="shared" si="2"/>
        <v>2.2372766257120937</v>
      </c>
    </row>
    <row r="19" spans="1:9" ht="16.5" x14ac:dyDescent="0.3">
      <c r="A19" s="37"/>
      <c r="B19" s="34" t="s">
        <v>8</v>
      </c>
      <c r="C19" s="15" t="s">
        <v>167</v>
      </c>
      <c r="D19" s="164">
        <v>94999.333333333328</v>
      </c>
      <c r="E19" s="164">
        <v>79000</v>
      </c>
      <c r="F19" s="71">
        <f t="shared" si="0"/>
        <v>15999.333333333328</v>
      </c>
      <c r="G19" s="46">
        <v>14580.288571428573</v>
      </c>
      <c r="H19" s="68">
        <f t="shared" si="1"/>
        <v>86999.666666666657</v>
      </c>
      <c r="I19" s="72">
        <f t="shared" si="2"/>
        <v>4.9669372276451771</v>
      </c>
    </row>
    <row r="20" spans="1:9" ht="16.5" x14ac:dyDescent="0.3">
      <c r="A20" s="37"/>
      <c r="B20" s="34" t="s">
        <v>9</v>
      </c>
      <c r="C20" s="15" t="s">
        <v>168</v>
      </c>
      <c r="D20" s="164">
        <v>22218.75</v>
      </c>
      <c r="E20" s="164">
        <v>20833.2</v>
      </c>
      <c r="F20" s="71">
        <f t="shared" si="0"/>
        <v>1385.5499999999993</v>
      </c>
      <c r="G20" s="46">
        <v>4737.7833333333328</v>
      </c>
      <c r="H20" s="68">
        <f t="shared" si="1"/>
        <v>21525.974999999999</v>
      </c>
      <c r="I20" s="72">
        <f t="shared" si="2"/>
        <v>3.5434696957437901</v>
      </c>
    </row>
    <row r="21" spans="1:9" ht="16.5" x14ac:dyDescent="0.3">
      <c r="A21" s="37"/>
      <c r="B21" s="34" t="s">
        <v>10</v>
      </c>
      <c r="C21" s="15" t="s">
        <v>169</v>
      </c>
      <c r="D21" s="164">
        <v>11284.8</v>
      </c>
      <c r="E21" s="164">
        <v>11000</v>
      </c>
      <c r="F21" s="71">
        <f t="shared" si="0"/>
        <v>284.79999999999927</v>
      </c>
      <c r="G21" s="46">
        <v>3394.2799999999997</v>
      </c>
      <c r="H21" s="68">
        <f t="shared" si="1"/>
        <v>11142.4</v>
      </c>
      <c r="I21" s="72">
        <f t="shared" si="2"/>
        <v>2.2826991291231131</v>
      </c>
    </row>
    <row r="22" spans="1:9" ht="16.5" x14ac:dyDescent="0.3">
      <c r="A22" s="37"/>
      <c r="B22" s="34" t="s">
        <v>11</v>
      </c>
      <c r="C22" s="15" t="s">
        <v>170</v>
      </c>
      <c r="D22" s="164">
        <v>4050</v>
      </c>
      <c r="E22" s="164">
        <v>3400</v>
      </c>
      <c r="F22" s="71">
        <f t="shared" si="0"/>
        <v>650</v>
      </c>
      <c r="G22" s="46">
        <v>638.39999999999986</v>
      </c>
      <c r="H22" s="68">
        <f t="shared" si="1"/>
        <v>3725</v>
      </c>
      <c r="I22" s="72">
        <f t="shared" si="2"/>
        <v>4.8348997493734354</v>
      </c>
    </row>
    <row r="23" spans="1:9" ht="16.5" x14ac:dyDescent="0.3">
      <c r="A23" s="37"/>
      <c r="B23" s="34" t="s">
        <v>12</v>
      </c>
      <c r="C23" s="15" t="s">
        <v>171</v>
      </c>
      <c r="D23" s="164">
        <v>4748.8888888888887</v>
      </c>
      <c r="E23" s="164">
        <v>4300</v>
      </c>
      <c r="F23" s="71">
        <f t="shared" si="0"/>
        <v>448.88888888888869</v>
      </c>
      <c r="G23" s="46">
        <v>827.6</v>
      </c>
      <c r="H23" s="68">
        <f t="shared" si="1"/>
        <v>4524.4444444444443</v>
      </c>
      <c r="I23" s="72">
        <f t="shared" si="2"/>
        <v>4.466945921271682</v>
      </c>
    </row>
    <row r="24" spans="1:9" ht="16.5" x14ac:dyDescent="0.3">
      <c r="A24" s="37"/>
      <c r="B24" s="34" t="s">
        <v>13</v>
      </c>
      <c r="C24" s="15" t="s">
        <v>172</v>
      </c>
      <c r="D24" s="164">
        <v>4248.8888888888887</v>
      </c>
      <c r="E24" s="164">
        <v>4000</v>
      </c>
      <c r="F24" s="71">
        <f t="shared" si="0"/>
        <v>248.88888888888869</v>
      </c>
      <c r="G24" s="46">
        <v>851.90666666666675</v>
      </c>
      <c r="H24" s="68">
        <f t="shared" si="1"/>
        <v>4124.4444444444443</v>
      </c>
      <c r="I24" s="72">
        <f t="shared" si="2"/>
        <v>3.8414275950938803</v>
      </c>
    </row>
    <row r="25" spans="1:9" ht="16.5" x14ac:dyDescent="0.3">
      <c r="A25" s="37"/>
      <c r="B25" s="34" t="s">
        <v>14</v>
      </c>
      <c r="C25" s="15" t="s">
        <v>173</v>
      </c>
      <c r="D25" s="164">
        <v>3723.8</v>
      </c>
      <c r="E25" s="164">
        <v>3666.6</v>
      </c>
      <c r="F25" s="71">
        <f t="shared" si="0"/>
        <v>57.200000000000273</v>
      </c>
      <c r="G25" s="46">
        <v>845.5</v>
      </c>
      <c r="H25" s="68">
        <f t="shared" si="1"/>
        <v>3695.2</v>
      </c>
      <c r="I25" s="72">
        <f t="shared" si="2"/>
        <v>3.3704316972205794</v>
      </c>
    </row>
    <row r="26" spans="1:9" ht="16.5" x14ac:dyDescent="0.3">
      <c r="A26" s="37"/>
      <c r="B26" s="34" t="s">
        <v>15</v>
      </c>
      <c r="C26" s="15" t="s">
        <v>174</v>
      </c>
      <c r="D26" s="164">
        <v>14274.8</v>
      </c>
      <c r="E26" s="164">
        <v>14100</v>
      </c>
      <c r="F26" s="71">
        <f t="shared" si="0"/>
        <v>174.79999999999927</v>
      </c>
      <c r="G26" s="46">
        <v>2725.3599999999997</v>
      </c>
      <c r="H26" s="68">
        <f t="shared" si="1"/>
        <v>14187.4</v>
      </c>
      <c r="I26" s="72">
        <f t="shared" si="2"/>
        <v>4.2056975959139349</v>
      </c>
    </row>
    <row r="27" spans="1:9" ht="16.5" x14ac:dyDescent="0.3">
      <c r="A27" s="37"/>
      <c r="B27" s="34" t="s">
        <v>16</v>
      </c>
      <c r="C27" s="15" t="s">
        <v>175</v>
      </c>
      <c r="D27" s="164">
        <v>3873.5</v>
      </c>
      <c r="E27" s="164">
        <v>3600</v>
      </c>
      <c r="F27" s="71">
        <f t="shared" si="0"/>
        <v>273.5</v>
      </c>
      <c r="G27" s="46">
        <v>875.50222222222214</v>
      </c>
      <c r="H27" s="68">
        <f t="shared" si="1"/>
        <v>3736.75</v>
      </c>
      <c r="I27" s="72">
        <f t="shared" si="2"/>
        <v>3.2681216622332325</v>
      </c>
    </row>
    <row r="28" spans="1:9" ht="16.5" x14ac:dyDescent="0.3">
      <c r="A28" s="37"/>
      <c r="B28" s="34" t="s">
        <v>17</v>
      </c>
      <c r="C28" s="15" t="s">
        <v>176</v>
      </c>
      <c r="D28" s="164">
        <v>7927.5555555555557</v>
      </c>
      <c r="E28" s="164">
        <v>7066.6</v>
      </c>
      <c r="F28" s="71">
        <f t="shared" si="0"/>
        <v>860.95555555555529</v>
      </c>
      <c r="G28" s="46">
        <v>4048.3222222222221</v>
      </c>
      <c r="H28" s="68">
        <f t="shared" si="1"/>
        <v>7497.0777777777785</v>
      </c>
      <c r="I28" s="72">
        <f t="shared" si="2"/>
        <v>0.85189749388635649</v>
      </c>
    </row>
    <row r="29" spans="1:9" ht="16.5" x14ac:dyDescent="0.3">
      <c r="A29" s="37"/>
      <c r="B29" s="34" t="s">
        <v>18</v>
      </c>
      <c r="C29" s="15" t="s">
        <v>177</v>
      </c>
      <c r="D29" s="164">
        <v>20825</v>
      </c>
      <c r="E29" s="164">
        <v>16100</v>
      </c>
      <c r="F29" s="71">
        <f t="shared" si="0"/>
        <v>4725</v>
      </c>
      <c r="G29" s="46">
        <v>4921.3866666666672</v>
      </c>
      <c r="H29" s="68">
        <f t="shared" si="1"/>
        <v>18462.5</v>
      </c>
      <c r="I29" s="72">
        <f t="shared" si="2"/>
        <v>2.7514833217738084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12759.8</v>
      </c>
      <c r="E30" s="167">
        <v>14633.2</v>
      </c>
      <c r="F30" s="74">
        <f t="shared" si="0"/>
        <v>-1873.4000000000015</v>
      </c>
      <c r="G30" s="49">
        <v>3975.42</v>
      </c>
      <c r="H30" s="100">
        <f t="shared" si="1"/>
        <v>13696.5</v>
      </c>
      <c r="I30" s="75">
        <f t="shared" si="2"/>
        <v>2.4452963460464554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19488.8</v>
      </c>
      <c r="E32" s="164">
        <v>18100</v>
      </c>
      <c r="F32" s="67">
        <f>D32-E32</f>
        <v>1388.7999999999993</v>
      </c>
      <c r="G32" s="54">
        <v>7014.48</v>
      </c>
      <c r="H32" s="68">
        <f>AVERAGE(D32:E32)</f>
        <v>18794.400000000001</v>
      </c>
      <c r="I32" s="78">
        <f t="shared" si="2"/>
        <v>1.6793718137338767</v>
      </c>
    </row>
    <row r="33" spans="1:9" ht="16.5" x14ac:dyDescent="0.3">
      <c r="A33" s="37"/>
      <c r="B33" s="34" t="s">
        <v>27</v>
      </c>
      <c r="C33" s="15" t="s">
        <v>180</v>
      </c>
      <c r="D33" s="47">
        <v>20789.8</v>
      </c>
      <c r="E33" s="164">
        <v>17300</v>
      </c>
      <c r="F33" s="79">
        <f>D33-E33</f>
        <v>3489.7999999999993</v>
      </c>
      <c r="G33" s="46">
        <v>7053.619999999999</v>
      </c>
      <c r="H33" s="68">
        <f>AVERAGE(D33:E33)</f>
        <v>19044.900000000001</v>
      </c>
      <c r="I33" s="72">
        <f t="shared" si="2"/>
        <v>1.7000178631681326</v>
      </c>
    </row>
    <row r="34" spans="1:9" ht="16.5" x14ac:dyDescent="0.3">
      <c r="A34" s="37"/>
      <c r="B34" s="39" t="s">
        <v>28</v>
      </c>
      <c r="C34" s="15" t="s">
        <v>181</v>
      </c>
      <c r="D34" s="47">
        <v>10749</v>
      </c>
      <c r="E34" s="164">
        <v>9900</v>
      </c>
      <c r="F34" s="71">
        <f>D34-E34</f>
        <v>849</v>
      </c>
      <c r="G34" s="46">
        <v>4901.2</v>
      </c>
      <c r="H34" s="68">
        <f>AVERAGE(D34:E34)</f>
        <v>10324.5</v>
      </c>
      <c r="I34" s="72">
        <f t="shared" si="2"/>
        <v>1.1065249326695503</v>
      </c>
    </row>
    <row r="35" spans="1:9" ht="16.5" x14ac:dyDescent="0.3">
      <c r="A35" s="37"/>
      <c r="B35" s="34" t="s">
        <v>29</v>
      </c>
      <c r="C35" s="15" t="s">
        <v>182</v>
      </c>
      <c r="D35" s="47">
        <v>8331.3333333333339</v>
      </c>
      <c r="E35" s="164">
        <v>9100</v>
      </c>
      <c r="F35" s="79">
        <f>D35-E35</f>
        <v>-768.66666666666606</v>
      </c>
      <c r="G35" s="46">
        <v>6457.96</v>
      </c>
      <c r="H35" s="68">
        <f>AVERAGE(D35:E35)</f>
        <v>8715.6666666666679</v>
      </c>
      <c r="I35" s="72">
        <f t="shared" si="2"/>
        <v>0.34960059626672629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8338.7999999999993</v>
      </c>
      <c r="E36" s="164">
        <v>7266.6</v>
      </c>
      <c r="F36" s="71">
        <f>D36-E36</f>
        <v>1072.1999999999989</v>
      </c>
      <c r="G36" s="49">
        <v>3499.4399999999996</v>
      </c>
      <c r="H36" s="68">
        <f>AVERAGE(D36:E36)</f>
        <v>7802.7</v>
      </c>
      <c r="I36" s="80">
        <f t="shared" si="2"/>
        <v>1.2296996090803103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313981.33333333331</v>
      </c>
      <c r="E38" s="165">
        <v>277000</v>
      </c>
      <c r="F38" s="67">
        <f>D38-E38</f>
        <v>36981.333333333314</v>
      </c>
      <c r="G38" s="46">
        <v>73600.212380952376</v>
      </c>
      <c r="H38" s="67">
        <f>AVERAGE(D38:E38)</f>
        <v>295490.66666666663</v>
      </c>
      <c r="I38" s="78">
        <f t="shared" si="2"/>
        <v>3.01480725540867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201269.71428571429</v>
      </c>
      <c r="E39" s="166">
        <v>220666.6</v>
      </c>
      <c r="F39" s="74">
        <f>D39-E39</f>
        <v>-19396.885714285716</v>
      </c>
      <c r="G39" s="46">
        <v>48507.8</v>
      </c>
      <c r="H39" s="81">
        <f>AVERAGE(D39:E39)</f>
        <v>210968.15714285715</v>
      </c>
      <c r="I39" s="75">
        <f t="shared" si="2"/>
        <v>3.3491594577131338</v>
      </c>
    </row>
    <row r="40" spans="1:9" ht="15.75" customHeight="1" thickBot="1" x14ac:dyDescent="0.25">
      <c r="A40" s="252"/>
      <c r="B40" s="253"/>
      <c r="C40" s="254"/>
      <c r="D40" s="83">
        <f>SUM(D15:D39)</f>
        <v>852160.40873015858</v>
      </c>
      <c r="E40" s="83">
        <f>SUM(E15:E39)</f>
        <v>805499.2</v>
      </c>
      <c r="F40" s="83">
        <f>SUM(F15:F39)</f>
        <v>46661.208730158687</v>
      </c>
      <c r="G40" s="83">
        <f>SUM(G15:G39)</f>
        <v>208700.44206349208</v>
      </c>
      <c r="H40" s="83">
        <f>AVERAGE(D40:E40)</f>
        <v>828829.80436507927</v>
      </c>
      <c r="I40" s="75">
        <f>(H40-G40)/G40</f>
        <v>2.9713849964578785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7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218</v>
      </c>
      <c r="F13" s="259" t="s">
        <v>225</v>
      </c>
      <c r="G13" s="242" t="s">
        <v>197</v>
      </c>
      <c r="H13" s="259" t="s">
        <v>220</v>
      </c>
      <c r="I13" s="242" t="s">
        <v>187</v>
      </c>
    </row>
    <row r="14" spans="1:9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4242.54</v>
      </c>
      <c r="F16" s="42">
        <v>15964</v>
      </c>
      <c r="G16" s="21">
        <f t="shared" ref="G16:G31" si="0">(F16-E16)/E16</f>
        <v>2.7628401853606563</v>
      </c>
      <c r="H16" s="206">
        <v>13936.9</v>
      </c>
      <c r="I16" s="21">
        <f t="shared" ref="I16:I31" si="1">(F16-H16)/H16</f>
        <v>0.14544841392275187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4259.2199999999993</v>
      </c>
      <c r="F17" s="46">
        <v>21041.555555555555</v>
      </c>
      <c r="G17" s="21">
        <f t="shared" si="0"/>
        <v>3.9402368404439208</v>
      </c>
      <c r="H17" s="209">
        <v>21435.444444444445</v>
      </c>
      <c r="I17" s="21">
        <f t="shared" si="1"/>
        <v>-1.8375587681876925E-2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5151.84</v>
      </c>
      <c r="F18" s="46">
        <v>22217.4</v>
      </c>
      <c r="G18" s="21">
        <f t="shared" si="0"/>
        <v>3.3125174694866302</v>
      </c>
      <c r="H18" s="209">
        <v>22838.777777777777</v>
      </c>
      <c r="I18" s="21">
        <f t="shared" si="1"/>
        <v>-2.7207137957372615E-2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1590.38</v>
      </c>
      <c r="F19" s="46">
        <v>5148.5</v>
      </c>
      <c r="G19" s="21">
        <f t="shared" si="0"/>
        <v>2.2372766257120937</v>
      </c>
      <c r="H19" s="209">
        <v>4749.8999999999996</v>
      </c>
      <c r="I19" s="21">
        <f t="shared" si="1"/>
        <v>8.3917556159077117E-2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14580.288571428573</v>
      </c>
      <c r="F20" s="46">
        <v>86999.666666666657</v>
      </c>
      <c r="G20" s="21">
        <f t="shared" si="0"/>
        <v>4.9669372276451771</v>
      </c>
      <c r="H20" s="209">
        <v>74915.399999999994</v>
      </c>
      <c r="I20" s="21">
        <f t="shared" si="1"/>
        <v>0.1613055081687699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4737.7833333333328</v>
      </c>
      <c r="F21" s="46">
        <v>21525.974999999999</v>
      </c>
      <c r="G21" s="21">
        <f t="shared" si="0"/>
        <v>3.5434696957437901</v>
      </c>
      <c r="H21" s="209">
        <v>21899.5</v>
      </c>
      <c r="I21" s="21">
        <f t="shared" si="1"/>
        <v>-1.7056325486883329E-2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3394.2799999999997</v>
      </c>
      <c r="F22" s="46">
        <v>11142.4</v>
      </c>
      <c r="G22" s="21">
        <f t="shared" si="0"/>
        <v>2.2826991291231131</v>
      </c>
      <c r="H22" s="209">
        <v>10279.4</v>
      </c>
      <c r="I22" s="21">
        <f t="shared" si="1"/>
        <v>8.3954316399789869E-2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638.39999999999986</v>
      </c>
      <c r="F23" s="46">
        <v>3725</v>
      </c>
      <c r="G23" s="21">
        <f t="shared" si="0"/>
        <v>4.8348997493734354</v>
      </c>
      <c r="H23" s="209">
        <v>3605</v>
      </c>
      <c r="I23" s="21">
        <f t="shared" si="1"/>
        <v>3.3287101248266296E-2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827.6</v>
      </c>
      <c r="F24" s="46">
        <v>4524.4444444444443</v>
      </c>
      <c r="G24" s="21">
        <f t="shared" si="0"/>
        <v>4.466945921271682</v>
      </c>
      <c r="H24" s="209">
        <v>4841.6666666666661</v>
      </c>
      <c r="I24" s="21">
        <f t="shared" si="1"/>
        <v>-6.5519219736087111E-2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851.90666666666675</v>
      </c>
      <c r="F25" s="46">
        <v>4124.4444444444443</v>
      </c>
      <c r="G25" s="21">
        <f t="shared" si="0"/>
        <v>3.8414275950938803</v>
      </c>
      <c r="H25" s="209">
        <v>4236.875</v>
      </c>
      <c r="I25" s="21">
        <f t="shared" si="1"/>
        <v>-2.6536198390454204E-2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845.5</v>
      </c>
      <c r="F26" s="46">
        <v>3695.2</v>
      </c>
      <c r="G26" s="21">
        <f t="shared" si="0"/>
        <v>3.3704316972205794</v>
      </c>
      <c r="H26" s="209">
        <v>3524.4</v>
      </c>
      <c r="I26" s="21">
        <f t="shared" si="1"/>
        <v>4.8462149585745011E-2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2725.3599999999997</v>
      </c>
      <c r="F27" s="46">
        <v>14187.4</v>
      </c>
      <c r="G27" s="21">
        <f t="shared" si="0"/>
        <v>4.2056975959139349</v>
      </c>
      <c r="H27" s="209">
        <v>13972.4</v>
      </c>
      <c r="I27" s="21">
        <f t="shared" si="1"/>
        <v>1.5387478171251898E-2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875.50222222222214</v>
      </c>
      <c r="F28" s="46">
        <v>3736.75</v>
      </c>
      <c r="G28" s="21">
        <f t="shared" si="0"/>
        <v>3.2681216622332325</v>
      </c>
      <c r="H28" s="209">
        <v>3523</v>
      </c>
      <c r="I28" s="21">
        <f t="shared" si="1"/>
        <v>6.0672722111836504E-2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4048.3222222222221</v>
      </c>
      <c r="F29" s="46">
        <v>7497.0777777777785</v>
      </c>
      <c r="G29" s="21">
        <f t="shared" si="0"/>
        <v>0.85189749388635649</v>
      </c>
      <c r="H29" s="209">
        <v>7718.7777777777774</v>
      </c>
      <c r="I29" s="21">
        <f t="shared" si="1"/>
        <v>-2.8722163842865023E-2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4921.3866666666672</v>
      </c>
      <c r="F30" s="46">
        <v>18462.5</v>
      </c>
      <c r="G30" s="21">
        <f t="shared" si="0"/>
        <v>2.7514833217738084</v>
      </c>
      <c r="H30" s="209">
        <v>17705.555555555555</v>
      </c>
      <c r="I30" s="21">
        <f t="shared" si="1"/>
        <v>4.2751804204581155E-2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3975.42</v>
      </c>
      <c r="F31" s="49">
        <v>13696.5</v>
      </c>
      <c r="G31" s="23">
        <f t="shared" si="0"/>
        <v>2.4452963460464554</v>
      </c>
      <c r="H31" s="212">
        <v>13861.9</v>
      </c>
      <c r="I31" s="23">
        <f t="shared" si="1"/>
        <v>-1.1931986235653095E-2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7014.48</v>
      </c>
      <c r="F33" s="54">
        <v>18794.400000000001</v>
      </c>
      <c r="G33" s="21">
        <f>(F33-E33)/E33</f>
        <v>1.6793718137338767</v>
      </c>
      <c r="H33" s="215">
        <v>19399.400000000001</v>
      </c>
      <c r="I33" s="21">
        <f>(F33-H33)/H33</f>
        <v>-3.1186531542212643E-2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7053.619999999999</v>
      </c>
      <c r="F34" s="46">
        <v>19044.900000000001</v>
      </c>
      <c r="G34" s="21">
        <f>(F34-E34)/E34</f>
        <v>1.7000178631681326</v>
      </c>
      <c r="H34" s="209">
        <v>20199.900000000001</v>
      </c>
      <c r="I34" s="21">
        <f>(F34-H34)/H34</f>
        <v>-5.7178500883667736E-2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4901.2</v>
      </c>
      <c r="F35" s="46">
        <v>10324.5</v>
      </c>
      <c r="G35" s="21">
        <f>(F35-E35)/E35</f>
        <v>1.1065249326695503</v>
      </c>
      <c r="H35" s="209">
        <v>10020</v>
      </c>
      <c r="I35" s="21">
        <f>(F35-H35)/H35</f>
        <v>3.0389221556886229E-2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6457.96</v>
      </c>
      <c r="F36" s="46">
        <v>8715.6666666666679</v>
      </c>
      <c r="G36" s="21">
        <f>(F36-E36)/E36</f>
        <v>0.34960059626672629</v>
      </c>
      <c r="H36" s="209">
        <v>9044.8571428571431</v>
      </c>
      <c r="I36" s="21">
        <f>(F36-H36)/H36</f>
        <v>-3.6395320676838087E-2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3499.4399999999996</v>
      </c>
      <c r="F37" s="49">
        <v>7802.7</v>
      </c>
      <c r="G37" s="23">
        <f>(F37-E37)/E37</f>
        <v>1.2296996090803103</v>
      </c>
      <c r="H37" s="212">
        <v>7617.4</v>
      </c>
      <c r="I37" s="23">
        <f>(F37-H37)/H37</f>
        <v>2.4325885472733504E-2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73600.212380952376</v>
      </c>
      <c r="F39" s="46">
        <v>295490.66666666663</v>
      </c>
      <c r="G39" s="21">
        <f t="shared" ref="G39:G44" si="2">(F39-E39)/E39</f>
        <v>3.01480725540867</v>
      </c>
      <c r="H39" s="209">
        <v>287807.33333333337</v>
      </c>
      <c r="I39" s="21">
        <f t="shared" ref="I39:I44" si="3">(F39-H39)/H39</f>
        <v>2.6696099937226252E-2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48507.8</v>
      </c>
      <c r="F40" s="46">
        <v>210968.15714285715</v>
      </c>
      <c r="G40" s="21">
        <f t="shared" si="2"/>
        <v>3.3491594577131338</v>
      </c>
      <c r="H40" s="209">
        <v>196842</v>
      </c>
      <c r="I40" s="21">
        <f t="shared" si="3"/>
        <v>7.176393830004342E-2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26592</v>
      </c>
      <c r="F41" s="57">
        <v>146579.6</v>
      </c>
      <c r="G41" s="21">
        <f t="shared" si="2"/>
        <v>4.512169073405536</v>
      </c>
      <c r="H41" s="217">
        <v>131769.60000000001</v>
      </c>
      <c r="I41" s="21">
        <f t="shared" si="3"/>
        <v>0.11239314682597502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15544.720000000001</v>
      </c>
      <c r="F42" s="47">
        <v>78677.142857142855</v>
      </c>
      <c r="G42" s="21">
        <f t="shared" si="2"/>
        <v>4.0613419126972277</v>
      </c>
      <c r="H42" s="210">
        <v>70498.571428571435</v>
      </c>
      <c r="I42" s="21">
        <f t="shared" si="3"/>
        <v>0.11601045613892873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14682.8</v>
      </c>
      <c r="F43" s="47">
        <v>60333.333333333336</v>
      </c>
      <c r="G43" s="21">
        <f t="shared" si="2"/>
        <v>3.1091163356671303</v>
      </c>
      <c r="H43" s="210">
        <v>55333.333333333336</v>
      </c>
      <c r="I43" s="21">
        <f t="shared" si="3"/>
        <v>9.036144578313253E-2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26687.438095238096</v>
      </c>
      <c r="F44" s="50">
        <v>142570.71428571429</v>
      </c>
      <c r="G44" s="31">
        <f t="shared" si="2"/>
        <v>4.3422405619051734</v>
      </c>
      <c r="H44" s="213">
        <v>131642.85714285713</v>
      </c>
      <c r="I44" s="31">
        <f t="shared" si="3"/>
        <v>8.3011394465545438E-2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21452.742857142857</v>
      </c>
      <c r="F46" s="43">
        <v>105203.11111111111</v>
      </c>
      <c r="G46" s="21">
        <f t="shared" ref="G46:G51" si="4">(F46-E46)/E46</f>
        <v>3.9039468664531589</v>
      </c>
      <c r="H46" s="207">
        <v>101875.33333333333</v>
      </c>
      <c r="I46" s="21">
        <f t="shared" ref="I46:I51" si="5">(F46-H46)/H46</f>
        <v>3.2665196460161583E-2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12377.26</v>
      </c>
      <c r="F47" s="47">
        <v>65146.444444444445</v>
      </c>
      <c r="G47" s="21">
        <f t="shared" si="4"/>
        <v>4.2633979123363686</v>
      </c>
      <c r="H47" s="210">
        <v>57634.222222222219</v>
      </c>
      <c r="I47" s="21">
        <f t="shared" si="5"/>
        <v>0.13034308319902535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41181.288888888885</v>
      </c>
      <c r="F48" s="47">
        <v>187445.33333333334</v>
      </c>
      <c r="G48" s="21">
        <f t="shared" si="4"/>
        <v>3.55171118706554</v>
      </c>
      <c r="H48" s="210">
        <v>181273.5</v>
      </c>
      <c r="I48" s="21">
        <f t="shared" si="5"/>
        <v>3.4047079872862512E-2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86728.366666666669</v>
      </c>
      <c r="F49" s="47">
        <v>232057.5</v>
      </c>
      <c r="G49" s="21">
        <f t="shared" si="4"/>
        <v>1.6756816589420378</v>
      </c>
      <c r="H49" s="210">
        <v>203426</v>
      </c>
      <c r="I49" s="21">
        <f t="shared" si="5"/>
        <v>0.14074651224523904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5315.0166666666664</v>
      </c>
      <c r="F50" s="47">
        <v>25060</v>
      </c>
      <c r="G50" s="21">
        <f t="shared" si="4"/>
        <v>3.7149428819602326</v>
      </c>
      <c r="H50" s="210">
        <v>25020</v>
      </c>
      <c r="I50" s="21">
        <f t="shared" si="5"/>
        <v>1.5987210231814548E-3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50085.5</v>
      </c>
      <c r="F51" s="50">
        <v>263330</v>
      </c>
      <c r="G51" s="31">
        <f t="shared" si="4"/>
        <v>4.2576094877759036</v>
      </c>
      <c r="H51" s="213">
        <v>263330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12597.35</v>
      </c>
      <c r="F53" s="66">
        <v>41120</v>
      </c>
      <c r="G53" s="22">
        <f t="shared" ref="G53:G61" si="6">(F53-E53)/E53</f>
        <v>2.2641785772404512</v>
      </c>
      <c r="H53" s="163">
        <v>39366.666666666664</v>
      </c>
      <c r="I53" s="22">
        <f t="shared" ref="I53:I61" si="7">(F53-H53)/H53</f>
        <v>4.4538526672311667E-2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19078.23333333333</v>
      </c>
      <c r="F54" s="70">
        <v>48538.75</v>
      </c>
      <c r="G54" s="21">
        <f t="shared" si="6"/>
        <v>1.5441952172370961</v>
      </c>
      <c r="H54" s="221">
        <v>47061.25</v>
      </c>
      <c r="I54" s="21">
        <f t="shared" si="7"/>
        <v>3.1395256182103114E-2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17020.5</v>
      </c>
      <c r="F55" s="70">
        <v>35186.6</v>
      </c>
      <c r="G55" s="21">
        <f t="shared" si="6"/>
        <v>1.0673070708851091</v>
      </c>
      <c r="H55" s="221">
        <v>33744.6</v>
      </c>
      <c r="I55" s="21">
        <f t="shared" si="7"/>
        <v>4.273276316803281E-2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14993.470000000001</v>
      </c>
      <c r="F56" s="70">
        <v>46515</v>
      </c>
      <c r="G56" s="21">
        <f t="shared" si="6"/>
        <v>2.1023505566089771</v>
      </c>
      <c r="H56" s="221">
        <v>45008.333333333336</v>
      </c>
      <c r="I56" s="21">
        <f t="shared" si="7"/>
        <v>3.3475282355119367E-2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6653.0533333333342</v>
      </c>
      <c r="F57" s="98">
        <v>23215.833333333332</v>
      </c>
      <c r="G57" s="21">
        <f t="shared" si="6"/>
        <v>2.4895005601438132</v>
      </c>
      <c r="H57" s="226">
        <v>22174.166666666668</v>
      </c>
      <c r="I57" s="21">
        <f t="shared" si="7"/>
        <v>4.6976586869104324E-2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4410.1301587301587</v>
      </c>
      <c r="F58" s="50">
        <v>6421.25</v>
      </c>
      <c r="G58" s="29">
        <f t="shared" si="6"/>
        <v>0.4560227859236059</v>
      </c>
      <c r="H58" s="213">
        <v>6421.25</v>
      </c>
      <c r="I58" s="29">
        <f t="shared" si="7"/>
        <v>0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21656.066666666666</v>
      </c>
      <c r="F59" s="68">
        <v>45215</v>
      </c>
      <c r="G59" s="21">
        <f t="shared" si="6"/>
        <v>1.0878676029195824</v>
      </c>
      <c r="H59" s="220">
        <v>44060</v>
      </c>
      <c r="I59" s="21">
        <f t="shared" si="7"/>
        <v>2.6214253290966865E-2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23311.7</v>
      </c>
      <c r="F60" s="70">
        <v>52898</v>
      </c>
      <c r="G60" s="21">
        <f t="shared" si="6"/>
        <v>1.2691609792507623</v>
      </c>
      <c r="H60" s="221">
        <v>52898</v>
      </c>
      <c r="I60" s="21">
        <f t="shared" si="7"/>
        <v>0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83566</v>
      </c>
      <c r="F61" s="73">
        <v>412500</v>
      </c>
      <c r="G61" s="29">
        <f t="shared" si="6"/>
        <v>3.9362180791230883</v>
      </c>
      <c r="H61" s="222">
        <v>412500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26799.772222222226</v>
      </c>
      <c r="F63" s="54">
        <v>81085.375</v>
      </c>
      <c r="G63" s="21">
        <f t="shared" ref="G63:G68" si="8">(F63-E63)/E63</f>
        <v>2.025599409116039</v>
      </c>
      <c r="H63" s="215">
        <v>81080.428571428565</v>
      </c>
      <c r="I63" s="21">
        <f t="shared" ref="I63:I74" si="9">(F63-H63)/H63</f>
        <v>6.1006443337644738E-5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147800.42857142858</v>
      </c>
      <c r="F64" s="46">
        <v>467423.28571428574</v>
      </c>
      <c r="G64" s="21">
        <f t="shared" si="8"/>
        <v>2.1625299752658749</v>
      </c>
      <c r="H64" s="209">
        <v>467423.28571428574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78181.666666666657</v>
      </c>
      <c r="F65" s="46">
        <v>282800</v>
      </c>
      <c r="G65" s="21">
        <f t="shared" si="8"/>
        <v>2.6172163124347145</v>
      </c>
      <c r="H65" s="209">
        <v>254626.25</v>
      </c>
      <c r="I65" s="21">
        <f t="shared" si="9"/>
        <v>0.11064746859367407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24298.55</v>
      </c>
      <c r="F66" s="46">
        <v>95000</v>
      </c>
      <c r="G66" s="21">
        <f t="shared" si="8"/>
        <v>2.9096983153315734</v>
      </c>
      <c r="H66" s="209">
        <v>95000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20357.342857142859</v>
      </c>
      <c r="F67" s="46">
        <v>57260</v>
      </c>
      <c r="G67" s="21">
        <f t="shared" si="8"/>
        <v>1.8127442958455142</v>
      </c>
      <c r="H67" s="209">
        <v>55988.571428571428</v>
      </c>
      <c r="I67" s="21">
        <f t="shared" si="9"/>
        <v>2.270871606450298E-2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17499.400000000001</v>
      </c>
      <c r="F68" s="58">
        <v>49791.333333333336</v>
      </c>
      <c r="G68" s="31">
        <f t="shared" si="8"/>
        <v>1.8453166013310931</v>
      </c>
      <c r="H68" s="218">
        <v>51239.6</v>
      </c>
      <c r="I68" s="31">
        <f t="shared" si="9"/>
        <v>-2.8264597433755589E-2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19589.155555555553</v>
      </c>
      <c r="F70" s="43">
        <v>54545.375</v>
      </c>
      <c r="G70" s="21">
        <f>(F70-E70)/E70</f>
        <v>1.7844679085480406</v>
      </c>
      <c r="H70" s="207">
        <v>54845.375</v>
      </c>
      <c r="I70" s="21">
        <f t="shared" si="9"/>
        <v>-5.4699233982810763E-3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7829.5199999999995</v>
      </c>
      <c r="F71" s="47">
        <v>36495.599999999999</v>
      </c>
      <c r="G71" s="21">
        <f>(F71-E71)/E71</f>
        <v>3.6612819176654505</v>
      </c>
      <c r="H71" s="210">
        <v>35496.333333333336</v>
      </c>
      <c r="I71" s="21">
        <f t="shared" si="9"/>
        <v>2.8151264449849171E-2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6408.5</v>
      </c>
      <c r="F72" s="47">
        <v>22186.857142857141</v>
      </c>
      <c r="G72" s="21">
        <f>(F72-E72)/E72</f>
        <v>2.4620983292279224</v>
      </c>
      <c r="H72" s="210">
        <v>21674.75</v>
      </c>
      <c r="I72" s="21">
        <f t="shared" si="9"/>
        <v>2.3626899634696653E-2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9002.9</v>
      </c>
      <c r="F73" s="47">
        <v>26666</v>
      </c>
      <c r="G73" s="21">
        <f>(F73-E73)/E73</f>
        <v>1.9619344877761609</v>
      </c>
      <c r="H73" s="210">
        <v>30028.25</v>
      </c>
      <c r="I73" s="21">
        <f t="shared" si="9"/>
        <v>-0.1119695619957873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7924.8527777777781</v>
      </c>
      <c r="F74" s="50">
        <v>24359.714285714286</v>
      </c>
      <c r="G74" s="21">
        <f>(F74-E74)/E74</f>
        <v>2.0738380849196085</v>
      </c>
      <c r="H74" s="213">
        <v>24359.714285714286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5020.7333333333336</v>
      </c>
      <c r="F76" s="43">
        <v>19651.599999999999</v>
      </c>
      <c r="G76" s="22">
        <f t="shared" ref="G76:G82" si="10">(F76-E76)/E76</f>
        <v>2.9140895752280538</v>
      </c>
      <c r="H76" s="207">
        <v>19651.599999999999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7604.4</v>
      </c>
      <c r="F77" s="32">
        <v>23941.428571428572</v>
      </c>
      <c r="G77" s="21">
        <f t="shared" si="10"/>
        <v>2.1483652321588256</v>
      </c>
      <c r="H77" s="201">
        <v>18038.333333333332</v>
      </c>
      <c r="I77" s="21">
        <f t="shared" si="11"/>
        <v>0.32725280817307073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3358.2714285714292</v>
      </c>
      <c r="F78" s="47">
        <v>9942.1666666666661</v>
      </c>
      <c r="G78" s="21">
        <f t="shared" si="10"/>
        <v>1.9605012215751576</v>
      </c>
      <c r="H78" s="210">
        <v>9942.1666666666661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6599.6</v>
      </c>
      <c r="F79" s="47">
        <v>14557.777777777777</v>
      </c>
      <c r="G79" s="21">
        <f t="shared" si="10"/>
        <v>1.2058575940629397</v>
      </c>
      <c r="H79" s="210">
        <v>14668.888888888889</v>
      </c>
      <c r="I79" s="21">
        <f t="shared" si="11"/>
        <v>-7.5746099075897728E-3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5152.1000000000004</v>
      </c>
      <c r="F80" s="61">
        <v>23749.75</v>
      </c>
      <c r="G80" s="21">
        <f t="shared" si="10"/>
        <v>3.6097222491799461</v>
      </c>
      <c r="H80" s="219">
        <v>23931.857142857141</v>
      </c>
      <c r="I80" s="21">
        <f t="shared" si="11"/>
        <v>-7.6094028879615883E-3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9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7503.75</v>
      </c>
      <c r="F82" s="50">
        <v>38357</v>
      </c>
      <c r="G82" s="23">
        <f t="shared" si="10"/>
        <v>4.1117108112610365</v>
      </c>
      <c r="H82" s="213">
        <v>38168.300000000003</v>
      </c>
      <c r="I82" s="23">
        <f t="shared" si="11"/>
        <v>4.94389323076996E-3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0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218</v>
      </c>
      <c r="F13" s="259" t="s">
        <v>225</v>
      </c>
      <c r="G13" s="242" t="s">
        <v>197</v>
      </c>
      <c r="H13" s="259" t="s">
        <v>220</v>
      </c>
      <c r="I13" s="242" t="s">
        <v>187</v>
      </c>
    </row>
    <row r="14" spans="1:9" s="145" customFormat="1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12</v>
      </c>
      <c r="C16" s="188" t="s">
        <v>92</v>
      </c>
      <c r="D16" s="185" t="s">
        <v>81</v>
      </c>
      <c r="E16" s="206">
        <v>827.6</v>
      </c>
      <c r="F16" s="206">
        <v>4524.4444444444443</v>
      </c>
      <c r="G16" s="194">
        <f t="shared" ref="G16:G31" si="0">(F16-E16)/E16</f>
        <v>4.466945921271682</v>
      </c>
      <c r="H16" s="206">
        <v>4841.6666666666661</v>
      </c>
      <c r="I16" s="194">
        <f t="shared" ref="I16:I31" si="1">(F16-H16)/H16</f>
        <v>-6.5519219736087111E-2</v>
      </c>
    </row>
    <row r="17" spans="1:9" ht="16.5" x14ac:dyDescent="0.3">
      <c r="A17" s="150"/>
      <c r="B17" s="202" t="s">
        <v>17</v>
      </c>
      <c r="C17" s="189" t="s">
        <v>97</v>
      </c>
      <c r="D17" s="185" t="s">
        <v>161</v>
      </c>
      <c r="E17" s="209">
        <v>4048.3222222222221</v>
      </c>
      <c r="F17" s="209">
        <v>7497.0777777777785</v>
      </c>
      <c r="G17" s="194">
        <f t="shared" si="0"/>
        <v>0.85189749388635649</v>
      </c>
      <c r="H17" s="209">
        <v>7718.7777777777774</v>
      </c>
      <c r="I17" s="194">
        <f t="shared" si="1"/>
        <v>-2.8722163842865023E-2</v>
      </c>
    </row>
    <row r="18" spans="1:9" ht="16.5" x14ac:dyDescent="0.3">
      <c r="A18" s="150"/>
      <c r="B18" s="202" t="s">
        <v>6</v>
      </c>
      <c r="C18" s="189" t="s">
        <v>86</v>
      </c>
      <c r="D18" s="185" t="s">
        <v>161</v>
      </c>
      <c r="E18" s="209">
        <v>5151.84</v>
      </c>
      <c r="F18" s="209">
        <v>22217.4</v>
      </c>
      <c r="G18" s="194">
        <f t="shared" si="0"/>
        <v>3.3125174694866302</v>
      </c>
      <c r="H18" s="209">
        <v>22838.777777777777</v>
      </c>
      <c r="I18" s="194">
        <f t="shared" si="1"/>
        <v>-2.7207137957372615E-2</v>
      </c>
    </row>
    <row r="19" spans="1:9" ht="16.5" x14ac:dyDescent="0.3">
      <c r="A19" s="150"/>
      <c r="B19" s="202" t="s">
        <v>13</v>
      </c>
      <c r="C19" s="189" t="s">
        <v>93</v>
      </c>
      <c r="D19" s="185" t="s">
        <v>81</v>
      </c>
      <c r="E19" s="209">
        <v>851.90666666666675</v>
      </c>
      <c r="F19" s="209">
        <v>4124.4444444444443</v>
      </c>
      <c r="G19" s="194">
        <f t="shared" si="0"/>
        <v>3.8414275950938803</v>
      </c>
      <c r="H19" s="209">
        <v>4236.875</v>
      </c>
      <c r="I19" s="194">
        <f t="shared" si="1"/>
        <v>-2.6536198390454204E-2</v>
      </c>
    </row>
    <row r="20" spans="1:9" ht="16.5" x14ac:dyDescent="0.3">
      <c r="A20" s="150"/>
      <c r="B20" s="202" t="s">
        <v>5</v>
      </c>
      <c r="C20" s="189" t="s">
        <v>85</v>
      </c>
      <c r="D20" s="185" t="s">
        <v>161</v>
      </c>
      <c r="E20" s="209">
        <v>4259.2199999999993</v>
      </c>
      <c r="F20" s="209">
        <v>21041.555555555555</v>
      </c>
      <c r="G20" s="194">
        <f t="shared" si="0"/>
        <v>3.9402368404439208</v>
      </c>
      <c r="H20" s="209">
        <v>21435.444444444445</v>
      </c>
      <c r="I20" s="194">
        <f t="shared" si="1"/>
        <v>-1.8375587681876925E-2</v>
      </c>
    </row>
    <row r="21" spans="1:9" ht="16.5" x14ac:dyDescent="0.3">
      <c r="A21" s="150"/>
      <c r="B21" s="202" t="s">
        <v>9</v>
      </c>
      <c r="C21" s="189" t="s">
        <v>88</v>
      </c>
      <c r="D21" s="185" t="s">
        <v>161</v>
      </c>
      <c r="E21" s="209">
        <v>4737.7833333333328</v>
      </c>
      <c r="F21" s="209">
        <v>21525.974999999999</v>
      </c>
      <c r="G21" s="194">
        <f t="shared" si="0"/>
        <v>3.5434696957437901</v>
      </c>
      <c r="H21" s="209">
        <v>21899.5</v>
      </c>
      <c r="I21" s="194">
        <f t="shared" si="1"/>
        <v>-1.7056325486883329E-2</v>
      </c>
    </row>
    <row r="22" spans="1:9" ht="16.5" x14ac:dyDescent="0.3">
      <c r="A22" s="150"/>
      <c r="B22" s="202" t="s">
        <v>19</v>
      </c>
      <c r="C22" s="189" t="s">
        <v>99</v>
      </c>
      <c r="D22" s="185" t="s">
        <v>161</v>
      </c>
      <c r="E22" s="209">
        <v>3975.42</v>
      </c>
      <c r="F22" s="209">
        <v>13696.5</v>
      </c>
      <c r="G22" s="194">
        <f t="shared" si="0"/>
        <v>2.4452963460464554</v>
      </c>
      <c r="H22" s="209">
        <v>13861.9</v>
      </c>
      <c r="I22" s="194">
        <f t="shared" si="1"/>
        <v>-1.1931986235653095E-2</v>
      </c>
    </row>
    <row r="23" spans="1:9" ht="16.5" x14ac:dyDescent="0.3">
      <c r="A23" s="150"/>
      <c r="B23" s="202" t="s">
        <v>15</v>
      </c>
      <c r="C23" s="189" t="s">
        <v>95</v>
      </c>
      <c r="D23" s="187" t="s">
        <v>82</v>
      </c>
      <c r="E23" s="209">
        <v>2725.3599999999997</v>
      </c>
      <c r="F23" s="209">
        <v>14187.4</v>
      </c>
      <c r="G23" s="194">
        <f t="shared" si="0"/>
        <v>4.2056975959139349</v>
      </c>
      <c r="H23" s="209">
        <v>13972.4</v>
      </c>
      <c r="I23" s="194">
        <f t="shared" si="1"/>
        <v>1.5387478171251898E-2</v>
      </c>
    </row>
    <row r="24" spans="1:9" ht="16.5" x14ac:dyDescent="0.3">
      <c r="A24" s="150"/>
      <c r="B24" s="202" t="s">
        <v>11</v>
      </c>
      <c r="C24" s="189" t="s">
        <v>91</v>
      </c>
      <c r="D24" s="187" t="s">
        <v>81</v>
      </c>
      <c r="E24" s="209">
        <v>638.39999999999986</v>
      </c>
      <c r="F24" s="209">
        <v>3725</v>
      </c>
      <c r="G24" s="194">
        <f t="shared" si="0"/>
        <v>4.8348997493734354</v>
      </c>
      <c r="H24" s="209">
        <v>3605</v>
      </c>
      <c r="I24" s="194">
        <f t="shared" si="1"/>
        <v>3.3287101248266296E-2</v>
      </c>
    </row>
    <row r="25" spans="1:9" ht="16.5" x14ac:dyDescent="0.3">
      <c r="A25" s="150"/>
      <c r="B25" s="202" t="s">
        <v>18</v>
      </c>
      <c r="C25" s="189" t="s">
        <v>98</v>
      </c>
      <c r="D25" s="187" t="s">
        <v>83</v>
      </c>
      <c r="E25" s="209">
        <v>4921.3866666666672</v>
      </c>
      <c r="F25" s="209">
        <v>18462.5</v>
      </c>
      <c r="G25" s="194">
        <f t="shared" si="0"/>
        <v>2.7514833217738084</v>
      </c>
      <c r="H25" s="209">
        <v>17705.555555555555</v>
      </c>
      <c r="I25" s="194">
        <f t="shared" si="1"/>
        <v>4.2751804204581155E-2</v>
      </c>
    </row>
    <row r="26" spans="1:9" ht="16.5" x14ac:dyDescent="0.3">
      <c r="A26" s="150"/>
      <c r="B26" s="202" t="s">
        <v>14</v>
      </c>
      <c r="C26" s="189" t="s">
        <v>94</v>
      </c>
      <c r="D26" s="187" t="s">
        <v>81</v>
      </c>
      <c r="E26" s="209">
        <v>845.5</v>
      </c>
      <c r="F26" s="209">
        <v>3695.2</v>
      </c>
      <c r="G26" s="194">
        <f t="shared" si="0"/>
        <v>3.3704316972205794</v>
      </c>
      <c r="H26" s="209">
        <v>3524.4</v>
      </c>
      <c r="I26" s="194">
        <f t="shared" si="1"/>
        <v>4.8462149585745011E-2</v>
      </c>
    </row>
    <row r="27" spans="1:9" ht="16.5" x14ac:dyDescent="0.3">
      <c r="A27" s="150"/>
      <c r="B27" s="202" t="s">
        <v>16</v>
      </c>
      <c r="C27" s="189" t="s">
        <v>96</v>
      </c>
      <c r="D27" s="187" t="s">
        <v>81</v>
      </c>
      <c r="E27" s="209">
        <v>875.50222222222214</v>
      </c>
      <c r="F27" s="209">
        <v>3736.75</v>
      </c>
      <c r="G27" s="194">
        <f t="shared" si="0"/>
        <v>3.2681216622332325</v>
      </c>
      <c r="H27" s="209">
        <v>3523</v>
      </c>
      <c r="I27" s="194">
        <f t="shared" si="1"/>
        <v>6.0672722111836504E-2</v>
      </c>
    </row>
    <row r="28" spans="1:9" ht="16.5" x14ac:dyDescent="0.3">
      <c r="A28" s="150"/>
      <c r="B28" s="202" t="s">
        <v>7</v>
      </c>
      <c r="C28" s="189" t="s">
        <v>87</v>
      </c>
      <c r="D28" s="187" t="s">
        <v>161</v>
      </c>
      <c r="E28" s="209">
        <v>1590.38</v>
      </c>
      <c r="F28" s="209">
        <v>5148.5</v>
      </c>
      <c r="G28" s="194">
        <f t="shared" si="0"/>
        <v>2.2372766257120937</v>
      </c>
      <c r="H28" s="209">
        <v>4749.8999999999996</v>
      </c>
      <c r="I28" s="194">
        <f t="shared" si="1"/>
        <v>8.3917556159077117E-2</v>
      </c>
    </row>
    <row r="29" spans="1:9" ht="17.25" thickBot="1" x14ac:dyDescent="0.35">
      <c r="A29" s="151"/>
      <c r="B29" s="202" t="s">
        <v>10</v>
      </c>
      <c r="C29" s="189" t="s">
        <v>90</v>
      </c>
      <c r="D29" s="187" t="s">
        <v>161</v>
      </c>
      <c r="E29" s="209">
        <v>3394.2799999999997</v>
      </c>
      <c r="F29" s="209">
        <v>11142.4</v>
      </c>
      <c r="G29" s="194">
        <f t="shared" si="0"/>
        <v>2.2826991291231131</v>
      </c>
      <c r="H29" s="209">
        <v>10279.4</v>
      </c>
      <c r="I29" s="194">
        <f t="shared" si="1"/>
        <v>8.3954316399789869E-2</v>
      </c>
    </row>
    <row r="30" spans="1:9" ht="16.5" x14ac:dyDescent="0.3">
      <c r="A30" s="37"/>
      <c r="B30" s="202" t="s">
        <v>4</v>
      </c>
      <c r="C30" s="189" t="s">
        <v>84</v>
      </c>
      <c r="D30" s="187" t="s">
        <v>161</v>
      </c>
      <c r="E30" s="209">
        <v>4242.54</v>
      </c>
      <c r="F30" s="209">
        <v>15964</v>
      </c>
      <c r="G30" s="194">
        <f t="shared" si="0"/>
        <v>2.7628401853606563</v>
      </c>
      <c r="H30" s="209">
        <v>13936.9</v>
      </c>
      <c r="I30" s="194">
        <f t="shared" si="1"/>
        <v>0.14544841392275187</v>
      </c>
    </row>
    <row r="31" spans="1:9" ht="17.25" thickBot="1" x14ac:dyDescent="0.35">
      <c r="A31" s="38"/>
      <c r="B31" s="203" t="s">
        <v>8</v>
      </c>
      <c r="C31" s="190" t="s">
        <v>89</v>
      </c>
      <c r="D31" s="186" t="s">
        <v>161</v>
      </c>
      <c r="E31" s="212">
        <v>14580.288571428573</v>
      </c>
      <c r="F31" s="212">
        <v>86999.666666666657</v>
      </c>
      <c r="G31" s="196">
        <f t="shared" si="0"/>
        <v>4.9669372276451771</v>
      </c>
      <c r="H31" s="212">
        <v>74915.399999999994</v>
      </c>
      <c r="I31" s="196">
        <f t="shared" si="1"/>
        <v>0.1613055081687699</v>
      </c>
    </row>
    <row r="32" spans="1:9" ht="15.75" customHeight="1" thickBot="1" x14ac:dyDescent="0.25">
      <c r="A32" s="252" t="s">
        <v>188</v>
      </c>
      <c r="B32" s="253"/>
      <c r="C32" s="253"/>
      <c r="D32" s="254"/>
      <c r="E32" s="99">
        <f>SUM(E16:E31)</f>
        <v>57665.729682539684</v>
      </c>
      <c r="F32" s="100">
        <f>SUM(F16:F31)</f>
        <v>257688.81388888886</v>
      </c>
      <c r="G32" s="101">
        <f t="shared" ref="G32" si="2">(F32-E32)/E32</f>
        <v>3.4686647564768989</v>
      </c>
      <c r="H32" s="100">
        <f>SUM(H16:H31)</f>
        <v>243044.89722222218</v>
      </c>
      <c r="I32" s="104">
        <f t="shared" ref="I32" si="3">(F32-H32)/H32</f>
        <v>6.0251899274714568E-2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27</v>
      </c>
      <c r="C34" s="191" t="s">
        <v>101</v>
      </c>
      <c r="D34" s="193" t="s">
        <v>161</v>
      </c>
      <c r="E34" s="215">
        <v>7053.619999999999</v>
      </c>
      <c r="F34" s="215">
        <v>19044.900000000001</v>
      </c>
      <c r="G34" s="194">
        <f>(F34-E34)/E34</f>
        <v>1.7000178631681326</v>
      </c>
      <c r="H34" s="215">
        <v>20199.900000000001</v>
      </c>
      <c r="I34" s="194">
        <f>(F34-H34)/H34</f>
        <v>-5.7178500883667736E-2</v>
      </c>
    </row>
    <row r="35" spans="1:9" ht="16.5" x14ac:dyDescent="0.3">
      <c r="A35" s="37"/>
      <c r="B35" s="202" t="s">
        <v>29</v>
      </c>
      <c r="C35" s="189" t="s">
        <v>103</v>
      </c>
      <c r="D35" s="185" t="s">
        <v>161</v>
      </c>
      <c r="E35" s="209">
        <v>6457.96</v>
      </c>
      <c r="F35" s="209">
        <v>8715.6666666666679</v>
      </c>
      <c r="G35" s="194">
        <f>(F35-E35)/E35</f>
        <v>0.34960059626672629</v>
      </c>
      <c r="H35" s="209">
        <v>9044.8571428571431</v>
      </c>
      <c r="I35" s="194">
        <f>(F35-H35)/H35</f>
        <v>-3.6395320676838087E-2</v>
      </c>
    </row>
    <row r="36" spans="1:9" ht="16.5" x14ac:dyDescent="0.3">
      <c r="A36" s="37"/>
      <c r="B36" s="204" t="s">
        <v>26</v>
      </c>
      <c r="C36" s="189" t="s">
        <v>100</v>
      </c>
      <c r="D36" s="185" t="s">
        <v>161</v>
      </c>
      <c r="E36" s="209">
        <v>7014.48</v>
      </c>
      <c r="F36" s="209">
        <v>18794.400000000001</v>
      </c>
      <c r="G36" s="194">
        <f>(F36-E36)/E36</f>
        <v>1.6793718137338767</v>
      </c>
      <c r="H36" s="209">
        <v>19399.400000000001</v>
      </c>
      <c r="I36" s="194">
        <f>(F36-H36)/H36</f>
        <v>-3.1186531542212643E-2</v>
      </c>
    </row>
    <row r="37" spans="1:9" ht="16.5" x14ac:dyDescent="0.3">
      <c r="A37" s="37"/>
      <c r="B37" s="202" t="s">
        <v>30</v>
      </c>
      <c r="C37" s="189" t="s">
        <v>104</v>
      </c>
      <c r="D37" s="185" t="s">
        <v>161</v>
      </c>
      <c r="E37" s="209">
        <v>3499.4399999999996</v>
      </c>
      <c r="F37" s="209">
        <v>7802.7</v>
      </c>
      <c r="G37" s="194">
        <f>(F37-E37)/E37</f>
        <v>1.2296996090803103</v>
      </c>
      <c r="H37" s="209">
        <v>7617.4</v>
      </c>
      <c r="I37" s="194">
        <f>(F37-H37)/H37</f>
        <v>2.4325885472733504E-2</v>
      </c>
    </row>
    <row r="38" spans="1:9" ht="17.25" thickBot="1" x14ac:dyDescent="0.35">
      <c r="A38" s="38"/>
      <c r="B38" s="204" t="s">
        <v>28</v>
      </c>
      <c r="C38" s="189" t="s">
        <v>102</v>
      </c>
      <c r="D38" s="197" t="s">
        <v>161</v>
      </c>
      <c r="E38" s="212">
        <v>4901.2</v>
      </c>
      <c r="F38" s="212">
        <v>10324.5</v>
      </c>
      <c r="G38" s="196">
        <f>(F38-E38)/E38</f>
        <v>1.1065249326695503</v>
      </c>
      <c r="H38" s="212">
        <v>10020</v>
      </c>
      <c r="I38" s="196">
        <f>(F38-H38)/H38</f>
        <v>3.0389221556886229E-2</v>
      </c>
    </row>
    <row r="39" spans="1:9" ht="15.75" customHeight="1" thickBot="1" x14ac:dyDescent="0.25">
      <c r="A39" s="252" t="s">
        <v>189</v>
      </c>
      <c r="B39" s="253"/>
      <c r="C39" s="253"/>
      <c r="D39" s="254"/>
      <c r="E39" s="83">
        <f>SUM(E34:E38)</f>
        <v>28926.699999999997</v>
      </c>
      <c r="F39" s="102">
        <f>SUM(F34:F38)</f>
        <v>64682.166666666672</v>
      </c>
      <c r="G39" s="103">
        <f t="shared" ref="G39" si="4">(F39-E39)/E39</f>
        <v>1.2360714034669242</v>
      </c>
      <c r="H39" s="102">
        <f>SUM(H34:H38)</f>
        <v>66281.557142857142</v>
      </c>
      <c r="I39" s="104">
        <f t="shared" ref="I39" si="5">(F39-H39)/H39</f>
        <v>-2.4130248973229341E-2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31</v>
      </c>
      <c r="C41" s="189" t="s">
        <v>105</v>
      </c>
      <c r="D41" s="193" t="s">
        <v>161</v>
      </c>
      <c r="E41" s="207">
        <v>73600.212380952376</v>
      </c>
      <c r="F41" s="209">
        <v>295490.66666666663</v>
      </c>
      <c r="G41" s="194">
        <f t="shared" ref="G41:G46" si="6">(F41-E41)/E41</f>
        <v>3.01480725540867</v>
      </c>
      <c r="H41" s="209">
        <v>287807.33333333337</v>
      </c>
      <c r="I41" s="194">
        <f t="shared" ref="I41:I46" si="7">(F41-H41)/H41</f>
        <v>2.6696099937226252E-2</v>
      </c>
    </row>
    <row r="42" spans="1:9" ht="16.5" x14ac:dyDescent="0.3">
      <c r="A42" s="37"/>
      <c r="B42" s="202" t="s">
        <v>32</v>
      </c>
      <c r="C42" s="189" t="s">
        <v>106</v>
      </c>
      <c r="D42" s="185" t="s">
        <v>161</v>
      </c>
      <c r="E42" s="210">
        <v>48507.8</v>
      </c>
      <c r="F42" s="209">
        <v>210968.15714285715</v>
      </c>
      <c r="G42" s="194">
        <f t="shared" si="6"/>
        <v>3.3491594577131338</v>
      </c>
      <c r="H42" s="209">
        <v>196842</v>
      </c>
      <c r="I42" s="194">
        <f t="shared" si="7"/>
        <v>7.176393830004342E-2</v>
      </c>
    </row>
    <row r="43" spans="1:9" ht="16.5" x14ac:dyDescent="0.3">
      <c r="A43" s="37"/>
      <c r="B43" s="204" t="s">
        <v>36</v>
      </c>
      <c r="C43" s="189" t="s">
        <v>153</v>
      </c>
      <c r="D43" s="185" t="s">
        <v>161</v>
      </c>
      <c r="E43" s="210">
        <v>26687.438095238096</v>
      </c>
      <c r="F43" s="217">
        <v>142570.71428571429</v>
      </c>
      <c r="G43" s="194">
        <f t="shared" si="6"/>
        <v>4.3422405619051734</v>
      </c>
      <c r="H43" s="217">
        <v>131642.85714285713</v>
      </c>
      <c r="I43" s="194">
        <f t="shared" si="7"/>
        <v>8.3011394465545438E-2</v>
      </c>
    </row>
    <row r="44" spans="1:9" ht="16.5" x14ac:dyDescent="0.3">
      <c r="A44" s="37"/>
      <c r="B44" s="202" t="s">
        <v>35</v>
      </c>
      <c r="C44" s="189" t="s">
        <v>152</v>
      </c>
      <c r="D44" s="185" t="s">
        <v>161</v>
      </c>
      <c r="E44" s="210">
        <v>14682.8</v>
      </c>
      <c r="F44" s="210">
        <v>60333.333333333336</v>
      </c>
      <c r="G44" s="194">
        <f t="shared" si="6"/>
        <v>3.1091163356671303</v>
      </c>
      <c r="H44" s="210">
        <v>55333.333333333336</v>
      </c>
      <c r="I44" s="194">
        <f t="shared" si="7"/>
        <v>9.036144578313253E-2</v>
      </c>
    </row>
    <row r="45" spans="1:9" ht="16.5" x14ac:dyDescent="0.3">
      <c r="A45" s="37"/>
      <c r="B45" s="202" t="s">
        <v>33</v>
      </c>
      <c r="C45" s="189" t="s">
        <v>107</v>
      </c>
      <c r="D45" s="185" t="s">
        <v>161</v>
      </c>
      <c r="E45" s="210">
        <v>26592</v>
      </c>
      <c r="F45" s="210">
        <v>146579.6</v>
      </c>
      <c r="G45" s="194">
        <f t="shared" si="6"/>
        <v>4.512169073405536</v>
      </c>
      <c r="H45" s="210">
        <v>131769.60000000001</v>
      </c>
      <c r="I45" s="194">
        <f t="shared" si="7"/>
        <v>0.11239314682597502</v>
      </c>
    </row>
    <row r="46" spans="1:9" ht="16.5" customHeight="1" thickBot="1" x14ac:dyDescent="0.35">
      <c r="A46" s="38"/>
      <c r="B46" s="202" t="s">
        <v>34</v>
      </c>
      <c r="C46" s="189" t="s">
        <v>154</v>
      </c>
      <c r="D46" s="185" t="s">
        <v>161</v>
      </c>
      <c r="E46" s="213">
        <v>15544.720000000001</v>
      </c>
      <c r="F46" s="213">
        <v>78677.142857142855</v>
      </c>
      <c r="G46" s="200">
        <f t="shared" si="6"/>
        <v>4.0613419126972277</v>
      </c>
      <c r="H46" s="213">
        <v>70498.571428571435</v>
      </c>
      <c r="I46" s="200">
        <f t="shared" si="7"/>
        <v>0.11601045613892873</v>
      </c>
    </row>
    <row r="47" spans="1:9" ht="15.75" customHeight="1" thickBot="1" x14ac:dyDescent="0.25">
      <c r="A47" s="252" t="s">
        <v>190</v>
      </c>
      <c r="B47" s="253"/>
      <c r="C47" s="253"/>
      <c r="D47" s="254"/>
      <c r="E47" s="83">
        <f>SUM(E41:E46)</f>
        <v>205614.97047619047</v>
      </c>
      <c r="F47" s="83">
        <f>SUM(F41:F46)</f>
        <v>934619.61428571423</v>
      </c>
      <c r="G47" s="103">
        <f t="shared" ref="G47" si="8">(F47-E47)/E47</f>
        <v>3.5454842715060968</v>
      </c>
      <c r="H47" s="102">
        <f>SUM(H41:H46)</f>
        <v>873893.69523809536</v>
      </c>
      <c r="I47" s="104">
        <f t="shared" ref="I47" si="9">(F47-H47)/H47</f>
        <v>6.948890852344905E-2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50</v>
      </c>
      <c r="C49" s="189" t="s">
        <v>159</v>
      </c>
      <c r="D49" s="193" t="s">
        <v>112</v>
      </c>
      <c r="E49" s="207">
        <v>50085.5</v>
      </c>
      <c r="F49" s="207">
        <v>263330</v>
      </c>
      <c r="G49" s="194">
        <f t="shared" ref="G49:G54" si="10">(F49-E49)/E49</f>
        <v>4.2576094877759036</v>
      </c>
      <c r="H49" s="207">
        <v>263330</v>
      </c>
      <c r="I49" s="194">
        <f t="shared" ref="I49:I54" si="11">(F49-H49)/H49</f>
        <v>0</v>
      </c>
    </row>
    <row r="50" spans="1:9" ht="16.5" x14ac:dyDescent="0.3">
      <c r="A50" s="37"/>
      <c r="B50" s="202" t="s">
        <v>49</v>
      </c>
      <c r="C50" s="189" t="s">
        <v>158</v>
      </c>
      <c r="D50" s="187" t="s">
        <v>199</v>
      </c>
      <c r="E50" s="210">
        <v>5315.0166666666664</v>
      </c>
      <c r="F50" s="210">
        <v>25060</v>
      </c>
      <c r="G50" s="194">
        <f t="shared" si="10"/>
        <v>3.7149428819602326</v>
      </c>
      <c r="H50" s="210">
        <v>25020</v>
      </c>
      <c r="I50" s="194">
        <f t="shared" si="11"/>
        <v>1.5987210231814548E-3</v>
      </c>
    </row>
    <row r="51" spans="1:9" ht="16.5" x14ac:dyDescent="0.3">
      <c r="A51" s="37"/>
      <c r="B51" s="202" t="s">
        <v>45</v>
      </c>
      <c r="C51" s="189" t="s">
        <v>109</v>
      </c>
      <c r="D51" s="185" t="s">
        <v>108</v>
      </c>
      <c r="E51" s="210">
        <v>21452.742857142857</v>
      </c>
      <c r="F51" s="210">
        <v>105203.11111111111</v>
      </c>
      <c r="G51" s="194">
        <f t="shared" si="10"/>
        <v>3.9039468664531589</v>
      </c>
      <c r="H51" s="210">
        <v>101875.33333333333</v>
      </c>
      <c r="I51" s="194">
        <f t="shared" si="11"/>
        <v>3.2665196460161583E-2</v>
      </c>
    </row>
    <row r="52" spans="1:9" ht="16.5" x14ac:dyDescent="0.3">
      <c r="A52" s="37"/>
      <c r="B52" s="202" t="s">
        <v>47</v>
      </c>
      <c r="C52" s="189" t="s">
        <v>113</v>
      </c>
      <c r="D52" s="185" t="s">
        <v>114</v>
      </c>
      <c r="E52" s="210">
        <v>41181.288888888885</v>
      </c>
      <c r="F52" s="210">
        <v>187445.33333333334</v>
      </c>
      <c r="G52" s="194">
        <f t="shared" si="10"/>
        <v>3.55171118706554</v>
      </c>
      <c r="H52" s="210">
        <v>181273.5</v>
      </c>
      <c r="I52" s="194">
        <f t="shared" si="11"/>
        <v>3.4047079872862512E-2</v>
      </c>
    </row>
    <row r="53" spans="1:9" ht="16.5" x14ac:dyDescent="0.3">
      <c r="A53" s="37"/>
      <c r="B53" s="202" t="s">
        <v>46</v>
      </c>
      <c r="C53" s="189" t="s">
        <v>111</v>
      </c>
      <c r="D53" s="187" t="s">
        <v>110</v>
      </c>
      <c r="E53" s="210">
        <v>12377.26</v>
      </c>
      <c r="F53" s="210">
        <v>65146.444444444445</v>
      </c>
      <c r="G53" s="194">
        <f t="shared" si="10"/>
        <v>4.2633979123363686</v>
      </c>
      <c r="H53" s="210">
        <v>57634.222222222219</v>
      </c>
      <c r="I53" s="194">
        <f t="shared" si="11"/>
        <v>0.13034308319902535</v>
      </c>
    </row>
    <row r="54" spans="1:9" ht="16.5" customHeight="1" thickBot="1" x14ac:dyDescent="0.35">
      <c r="A54" s="38"/>
      <c r="B54" s="202" t="s">
        <v>48</v>
      </c>
      <c r="C54" s="189" t="s">
        <v>157</v>
      </c>
      <c r="D54" s="186" t="s">
        <v>114</v>
      </c>
      <c r="E54" s="213">
        <v>86728.366666666669</v>
      </c>
      <c r="F54" s="213">
        <v>232057.5</v>
      </c>
      <c r="G54" s="200">
        <f t="shared" si="10"/>
        <v>1.6756816589420378</v>
      </c>
      <c r="H54" s="213">
        <v>203426</v>
      </c>
      <c r="I54" s="200">
        <f t="shared" si="11"/>
        <v>0.14074651224523904</v>
      </c>
    </row>
    <row r="55" spans="1:9" ht="15.75" customHeight="1" thickBot="1" x14ac:dyDescent="0.25">
      <c r="A55" s="252" t="s">
        <v>191</v>
      </c>
      <c r="B55" s="253"/>
      <c r="C55" s="253"/>
      <c r="D55" s="254"/>
      <c r="E55" s="83">
        <f>SUM(E49:E54)</f>
        <v>217140.17507936509</v>
      </c>
      <c r="F55" s="83">
        <f>SUM(F49:F54)</f>
        <v>878242.38888888899</v>
      </c>
      <c r="G55" s="103">
        <f t="shared" ref="G55" si="12">(F55-E55)/E55</f>
        <v>3.0445872744087548</v>
      </c>
      <c r="H55" s="83">
        <f>SUM(H49:H54)</f>
        <v>832559.0555555555</v>
      </c>
      <c r="I55" s="104">
        <f t="shared" ref="I55" si="13">(F55-H55)/H55</f>
        <v>5.4870982458835441E-2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43</v>
      </c>
      <c r="C57" s="192" t="s">
        <v>119</v>
      </c>
      <c r="D57" s="193" t="s">
        <v>114</v>
      </c>
      <c r="E57" s="207">
        <v>4410.1301587301587</v>
      </c>
      <c r="F57" s="207">
        <v>6421.25</v>
      </c>
      <c r="G57" s="195">
        <f t="shared" ref="G57:G65" si="14">(F57-E57)/E57</f>
        <v>0.4560227859236059</v>
      </c>
      <c r="H57" s="207">
        <v>6421.25</v>
      </c>
      <c r="I57" s="195">
        <f t="shared" ref="I57:I65" si="15">(F57-H57)/H57</f>
        <v>0</v>
      </c>
    </row>
    <row r="58" spans="1:9" ht="16.5" x14ac:dyDescent="0.3">
      <c r="A58" s="110"/>
      <c r="B58" s="224" t="s">
        <v>55</v>
      </c>
      <c r="C58" s="189" t="s">
        <v>122</v>
      </c>
      <c r="D58" s="185" t="s">
        <v>120</v>
      </c>
      <c r="E58" s="210">
        <v>23311.7</v>
      </c>
      <c r="F58" s="221">
        <v>52898</v>
      </c>
      <c r="G58" s="194">
        <f t="shared" si="14"/>
        <v>1.2691609792507623</v>
      </c>
      <c r="H58" s="221">
        <v>52898</v>
      </c>
      <c r="I58" s="194">
        <f t="shared" si="15"/>
        <v>0</v>
      </c>
    </row>
    <row r="59" spans="1:9" ht="16.5" x14ac:dyDescent="0.3">
      <c r="A59" s="110"/>
      <c r="B59" s="224" t="s">
        <v>56</v>
      </c>
      <c r="C59" s="189" t="s">
        <v>123</v>
      </c>
      <c r="D59" s="185" t="s">
        <v>120</v>
      </c>
      <c r="E59" s="210">
        <v>83566</v>
      </c>
      <c r="F59" s="221">
        <v>412500</v>
      </c>
      <c r="G59" s="194">
        <f t="shared" si="14"/>
        <v>3.9362180791230883</v>
      </c>
      <c r="H59" s="221">
        <v>412500</v>
      </c>
      <c r="I59" s="194">
        <f t="shared" si="15"/>
        <v>0</v>
      </c>
    </row>
    <row r="60" spans="1:9" ht="16.5" x14ac:dyDescent="0.3">
      <c r="A60" s="110"/>
      <c r="B60" s="224" t="s">
        <v>54</v>
      </c>
      <c r="C60" s="189" t="s">
        <v>121</v>
      </c>
      <c r="D60" s="185" t="s">
        <v>120</v>
      </c>
      <c r="E60" s="210">
        <v>21656.066666666666</v>
      </c>
      <c r="F60" s="221">
        <v>45215</v>
      </c>
      <c r="G60" s="194">
        <f t="shared" si="14"/>
        <v>1.0878676029195824</v>
      </c>
      <c r="H60" s="221">
        <v>44060</v>
      </c>
      <c r="I60" s="194">
        <f t="shared" si="15"/>
        <v>2.6214253290966865E-2</v>
      </c>
    </row>
    <row r="61" spans="1:9" s="145" customFormat="1" ht="16.5" x14ac:dyDescent="0.3">
      <c r="A61" s="168"/>
      <c r="B61" s="224" t="s">
        <v>39</v>
      </c>
      <c r="C61" s="189" t="s">
        <v>116</v>
      </c>
      <c r="D61" s="185" t="s">
        <v>114</v>
      </c>
      <c r="E61" s="210">
        <v>19078.23333333333</v>
      </c>
      <c r="F61" s="226">
        <v>48538.75</v>
      </c>
      <c r="G61" s="194">
        <f t="shared" si="14"/>
        <v>1.5441952172370961</v>
      </c>
      <c r="H61" s="226">
        <v>47061.25</v>
      </c>
      <c r="I61" s="194">
        <f t="shared" si="15"/>
        <v>3.1395256182103114E-2</v>
      </c>
    </row>
    <row r="62" spans="1:9" s="145" customFormat="1" ht="17.25" thickBot="1" x14ac:dyDescent="0.35">
      <c r="A62" s="168"/>
      <c r="B62" s="225" t="s">
        <v>41</v>
      </c>
      <c r="C62" s="190" t="s">
        <v>118</v>
      </c>
      <c r="D62" s="186" t="s">
        <v>114</v>
      </c>
      <c r="E62" s="213">
        <v>14993.470000000001</v>
      </c>
      <c r="F62" s="222">
        <v>46515</v>
      </c>
      <c r="G62" s="199">
        <f t="shared" si="14"/>
        <v>2.1023505566089771</v>
      </c>
      <c r="H62" s="222">
        <v>45008.333333333336</v>
      </c>
      <c r="I62" s="199">
        <f t="shared" si="15"/>
        <v>3.3475282355119367E-2</v>
      </c>
    </row>
    <row r="63" spans="1:9" s="145" customFormat="1" ht="16.5" x14ac:dyDescent="0.3">
      <c r="A63" s="168"/>
      <c r="B63" s="94" t="s">
        <v>40</v>
      </c>
      <c r="C63" s="188" t="s">
        <v>117</v>
      </c>
      <c r="D63" s="185" t="s">
        <v>114</v>
      </c>
      <c r="E63" s="210">
        <v>17020.5</v>
      </c>
      <c r="F63" s="220">
        <v>35186.6</v>
      </c>
      <c r="G63" s="194">
        <f t="shared" si="14"/>
        <v>1.0673070708851091</v>
      </c>
      <c r="H63" s="220">
        <v>33744.6</v>
      </c>
      <c r="I63" s="194">
        <f t="shared" si="15"/>
        <v>4.273276316803281E-2</v>
      </c>
    </row>
    <row r="64" spans="1:9" s="145" customFormat="1" ht="16.5" x14ac:dyDescent="0.3">
      <c r="A64" s="168"/>
      <c r="B64" s="224" t="s">
        <v>38</v>
      </c>
      <c r="C64" s="189" t="s">
        <v>115</v>
      </c>
      <c r="D64" s="187" t="s">
        <v>114</v>
      </c>
      <c r="E64" s="217">
        <v>12597.35</v>
      </c>
      <c r="F64" s="221">
        <v>41120</v>
      </c>
      <c r="G64" s="194">
        <f t="shared" si="14"/>
        <v>2.2641785772404512</v>
      </c>
      <c r="H64" s="221">
        <v>39366.666666666664</v>
      </c>
      <c r="I64" s="194">
        <f t="shared" si="15"/>
        <v>4.4538526672311667E-2</v>
      </c>
    </row>
    <row r="65" spans="1:9" ht="16.5" customHeight="1" thickBot="1" x14ac:dyDescent="0.35">
      <c r="A65" s="111"/>
      <c r="B65" s="225" t="s">
        <v>42</v>
      </c>
      <c r="C65" s="190" t="s">
        <v>198</v>
      </c>
      <c r="D65" s="186" t="s">
        <v>114</v>
      </c>
      <c r="E65" s="213">
        <v>6653.0533333333342</v>
      </c>
      <c r="F65" s="222">
        <v>23215.833333333332</v>
      </c>
      <c r="G65" s="199">
        <f t="shared" si="14"/>
        <v>2.4895005601438132</v>
      </c>
      <c r="H65" s="222">
        <v>22174.166666666668</v>
      </c>
      <c r="I65" s="199">
        <f t="shared" si="15"/>
        <v>4.6976586869104324E-2</v>
      </c>
    </row>
    <row r="66" spans="1:9" ht="15.75" customHeight="1" thickBot="1" x14ac:dyDescent="0.25">
      <c r="A66" s="252" t="s">
        <v>192</v>
      </c>
      <c r="B66" s="263"/>
      <c r="C66" s="263"/>
      <c r="D66" s="264"/>
      <c r="E66" s="99">
        <f>SUM(E57:E65)</f>
        <v>203286.50349206349</v>
      </c>
      <c r="F66" s="99">
        <f>SUM(F57:F65)</f>
        <v>711610.43333333335</v>
      </c>
      <c r="G66" s="101">
        <f t="shared" ref="G66" si="16">(F66-E66)/E66</f>
        <v>2.500529652039174</v>
      </c>
      <c r="H66" s="99">
        <f>SUM(H57:H65)</f>
        <v>703234.2666666666</v>
      </c>
      <c r="I66" s="177">
        <f t="shared" ref="I66" si="17">(F66-H66)/H66</f>
        <v>1.191091939585056E-2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64</v>
      </c>
      <c r="C68" s="189" t="s">
        <v>133</v>
      </c>
      <c r="D68" s="193" t="s">
        <v>127</v>
      </c>
      <c r="E68" s="207">
        <v>17499.400000000001</v>
      </c>
      <c r="F68" s="215">
        <v>49791.333333333336</v>
      </c>
      <c r="G68" s="194">
        <f t="shared" ref="G68:G73" si="18">(F68-E68)/E68</f>
        <v>1.8453166013310931</v>
      </c>
      <c r="H68" s="215">
        <v>51239.6</v>
      </c>
      <c r="I68" s="194">
        <f t="shared" ref="I68:I73" si="19">(F68-H68)/H68</f>
        <v>-2.8264597433755589E-2</v>
      </c>
    </row>
    <row r="69" spans="1:9" ht="16.5" x14ac:dyDescent="0.3">
      <c r="A69" s="37"/>
      <c r="B69" s="202" t="s">
        <v>60</v>
      </c>
      <c r="C69" s="189" t="s">
        <v>129</v>
      </c>
      <c r="D69" s="187" t="s">
        <v>215</v>
      </c>
      <c r="E69" s="210">
        <v>147800.42857142858</v>
      </c>
      <c r="F69" s="209">
        <v>467423.28571428574</v>
      </c>
      <c r="G69" s="194">
        <f t="shared" si="18"/>
        <v>2.1625299752658749</v>
      </c>
      <c r="H69" s="209">
        <v>467423.28571428574</v>
      </c>
      <c r="I69" s="194">
        <f t="shared" si="19"/>
        <v>0</v>
      </c>
    </row>
    <row r="70" spans="1:9" ht="16.5" x14ac:dyDescent="0.3">
      <c r="A70" s="37"/>
      <c r="B70" s="202" t="s">
        <v>62</v>
      </c>
      <c r="C70" s="189" t="s">
        <v>131</v>
      </c>
      <c r="D70" s="187" t="s">
        <v>125</v>
      </c>
      <c r="E70" s="210">
        <v>24298.55</v>
      </c>
      <c r="F70" s="209">
        <v>95000</v>
      </c>
      <c r="G70" s="194">
        <f t="shared" si="18"/>
        <v>2.9096983153315734</v>
      </c>
      <c r="H70" s="209">
        <v>95000</v>
      </c>
      <c r="I70" s="194">
        <f t="shared" si="19"/>
        <v>0</v>
      </c>
    </row>
    <row r="71" spans="1:9" ht="16.5" x14ac:dyDescent="0.3">
      <c r="A71" s="37"/>
      <c r="B71" s="202" t="s">
        <v>59</v>
      </c>
      <c r="C71" s="189" t="s">
        <v>128</v>
      </c>
      <c r="D71" s="187" t="s">
        <v>124</v>
      </c>
      <c r="E71" s="210">
        <v>26799.772222222226</v>
      </c>
      <c r="F71" s="209">
        <v>81085.375</v>
      </c>
      <c r="G71" s="194">
        <f t="shared" si="18"/>
        <v>2.025599409116039</v>
      </c>
      <c r="H71" s="209">
        <v>81080.428571428565</v>
      </c>
      <c r="I71" s="194">
        <f t="shared" si="19"/>
        <v>6.1006443337644738E-5</v>
      </c>
    </row>
    <row r="72" spans="1:9" ht="16.5" x14ac:dyDescent="0.3">
      <c r="A72" s="37"/>
      <c r="B72" s="202" t="s">
        <v>63</v>
      </c>
      <c r="C72" s="189" t="s">
        <v>132</v>
      </c>
      <c r="D72" s="187" t="s">
        <v>126</v>
      </c>
      <c r="E72" s="210">
        <v>20357.342857142859</v>
      </c>
      <c r="F72" s="209">
        <v>57260</v>
      </c>
      <c r="G72" s="194">
        <f t="shared" si="18"/>
        <v>1.8127442958455142</v>
      </c>
      <c r="H72" s="209">
        <v>55988.571428571428</v>
      </c>
      <c r="I72" s="194">
        <f t="shared" si="19"/>
        <v>2.270871606450298E-2</v>
      </c>
    </row>
    <row r="73" spans="1:9" ht="16.5" customHeight="1" thickBot="1" x14ac:dyDescent="0.35">
      <c r="A73" s="37"/>
      <c r="B73" s="202" t="s">
        <v>61</v>
      </c>
      <c r="C73" s="189" t="s">
        <v>130</v>
      </c>
      <c r="D73" s="186" t="s">
        <v>216</v>
      </c>
      <c r="E73" s="213">
        <v>78181.666666666657</v>
      </c>
      <c r="F73" s="218">
        <v>282800</v>
      </c>
      <c r="G73" s="200">
        <f t="shared" si="18"/>
        <v>2.6172163124347145</v>
      </c>
      <c r="H73" s="218">
        <v>254626.25</v>
      </c>
      <c r="I73" s="200">
        <f t="shared" si="19"/>
        <v>0.11064746859367407</v>
      </c>
    </row>
    <row r="74" spans="1:9" ht="15.75" customHeight="1" thickBot="1" x14ac:dyDescent="0.25">
      <c r="A74" s="252" t="s">
        <v>214</v>
      </c>
      <c r="B74" s="253"/>
      <c r="C74" s="253"/>
      <c r="D74" s="254"/>
      <c r="E74" s="83">
        <f>SUM(E68:E73)</f>
        <v>314937.16031746031</v>
      </c>
      <c r="F74" s="83">
        <f>SUM(F68:F73)</f>
        <v>1033359.9940476191</v>
      </c>
      <c r="G74" s="103">
        <f t="shared" ref="G74" si="20">(F74-E74)/E74</f>
        <v>2.2811624801785224</v>
      </c>
      <c r="H74" s="83">
        <f>SUM(H68:H73)</f>
        <v>1005358.1357142858</v>
      </c>
      <c r="I74" s="104">
        <f t="shared" ref="I74" si="21">(F74-H74)/H74</f>
        <v>2.7852620214226992E-2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70</v>
      </c>
      <c r="C76" s="191" t="s">
        <v>141</v>
      </c>
      <c r="D76" s="193" t="s">
        <v>137</v>
      </c>
      <c r="E76" s="207">
        <v>9002.9</v>
      </c>
      <c r="F76" s="207">
        <v>26666</v>
      </c>
      <c r="G76" s="194">
        <f>(F76-E76)/E76</f>
        <v>1.9619344877761609</v>
      </c>
      <c r="H76" s="207">
        <v>30028.25</v>
      </c>
      <c r="I76" s="194">
        <f>(F76-H76)/H76</f>
        <v>-0.1119695619957873</v>
      </c>
    </row>
    <row r="77" spans="1:9" ht="16.5" x14ac:dyDescent="0.3">
      <c r="A77" s="37"/>
      <c r="B77" s="202" t="s">
        <v>68</v>
      </c>
      <c r="C77" s="189" t="s">
        <v>138</v>
      </c>
      <c r="D77" s="187" t="s">
        <v>134</v>
      </c>
      <c r="E77" s="210">
        <v>19589.155555555553</v>
      </c>
      <c r="F77" s="210">
        <v>54545.375</v>
      </c>
      <c r="G77" s="194">
        <f>(F77-E77)/E77</f>
        <v>1.7844679085480406</v>
      </c>
      <c r="H77" s="210">
        <v>54845.375</v>
      </c>
      <c r="I77" s="194">
        <f>(F77-H77)/H77</f>
        <v>-5.4699233982810763E-3</v>
      </c>
    </row>
    <row r="78" spans="1:9" ht="16.5" x14ac:dyDescent="0.3">
      <c r="A78" s="37"/>
      <c r="B78" s="202" t="s">
        <v>71</v>
      </c>
      <c r="C78" s="189" t="s">
        <v>200</v>
      </c>
      <c r="D78" s="187" t="s">
        <v>134</v>
      </c>
      <c r="E78" s="210">
        <v>7924.8527777777781</v>
      </c>
      <c r="F78" s="210">
        <v>24359.714285714286</v>
      </c>
      <c r="G78" s="194">
        <f>(F78-E78)/E78</f>
        <v>2.0738380849196085</v>
      </c>
      <c r="H78" s="210">
        <v>24359.714285714286</v>
      </c>
      <c r="I78" s="194">
        <f>(F78-H78)/H78</f>
        <v>0</v>
      </c>
    </row>
    <row r="79" spans="1:9" ht="16.5" x14ac:dyDescent="0.3">
      <c r="A79" s="37"/>
      <c r="B79" s="202" t="s">
        <v>69</v>
      </c>
      <c r="C79" s="189" t="s">
        <v>140</v>
      </c>
      <c r="D79" s="187" t="s">
        <v>136</v>
      </c>
      <c r="E79" s="210">
        <v>6408.5</v>
      </c>
      <c r="F79" s="210">
        <v>22186.857142857141</v>
      </c>
      <c r="G79" s="194">
        <f>(F79-E79)/E79</f>
        <v>2.4620983292279224</v>
      </c>
      <c r="H79" s="210">
        <v>21674.75</v>
      </c>
      <c r="I79" s="194">
        <f>(F79-H79)/H79</f>
        <v>2.3626899634696653E-2</v>
      </c>
    </row>
    <row r="80" spans="1:9" ht="16.5" customHeight="1" thickBot="1" x14ac:dyDescent="0.35">
      <c r="A80" s="38"/>
      <c r="B80" s="202" t="s">
        <v>67</v>
      </c>
      <c r="C80" s="189" t="s">
        <v>139</v>
      </c>
      <c r="D80" s="186" t="s">
        <v>135</v>
      </c>
      <c r="E80" s="213">
        <v>7829.5199999999995</v>
      </c>
      <c r="F80" s="213">
        <v>36495.599999999999</v>
      </c>
      <c r="G80" s="194">
        <f>(F80-E80)/E80</f>
        <v>3.6612819176654505</v>
      </c>
      <c r="H80" s="213">
        <v>35496.333333333336</v>
      </c>
      <c r="I80" s="194">
        <f>(F80-H80)/H80</f>
        <v>2.8151264449849171E-2</v>
      </c>
    </row>
    <row r="81" spans="1:11" ht="15.75" customHeight="1" thickBot="1" x14ac:dyDescent="0.25">
      <c r="A81" s="252" t="s">
        <v>193</v>
      </c>
      <c r="B81" s="253"/>
      <c r="C81" s="253"/>
      <c r="D81" s="254"/>
      <c r="E81" s="83">
        <f>SUM(E76:E80)</f>
        <v>50754.92833333333</v>
      </c>
      <c r="F81" s="83">
        <f>SUM(F76:F80)</f>
        <v>164253.54642857143</v>
      </c>
      <c r="G81" s="103">
        <f t="shared" ref="G81" si="22">(F81-E81)/E81</f>
        <v>2.2362088140453116</v>
      </c>
      <c r="H81" s="83">
        <f>SUM(H76:H80)</f>
        <v>166404.42261904763</v>
      </c>
      <c r="I81" s="104">
        <f t="shared" ref="I81" si="23">(F81-H81)/H81</f>
        <v>-1.292559510512676E-2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78</v>
      </c>
      <c r="C83" s="189" t="s">
        <v>149</v>
      </c>
      <c r="D83" s="193" t="s">
        <v>147</v>
      </c>
      <c r="E83" s="210">
        <v>5152.1000000000004</v>
      </c>
      <c r="F83" s="207">
        <v>23749.75</v>
      </c>
      <c r="G83" s="195">
        <f t="shared" ref="G83:G89" si="24">(F83-E83)/E83</f>
        <v>3.6097222491799461</v>
      </c>
      <c r="H83" s="207">
        <v>23931.857142857141</v>
      </c>
      <c r="I83" s="195">
        <f t="shared" ref="I83:I89" si="25">(F83-H83)/H83</f>
        <v>-7.6094028879615883E-3</v>
      </c>
    </row>
    <row r="84" spans="1:11" ht="16.5" x14ac:dyDescent="0.3">
      <c r="A84" s="37"/>
      <c r="B84" s="202" t="s">
        <v>77</v>
      </c>
      <c r="C84" s="189" t="s">
        <v>146</v>
      </c>
      <c r="D84" s="185" t="s">
        <v>162</v>
      </c>
      <c r="E84" s="210">
        <v>6599.6</v>
      </c>
      <c r="F84" s="210">
        <v>14557.777777777777</v>
      </c>
      <c r="G84" s="194">
        <f t="shared" si="24"/>
        <v>1.2058575940629397</v>
      </c>
      <c r="H84" s="210">
        <v>14668.888888888889</v>
      </c>
      <c r="I84" s="194">
        <f t="shared" si="25"/>
        <v>-7.5746099075897728E-3</v>
      </c>
    </row>
    <row r="85" spans="1:11" ht="16.5" x14ac:dyDescent="0.3">
      <c r="A85" s="37"/>
      <c r="B85" s="202" t="s">
        <v>74</v>
      </c>
      <c r="C85" s="189" t="s">
        <v>144</v>
      </c>
      <c r="D85" s="187" t="s">
        <v>142</v>
      </c>
      <c r="E85" s="210">
        <v>5020.7333333333336</v>
      </c>
      <c r="F85" s="210">
        <v>19651.599999999999</v>
      </c>
      <c r="G85" s="194">
        <f t="shared" si="24"/>
        <v>2.9140895752280538</v>
      </c>
      <c r="H85" s="210">
        <v>19651.599999999999</v>
      </c>
      <c r="I85" s="194">
        <f t="shared" si="25"/>
        <v>0</v>
      </c>
    </row>
    <row r="86" spans="1:11" ht="16.5" x14ac:dyDescent="0.3">
      <c r="A86" s="37"/>
      <c r="B86" s="202" t="s">
        <v>75</v>
      </c>
      <c r="C86" s="189" t="s">
        <v>148</v>
      </c>
      <c r="D86" s="187" t="s">
        <v>145</v>
      </c>
      <c r="E86" s="210">
        <v>3358.2714285714292</v>
      </c>
      <c r="F86" s="210">
        <v>9942.1666666666661</v>
      </c>
      <c r="G86" s="194">
        <f t="shared" si="24"/>
        <v>1.9605012215751576</v>
      </c>
      <c r="H86" s="210">
        <v>9942.1666666666661</v>
      </c>
      <c r="I86" s="194">
        <f t="shared" si="25"/>
        <v>0</v>
      </c>
    </row>
    <row r="87" spans="1:11" ht="16.5" x14ac:dyDescent="0.3">
      <c r="A87" s="37"/>
      <c r="B87" s="202" t="s">
        <v>79</v>
      </c>
      <c r="C87" s="189" t="s">
        <v>155</v>
      </c>
      <c r="D87" s="198" t="s">
        <v>156</v>
      </c>
      <c r="E87" s="219">
        <v>29999</v>
      </c>
      <c r="F87" s="219">
        <v>69000</v>
      </c>
      <c r="G87" s="194">
        <f t="shared" si="24"/>
        <v>1.3000766692223074</v>
      </c>
      <c r="H87" s="219">
        <v>69000</v>
      </c>
      <c r="I87" s="194">
        <f t="shared" si="25"/>
        <v>0</v>
      </c>
    </row>
    <row r="88" spans="1:11" ht="16.5" x14ac:dyDescent="0.3">
      <c r="A88" s="37"/>
      <c r="B88" s="202" t="s">
        <v>80</v>
      </c>
      <c r="C88" s="189" t="s">
        <v>151</v>
      </c>
      <c r="D88" s="198" t="s">
        <v>150</v>
      </c>
      <c r="E88" s="219">
        <v>7503.75</v>
      </c>
      <c r="F88" s="219">
        <v>38357</v>
      </c>
      <c r="G88" s="194">
        <f t="shared" si="24"/>
        <v>4.1117108112610365</v>
      </c>
      <c r="H88" s="219">
        <v>38168.300000000003</v>
      </c>
      <c r="I88" s="194">
        <f t="shared" si="25"/>
        <v>4.94389323076996E-3</v>
      </c>
    </row>
    <row r="89" spans="1:11" ht="16.5" customHeight="1" thickBot="1" x14ac:dyDescent="0.35">
      <c r="A89" s="35"/>
      <c r="B89" s="203" t="s">
        <v>76</v>
      </c>
      <c r="C89" s="190" t="s">
        <v>143</v>
      </c>
      <c r="D89" s="186" t="s">
        <v>161</v>
      </c>
      <c r="E89" s="213">
        <v>7604.4</v>
      </c>
      <c r="F89" s="238">
        <v>23941.428571428572</v>
      </c>
      <c r="G89" s="196">
        <f t="shared" si="24"/>
        <v>2.1483652321588256</v>
      </c>
      <c r="H89" s="238">
        <v>18038.333333333332</v>
      </c>
      <c r="I89" s="196">
        <f t="shared" si="25"/>
        <v>0.32725280817307073</v>
      </c>
    </row>
    <row r="90" spans="1:11" ht="15.75" customHeight="1" thickBot="1" x14ac:dyDescent="0.25">
      <c r="A90" s="252" t="s">
        <v>194</v>
      </c>
      <c r="B90" s="253"/>
      <c r="C90" s="253"/>
      <c r="D90" s="254"/>
      <c r="E90" s="83">
        <f>SUM(E83:E89)</f>
        <v>65237.854761904768</v>
      </c>
      <c r="F90" s="83">
        <f>SUM(F83:F89)</f>
        <v>199199.72301587302</v>
      </c>
      <c r="G90" s="112">
        <f t="shared" ref="G90:G91" si="26">(F90-E90)/E90</f>
        <v>2.0534376665646343</v>
      </c>
      <c r="H90" s="83">
        <f>SUM(H83:H89)</f>
        <v>193401.14603174603</v>
      </c>
      <c r="I90" s="104">
        <f t="shared" ref="I90:I91" si="27">(F90-H90)/H90</f>
        <v>2.9982123183360975E-2</v>
      </c>
    </row>
    <row r="91" spans="1:11" ht="15.75" customHeight="1" thickBot="1" x14ac:dyDescent="0.25">
      <c r="A91" s="252" t="s">
        <v>195</v>
      </c>
      <c r="B91" s="253"/>
      <c r="C91" s="253"/>
      <c r="D91" s="254"/>
      <c r="E91" s="99">
        <f>SUM(E90+E81+E74+E66+E55+E47+E39+E32)</f>
        <v>1143564.0221428571</v>
      </c>
      <c r="F91" s="99">
        <f>SUM(F32,F39,F47,F55,F66,F74,F81,F90)</f>
        <v>4243656.680555556</v>
      </c>
      <c r="G91" s="101">
        <f t="shared" si="26"/>
        <v>2.710904329259693</v>
      </c>
      <c r="H91" s="99">
        <f>SUM(H32,H39,H47,H55,H66,H74,H81,H90)</f>
        <v>4084177.1761904764</v>
      </c>
      <c r="I91" s="113">
        <f t="shared" si="27"/>
        <v>3.9048135642791672E-2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F41" sqref="F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207</v>
      </c>
      <c r="E13" s="242" t="s">
        <v>208</v>
      </c>
      <c r="F13" s="242" t="s">
        <v>209</v>
      </c>
      <c r="G13" s="242" t="s">
        <v>210</v>
      </c>
      <c r="H13" s="242" t="s">
        <v>211</v>
      </c>
      <c r="I13" s="242" t="s">
        <v>212</v>
      </c>
    </row>
    <row r="14" spans="1:9" ht="24.75" customHeight="1" thickBot="1" x14ac:dyDescent="0.25">
      <c r="A14" s="247"/>
      <c r="B14" s="247"/>
      <c r="C14" s="249"/>
      <c r="D14" s="262"/>
      <c r="E14" s="262"/>
      <c r="F14" s="262"/>
      <c r="G14" s="243"/>
      <c r="H14" s="262"/>
      <c r="I14" s="262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16000</v>
      </c>
      <c r="E16" s="206">
        <v>15000</v>
      </c>
      <c r="F16" s="228">
        <v>15500</v>
      </c>
      <c r="G16" s="206">
        <v>14500</v>
      </c>
      <c r="H16" s="228">
        <v>15666</v>
      </c>
      <c r="I16" s="171">
        <v>15333.2</v>
      </c>
    </row>
    <row r="17" spans="1:9" ht="16.5" x14ac:dyDescent="0.3">
      <c r="A17" s="88"/>
      <c r="B17" s="137" t="s">
        <v>5</v>
      </c>
      <c r="C17" s="142" t="s">
        <v>164</v>
      </c>
      <c r="D17" s="227">
        <v>23000</v>
      </c>
      <c r="E17" s="209">
        <v>20000</v>
      </c>
      <c r="F17" s="227">
        <v>25500</v>
      </c>
      <c r="G17" s="209">
        <v>17500</v>
      </c>
      <c r="H17" s="227">
        <v>20000</v>
      </c>
      <c r="I17" s="130">
        <v>21200</v>
      </c>
    </row>
    <row r="18" spans="1:9" ht="16.5" x14ac:dyDescent="0.3">
      <c r="A18" s="88"/>
      <c r="B18" s="137" t="s">
        <v>6</v>
      </c>
      <c r="C18" s="142" t="s">
        <v>165</v>
      </c>
      <c r="D18" s="227">
        <v>25000</v>
      </c>
      <c r="E18" s="209">
        <v>20000</v>
      </c>
      <c r="F18" s="227">
        <v>25000</v>
      </c>
      <c r="G18" s="209">
        <v>24000</v>
      </c>
      <c r="H18" s="227">
        <v>20000</v>
      </c>
      <c r="I18" s="130">
        <v>22800</v>
      </c>
    </row>
    <row r="19" spans="1:9" ht="16.5" x14ac:dyDescent="0.3">
      <c r="A19" s="88"/>
      <c r="B19" s="137" t="s">
        <v>7</v>
      </c>
      <c r="C19" s="142" t="s">
        <v>166</v>
      </c>
      <c r="D19" s="227">
        <v>5000</v>
      </c>
      <c r="E19" s="209">
        <v>4000</v>
      </c>
      <c r="F19" s="227">
        <v>7000</v>
      </c>
      <c r="G19" s="209">
        <v>5000</v>
      </c>
      <c r="H19" s="227">
        <v>4666</v>
      </c>
      <c r="I19" s="130">
        <v>5133.2</v>
      </c>
    </row>
    <row r="20" spans="1:9" ht="16.5" x14ac:dyDescent="0.3">
      <c r="A20" s="88"/>
      <c r="B20" s="137" t="s">
        <v>8</v>
      </c>
      <c r="C20" s="142" t="s">
        <v>167</v>
      </c>
      <c r="D20" s="227">
        <v>95000</v>
      </c>
      <c r="E20" s="209">
        <v>60000</v>
      </c>
      <c r="F20" s="227">
        <v>95000</v>
      </c>
      <c r="G20" s="209">
        <v>95000</v>
      </c>
      <c r="H20" s="227">
        <v>50000</v>
      </c>
      <c r="I20" s="130">
        <v>79000</v>
      </c>
    </row>
    <row r="21" spans="1:9" ht="16.5" x14ac:dyDescent="0.3">
      <c r="A21" s="88"/>
      <c r="B21" s="137" t="s">
        <v>9</v>
      </c>
      <c r="C21" s="142" t="s">
        <v>168</v>
      </c>
      <c r="D21" s="227">
        <v>25000</v>
      </c>
      <c r="E21" s="209">
        <v>20000</v>
      </c>
      <c r="F21" s="227">
        <v>18500</v>
      </c>
      <c r="G21" s="209">
        <v>24000</v>
      </c>
      <c r="H21" s="227">
        <v>16666</v>
      </c>
      <c r="I21" s="130">
        <v>20833.2</v>
      </c>
    </row>
    <row r="22" spans="1:9" ht="16.5" x14ac:dyDescent="0.3">
      <c r="A22" s="88"/>
      <c r="B22" s="137" t="s">
        <v>10</v>
      </c>
      <c r="C22" s="142" t="s">
        <v>169</v>
      </c>
      <c r="D22" s="227">
        <v>12000</v>
      </c>
      <c r="E22" s="209">
        <v>13000</v>
      </c>
      <c r="F22" s="227">
        <v>10000</v>
      </c>
      <c r="G22" s="209">
        <v>10000</v>
      </c>
      <c r="H22" s="227">
        <v>10000</v>
      </c>
      <c r="I22" s="130">
        <v>11000</v>
      </c>
    </row>
    <row r="23" spans="1:9" ht="16.5" x14ac:dyDescent="0.3">
      <c r="A23" s="88"/>
      <c r="B23" s="137" t="s">
        <v>11</v>
      </c>
      <c r="C23" s="142" t="s">
        <v>170</v>
      </c>
      <c r="D23" s="227">
        <v>3500</v>
      </c>
      <c r="E23" s="209">
        <v>4000</v>
      </c>
      <c r="F23" s="227">
        <v>4000</v>
      </c>
      <c r="G23" s="209">
        <v>2500</v>
      </c>
      <c r="H23" s="227">
        <v>3000</v>
      </c>
      <c r="I23" s="130">
        <v>3400</v>
      </c>
    </row>
    <row r="24" spans="1:9" ht="16.5" x14ac:dyDescent="0.3">
      <c r="A24" s="88"/>
      <c r="B24" s="137" t="s">
        <v>12</v>
      </c>
      <c r="C24" s="142" t="s">
        <v>171</v>
      </c>
      <c r="D24" s="227">
        <v>3500</v>
      </c>
      <c r="E24" s="209">
        <v>4000</v>
      </c>
      <c r="F24" s="227">
        <v>4000</v>
      </c>
      <c r="G24" s="209">
        <v>5000</v>
      </c>
      <c r="H24" s="227">
        <v>5000</v>
      </c>
      <c r="I24" s="130">
        <v>4300</v>
      </c>
    </row>
    <row r="25" spans="1:9" ht="16.5" x14ac:dyDescent="0.3">
      <c r="A25" s="88"/>
      <c r="B25" s="137" t="s">
        <v>13</v>
      </c>
      <c r="C25" s="142" t="s">
        <v>172</v>
      </c>
      <c r="D25" s="227">
        <v>4000</v>
      </c>
      <c r="E25" s="209">
        <v>4000</v>
      </c>
      <c r="F25" s="227">
        <v>6000</v>
      </c>
      <c r="G25" s="209">
        <v>3000</v>
      </c>
      <c r="H25" s="227">
        <v>3000</v>
      </c>
      <c r="I25" s="130">
        <v>4000</v>
      </c>
    </row>
    <row r="26" spans="1:9" ht="16.5" x14ac:dyDescent="0.3">
      <c r="A26" s="88"/>
      <c r="B26" s="137" t="s">
        <v>14</v>
      </c>
      <c r="C26" s="142" t="s">
        <v>173</v>
      </c>
      <c r="D26" s="227">
        <v>3000</v>
      </c>
      <c r="E26" s="209">
        <v>4000</v>
      </c>
      <c r="F26" s="227">
        <v>5500</v>
      </c>
      <c r="G26" s="209">
        <v>3000</v>
      </c>
      <c r="H26" s="227">
        <v>2833</v>
      </c>
      <c r="I26" s="130">
        <v>3666.6</v>
      </c>
    </row>
    <row r="27" spans="1:9" ht="16.5" x14ac:dyDescent="0.3">
      <c r="A27" s="88"/>
      <c r="B27" s="137" t="s">
        <v>15</v>
      </c>
      <c r="C27" s="142" t="s">
        <v>174</v>
      </c>
      <c r="D27" s="227">
        <v>14000</v>
      </c>
      <c r="E27" s="209">
        <v>15000</v>
      </c>
      <c r="F27" s="227">
        <v>17500</v>
      </c>
      <c r="G27" s="209">
        <v>14000</v>
      </c>
      <c r="H27" s="227">
        <v>10000</v>
      </c>
      <c r="I27" s="130">
        <v>14100</v>
      </c>
    </row>
    <row r="28" spans="1:9" ht="16.5" x14ac:dyDescent="0.3">
      <c r="A28" s="88"/>
      <c r="B28" s="137" t="s">
        <v>16</v>
      </c>
      <c r="C28" s="142" t="s">
        <v>175</v>
      </c>
      <c r="D28" s="227">
        <v>3000</v>
      </c>
      <c r="E28" s="209">
        <v>3000</v>
      </c>
      <c r="F28" s="227">
        <v>5000</v>
      </c>
      <c r="G28" s="209">
        <v>4000</v>
      </c>
      <c r="H28" s="227">
        <v>3000</v>
      </c>
      <c r="I28" s="130">
        <v>3600</v>
      </c>
    </row>
    <row r="29" spans="1:9" ht="16.5" x14ac:dyDescent="0.3">
      <c r="A29" s="88"/>
      <c r="B29" s="139" t="s">
        <v>17</v>
      </c>
      <c r="C29" s="142" t="s">
        <v>176</v>
      </c>
      <c r="D29" s="227">
        <v>6000</v>
      </c>
      <c r="E29" s="209">
        <v>8000</v>
      </c>
      <c r="F29" s="227">
        <v>7000</v>
      </c>
      <c r="G29" s="209">
        <v>7000</v>
      </c>
      <c r="H29" s="227">
        <v>7333</v>
      </c>
      <c r="I29" s="130">
        <v>7066.6</v>
      </c>
    </row>
    <row r="30" spans="1:9" ht="16.5" x14ac:dyDescent="0.3">
      <c r="A30" s="88"/>
      <c r="B30" s="137" t="s">
        <v>18</v>
      </c>
      <c r="C30" s="142" t="s">
        <v>177</v>
      </c>
      <c r="D30" s="227">
        <v>16500</v>
      </c>
      <c r="E30" s="209">
        <v>30000</v>
      </c>
      <c r="F30" s="227">
        <v>14000</v>
      </c>
      <c r="G30" s="209">
        <v>10000</v>
      </c>
      <c r="H30" s="227">
        <v>10000</v>
      </c>
      <c r="I30" s="130">
        <v>16100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12500</v>
      </c>
      <c r="E31" s="212">
        <v>16000</v>
      </c>
      <c r="F31" s="229">
        <v>17000</v>
      </c>
      <c r="G31" s="212">
        <v>15000</v>
      </c>
      <c r="H31" s="229">
        <v>12666</v>
      </c>
      <c r="I31" s="167">
        <v>14633.2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14000</v>
      </c>
      <c r="E33" s="206">
        <v>20000</v>
      </c>
      <c r="F33" s="228">
        <v>20000</v>
      </c>
      <c r="G33" s="206">
        <v>19500</v>
      </c>
      <c r="H33" s="228">
        <v>17000</v>
      </c>
      <c r="I33" s="171">
        <v>18100</v>
      </c>
    </row>
    <row r="34" spans="1:9" ht="16.5" x14ac:dyDescent="0.3">
      <c r="A34" s="88"/>
      <c r="B34" s="129" t="s">
        <v>27</v>
      </c>
      <c r="C34" s="15" t="s">
        <v>180</v>
      </c>
      <c r="D34" s="227">
        <v>14000</v>
      </c>
      <c r="E34" s="209">
        <v>20000</v>
      </c>
      <c r="F34" s="227">
        <v>16000</v>
      </c>
      <c r="G34" s="209">
        <v>19500</v>
      </c>
      <c r="H34" s="227">
        <v>17000</v>
      </c>
      <c r="I34" s="130">
        <v>17300</v>
      </c>
    </row>
    <row r="35" spans="1:9" ht="16.5" x14ac:dyDescent="0.3">
      <c r="A35" s="88"/>
      <c r="B35" s="131" t="s">
        <v>28</v>
      </c>
      <c r="C35" s="15" t="s">
        <v>181</v>
      </c>
      <c r="D35" s="227">
        <v>9500</v>
      </c>
      <c r="E35" s="209">
        <v>10000</v>
      </c>
      <c r="F35" s="227">
        <v>10500</v>
      </c>
      <c r="G35" s="209">
        <v>9500</v>
      </c>
      <c r="H35" s="227">
        <v>10000</v>
      </c>
      <c r="I35" s="130">
        <v>9900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9000</v>
      </c>
      <c r="F36" s="227">
        <v>10000</v>
      </c>
      <c r="G36" s="209">
        <v>14500</v>
      </c>
      <c r="H36" s="227">
        <v>7000</v>
      </c>
      <c r="I36" s="130">
        <v>9100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6500</v>
      </c>
      <c r="E37" s="212">
        <v>8000</v>
      </c>
      <c r="F37" s="229">
        <v>8500</v>
      </c>
      <c r="G37" s="212">
        <v>8000</v>
      </c>
      <c r="H37" s="229">
        <v>5333</v>
      </c>
      <c r="I37" s="167">
        <v>7266.6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250000</v>
      </c>
      <c r="E39" s="206">
        <v>300000</v>
      </c>
      <c r="F39" s="206">
        <v>265000</v>
      </c>
      <c r="G39" s="206">
        <v>300000</v>
      </c>
      <c r="H39" s="206">
        <v>270000</v>
      </c>
      <c r="I39" s="171">
        <v>277000</v>
      </c>
    </row>
    <row r="40" spans="1:9" ht="17.25" thickBot="1" x14ac:dyDescent="0.35">
      <c r="A40" s="89"/>
      <c r="B40" s="172" t="s">
        <v>32</v>
      </c>
      <c r="C40" s="148" t="s">
        <v>185</v>
      </c>
      <c r="D40" s="218">
        <v>220000</v>
      </c>
      <c r="E40" s="218">
        <v>240000</v>
      </c>
      <c r="F40" s="218">
        <v>220000</v>
      </c>
      <c r="G40" s="218">
        <v>195000</v>
      </c>
      <c r="H40" s="218">
        <v>228333</v>
      </c>
      <c r="I40" s="234">
        <v>220666.6</v>
      </c>
    </row>
    <row r="41" spans="1:9" ht="15.75" thickBot="1" x14ac:dyDescent="0.3">
      <c r="D41" s="235">
        <v>786000</v>
      </c>
      <c r="E41" s="236">
        <v>847000</v>
      </c>
      <c r="F41" s="236">
        <v>826500</v>
      </c>
      <c r="G41" s="236">
        <v>819500</v>
      </c>
      <c r="H41" s="236">
        <v>748496</v>
      </c>
      <c r="I41" s="237">
        <v>805499.2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14-03-2022</vt:lpstr>
      <vt:lpstr>By Order</vt:lpstr>
      <vt:lpstr>All Stores</vt:lpstr>
      <vt:lpstr>'14-03-2022'!Print_Titles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2022-03-17T12:50:27Z</cp:lastPrinted>
  <dcterms:created xsi:type="dcterms:W3CDTF">2010-10-20T06:23:14Z</dcterms:created>
  <dcterms:modified xsi:type="dcterms:W3CDTF">2022-03-17T12:50:52Z</dcterms:modified>
</cp:coreProperties>
</file>