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-120" yWindow="-120" windowWidth="15480" windowHeight="11640" tabRatio="599" activeTab="5"/>
  </bookViews>
  <sheets>
    <sheet name="Supermarkets" sheetId="5" r:id="rId1"/>
    <sheet name="stores" sheetId="7" r:id="rId2"/>
    <sheet name="Comp" sheetId="8" r:id="rId3"/>
    <sheet name="14-03-2022" sheetId="9" r:id="rId4"/>
    <sheet name="By Order" sheetId="11" r:id="rId5"/>
    <sheet name="All Stores" sheetId="12" r:id="rId6"/>
  </sheets>
  <definedNames>
    <definedName name="_xlnm._FilterDatabase" localSheetId="4" hidden="1">'By Order'!$B$68:$I$73</definedName>
    <definedName name="_xlnm.Print_Titles" localSheetId="3">'14-03-2022'!$12:$14</definedName>
    <definedName name="_xlnm.Print_Titles" localSheetId="5">'All Stores'!$13:$14</definedName>
    <definedName name="_xlnm.Print_Titles" localSheetId="4">'By Order'!$13:$14</definedName>
    <definedName name="_xlnm.Print_Titles" localSheetId="2">Comp!$12:$13</definedName>
    <definedName name="_xlnm.Print_Titles" localSheetId="1">stores!$12:$13</definedName>
    <definedName name="_xlnm.Print_Titles" localSheetId="0">Supermarkets!$12:$13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8" i="11" l="1"/>
  <c r="G88" i="11"/>
  <c r="I87" i="11"/>
  <c r="G87" i="11"/>
  <c r="I83" i="11"/>
  <c r="G83" i="11"/>
  <c r="I84" i="11"/>
  <c r="G84" i="11"/>
  <c r="I86" i="11"/>
  <c r="G86" i="11"/>
  <c r="I89" i="11"/>
  <c r="G89" i="11"/>
  <c r="I85" i="11"/>
  <c r="G85" i="11"/>
  <c r="I78" i="11"/>
  <c r="G78" i="11"/>
  <c r="I76" i="11"/>
  <c r="G76" i="11"/>
  <c r="I79" i="11"/>
  <c r="G79" i="11"/>
  <c r="I80" i="11"/>
  <c r="G80" i="11"/>
  <c r="I77" i="11"/>
  <c r="G77" i="11"/>
  <c r="I68" i="11"/>
  <c r="G68" i="11"/>
  <c r="I72" i="11"/>
  <c r="G72" i="11"/>
  <c r="I70" i="11"/>
  <c r="G70" i="11"/>
  <c r="I73" i="11"/>
  <c r="G73" i="11"/>
  <c r="I69" i="11"/>
  <c r="G69" i="11"/>
  <c r="I71" i="11"/>
  <c r="G71" i="11"/>
  <c r="I59" i="11"/>
  <c r="G59" i="11"/>
  <c r="I58" i="11"/>
  <c r="G58" i="11"/>
  <c r="I60" i="11"/>
  <c r="G60" i="11"/>
  <c r="I57" i="11"/>
  <c r="G57" i="11"/>
  <c r="I65" i="11"/>
  <c r="G65" i="11"/>
  <c r="I62" i="11"/>
  <c r="G62" i="11"/>
  <c r="I63" i="11"/>
  <c r="G63" i="11"/>
  <c r="I61" i="11"/>
  <c r="G61" i="11"/>
  <c r="I64" i="11"/>
  <c r="G64" i="11"/>
  <c r="I49" i="11"/>
  <c r="G49" i="11"/>
  <c r="I50" i="11"/>
  <c r="G50" i="11"/>
  <c r="I54" i="11"/>
  <c r="G54" i="11"/>
  <c r="I52" i="11"/>
  <c r="G52" i="11"/>
  <c r="I53" i="11"/>
  <c r="G53" i="11"/>
  <c r="I51" i="11"/>
  <c r="G51" i="11"/>
  <c r="I43" i="11"/>
  <c r="G43" i="11"/>
  <c r="I44" i="11"/>
  <c r="G44" i="11"/>
  <c r="I46" i="11"/>
  <c r="G46" i="11"/>
  <c r="I45" i="11"/>
  <c r="G45" i="11"/>
  <c r="I42" i="11"/>
  <c r="G42" i="11"/>
  <c r="I41" i="11"/>
  <c r="G41" i="11"/>
  <c r="I37" i="11"/>
  <c r="G37" i="11"/>
  <c r="I35" i="11"/>
  <c r="G35" i="11"/>
  <c r="I38" i="11"/>
  <c r="G38" i="11"/>
  <c r="I34" i="11"/>
  <c r="G34" i="11"/>
  <c r="I36" i="11"/>
  <c r="G36" i="11"/>
  <c r="I22" i="11"/>
  <c r="G22" i="11"/>
  <c r="I25" i="11"/>
  <c r="G25" i="11"/>
  <c r="I17" i="11"/>
  <c r="G17" i="11"/>
  <c r="I27" i="11"/>
  <c r="G27" i="11"/>
  <c r="I23" i="11"/>
  <c r="G23" i="11"/>
  <c r="I26" i="11"/>
  <c r="G26" i="11"/>
  <c r="I19" i="11"/>
  <c r="G19" i="11"/>
  <c r="I16" i="11"/>
  <c r="G16" i="11"/>
  <c r="I24" i="11"/>
  <c r="G24" i="11"/>
  <c r="I29" i="11"/>
  <c r="G29" i="11"/>
  <c r="I21" i="11"/>
  <c r="G21" i="11"/>
  <c r="I31" i="11"/>
  <c r="G31" i="11"/>
  <c r="I28" i="11"/>
  <c r="G28" i="11"/>
  <c r="I18" i="11"/>
  <c r="G18" i="11"/>
  <c r="I20" i="11"/>
  <c r="G20" i="11"/>
  <c r="I30" i="11"/>
  <c r="G30" i="11"/>
  <c r="D40" i="8" l="1"/>
  <c r="E40" i="8" l="1"/>
  <c r="I31" i="9" l="1"/>
  <c r="G31" i="9"/>
  <c r="I30" i="9"/>
  <c r="G30" i="9"/>
  <c r="I29" i="9"/>
  <c r="G29" i="9"/>
  <c r="I28" i="9"/>
  <c r="G28" i="9"/>
  <c r="I27" i="9"/>
  <c r="G27" i="9"/>
  <c r="I26" i="9"/>
  <c r="G26" i="9"/>
  <c r="I25" i="9"/>
  <c r="G25" i="9"/>
  <c r="I24" i="9"/>
  <c r="G24" i="9"/>
  <c r="I23" i="9"/>
  <c r="G23" i="9"/>
  <c r="I22" i="9"/>
  <c r="G22" i="9"/>
  <c r="I21" i="9"/>
  <c r="G21" i="9"/>
  <c r="I20" i="9"/>
  <c r="G20" i="9"/>
  <c r="I19" i="9"/>
  <c r="G19" i="9"/>
  <c r="I18" i="9"/>
  <c r="G18" i="9"/>
  <c r="I17" i="9"/>
  <c r="G17" i="9"/>
  <c r="H81" i="11" l="1"/>
  <c r="F81" i="11"/>
  <c r="H15" i="8" l="1"/>
  <c r="H16" i="8" l="1"/>
  <c r="H17" i="8"/>
  <c r="H18" i="8"/>
  <c r="H19" i="8"/>
  <c r="H20" i="8"/>
  <c r="H21" i="8"/>
  <c r="H22" i="8"/>
  <c r="H23" i="8"/>
  <c r="H24" i="8"/>
  <c r="H25" i="8"/>
  <c r="H26" i="8"/>
  <c r="H27" i="8"/>
  <c r="H28" i="8"/>
  <c r="H29" i="8"/>
  <c r="H30" i="8"/>
  <c r="H32" i="8"/>
  <c r="H33" i="8"/>
  <c r="H34" i="8"/>
  <c r="H35" i="8"/>
  <c r="H36" i="8"/>
  <c r="H38" i="8"/>
  <c r="H39" i="8"/>
  <c r="H74" i="11" l="1"/>
  <c r="G33" i="9" l="1"/>
  <c r="G34" i="9"/>
  <c r="G35" i="9"/>
  <c r="G36" i="9"/>
  <c r="G37" i="9"/>
  <c r="G39" i="9"/>
  <c r="G40" i="9"/>
  <c r="I15" i="5"/>
  <c r="E32" i="11" l="1"/>
  <c r="F32" i="11"/>
  <c r="H32" i="11"/>
  <c r="E39" i="11"/>
  <c r="F39" i="11"/>
  <c r="H39" i="11"/>
  <c r="G39" i="11" l="1"/>
  <c r="G32" i="11"/>
  <c r="G70" i="9" l="1"/>
  <c r="I70" i="9"/>
  <c r="G71" i="9"/>
  <c r="I71" i="9"/>
  <c r="G72" i="9"/>
  <c r="I72" i="9"/>
  <c r="G73" i="9"/>
  <c r="I73" i="9"/>
  <c r="G74" i="9"/>
  <c r="I74" i="9"/>
  <c r="G34" i="7" l="1"/>
  <c r="I19" i="5"/>
  <c r="I17" i="5" l="1"/>
  <c r="G19" i="5"/>
  <c r="I16" i="5"/>
  <c r="I18" i="5"/>
  <c r="I20" i="5"/>
  <c r="I21" i="5"/>
  <c r="I22" i="5"/>
  <c r="I23" i="5"/>
  <c r="I24" i="5"/>
  <c r="I25" i="5"/>
  <c r="I26" i="5"/>
  <c r="I27" i="5"/>
  <c r="I28" i="5"/>
  <c r="I29" i="5"/>
  <c r="I30" i="5"/>
  <c r="I32" i="5"/>
  <c r="I33" i="5"/>
  <c r="I34" i="5"/>
  <c r="I35" i="5"/>
  <c r="I36" i="5"/>
  <c r="I38" i="5"/>
  <c r="I39" i="5"/>
  <c r="I40" i="5"/>
  <c r="F74" i="11" l="1"/>
  <c r="I74" i="11" l="1"/>
  <c r="G16" i="5" l="1"/>
  <c r="G18" i="5" l="1"/>
  <c r="G40" i="8" l="1"/>
  <c r="E47" i="11"/>
  <c r="E55" i="11"/>
  <c r="E66" i="11"/>
  <c r="E74" i="11"/>
  <c r="E81" i="11"/>
  <c r="E90" i="11" l="1"/>
  <c r="E91" i="11" l="1"/>
  <c r="G52" i="5" l="1"/>
  <c r="I50" i="5"/>
  <c r="I45" i="5" l="1"/>
  <c r="F66" i="11" l="1"/>
  <c r="G41" i="9" l="1"/>
  <c r="G42" i="9"/>
  <c r="G43" i="9"/>
  <c r="G44" i="9"/>
  <c r="G46" i="9"/>
  <c r="G47" i="9"/>
  <c r="G48" i="9"/>
  <c r="G49" i="9"/>
  <c r="G50" i="9"/>
  <c r="G51" i="9"/>
  <c r="G53" i="9"/>
  <c r="G54" i="9"/>
  <c r="G55" i="9"/>
  <c r="G56" i="9"/>
  <c r="G57" i="9"/>
  <c r="G58" i="9"/>
  <c r="G59" i="9"/>
  <c r="G60" i="9"/>
  <c r="G61" i="9"/>
  <c r="G63" i="9"/>
  <c r="G64" i="9"/>
  <c r="G65" i="9"/>
  <c r="G66" i="9"/>
  <c r="G67" i="9"/>
  <c r="G68" i="9"/>
  <c r="G76" i="9"/>
  <c r="G77" i="9"/>
  <c r="G78" i="9"/>
  <c r="G79" i="9"/>
  <c r="G80" i="9"/>
  <c r="G81" i="9"/>
  <c r="G82" i="9"/>
  <c r="H90" i="11" l="1"/>
  <c r="F90" i="11"/>
  <c r="H66" i="11"/>
  <c r="I66" i="11" s="1"/>
  <c r="H55" i="11"/>
  <c r="F55" i="11"/>
  <c r="H47" i="11"/>
  <c r="F47" i="11"/>
  <c r="H91" i="11" l="1"/>
  <c r="I47" i="11"/>
  <c r="I90" i="11"/>
  <c r="G74" i="11"/>
  <c r="I55" i="11"/>
  <c r="G47" i="11"/>
  <c r="G81" i="11"/>
  <c r="G55" i="11"/>
  <c r="I39" i="11"/>
  <c r="G90" i="11"/>
  <c r="G66" i="11"/>
  <c r="F91" i="11"/>
  <c r="I32" i="11"/>
  <c r="I81" i="11"/>
  <c r="I91" i="11" l="1"/>
  <c r="G91" i="11"/>
  <c r="F15" i="8" l="1"/>
  <c r="I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2" i="8"/>
  <c r="F33" i="8"/>
  <c r="F34" i="8"/>
  <c r="F35" i="8"/>
  <c r="F36" i="8"/>
  <c r="F38" i="8"/>
  <c r="F39" i="8"/>
  <c r="I46" i="9" l="1"/>
  <c r="I47" i="9"/>
  <c r="I48" i="9"/>
  <c r="I49" i="9"/>
  <c r="I50" i="9"/>
  <c r="I51" i="9"/>
  <c r="H40" i="8" l="1"/>
  <c r="G17" i="5" l="1"/>
  <c r="G20" i="5"/>
  <c r="G21" i="5"/>
  <c r="G22" i="5"/>
  <c r="G23" i="5"/>
  <c r="G24" i="5"/>
  <c r="G25" i="5"/>
  <c r="G26" i="5"/>
  <c r="G27" i="5"/>
  <c r="G28" i="5"/>
  <c r="G29" i="5"/>
  <c r="G30" i="5"/>
  <c r="G32" i="5"/>
  <c r="G33" i="5"/>
  <c r="G34" i="5"/>
  <c r="G35" i="5"/>
  <c r="G36" i="5"/>
  <c r="G38" i="5"/>
  <c r="G39" i="5"/>
  <c r="G40" i="5"/>
  <c r="G41" i="5"/>
  <c r="G42" i="5"/>
  <c r="G43" i="5"/>
  <c r="G45" i="5"/>
  <c r="G46" i="5"/>
  <c r="G47" i="5"/>
  <c r="G48" i="5"/>
  <c r="G49" i="5"/>
  <c r="G50" i="5"/>
  <c r="G53" i="5"/>
  <c r="G54" i="5"/>
  <c r="G55" i="5"/>
  <c r="G56" i="5"/>
  <c r="G57" i="5"/>
  <c r="G58" i="5"/>
  <c r="G59" i="5"/>
  <c r="G60" i="5"/>
  <c r="G62" i="5"/>
  <c r="G63" i="5"/>
  <c r="G64" i="5"/>
  <c r="G65" i="5"/>
  <c r="G66" i="5"/>
  <c r="G67" i="5"/>
  <c r="G69" i="5"/>
  <c r="G70" i="5"/>
  <c r="G71" i="5"/>
  <c r="G72" i="5"/>
  <c r="G73" i="5"/>
  <c r="G75" i="5"/>
  <c r="G76" i="5"/>
  <c r="G77" i="5"/>
  <c r="G78" i="5"/>
  <c r="G79" i="5"/>
  <c r="G80" i="5"/>
  <c r="G81" i="5"/>
  <c r="I16" i="7" l="1"/>
  <c r="I66" i="9" l="1"/>
  <c r="I76" i="9" l="1"/>
  <c r="I77" i="9"/>
  <c r="I78" i="9"/>
  <c r="I79" i="9"/>
  <c r="I80" i="9"/>
  <c r="I65" i="5" l="1"/>
  <c r="I42" i="5"/>
  <c r="I43" i="5"/>
  <c r="I46" i="5"/>
  <c r="I47" i="5"/>
  <c r="I48" i="5"/>
  <c r="I49" i="5"/>
  <c r="I52" i="5"/>
  <c r="I53" i="5"/>
  <c r="I54" i="5"/>
  <c r="I55" i="5"/>
  <c r="I56" i="5"/>
  <c r="I57" i="5"/>
  <c r="I58" i="5"/>
  <c r="I59" i="5"/>
  <c r="I60" i="5"/>
  <c r="I62" i="5"/>
  <c r="I63" i="5"/>
  <c r="I64" i="5"/>
  <c r="I66" i="5"/>
  <c r="I67" i="5"/>
  <c r="I69" i="5"/>
  <c r="I70" i="5"/>
  <c r="I71" i="5"/>
  <c r="I72" i="5"/>
  <c r="I73" i="5"/>
  <c r="I75" i="5"/>
  <c r="I76" i="5"/>
  <c r="I77" i="5"/>
  <c r="I78" i="5"/>
  <c r="I79" i="5"/>
  <c r="I80" i="5"/>
  <c r="I81" i="5"/>
  <c r="I40" i="8" l="1"/>
  <c r="I39" i="7" l="1"/>
  <c r="I41" i="5"/>
  <c r="I30" i="7" l="1"/>
  <c r="I36" i="9" l="1"/>
  <c r="I38" i="7"/>
  <c r="I36" i="7"/>
  <c r="I35" i="7"/>
  <c r="I34" i="7"/>
  <c r="I33" i="7"/>
  <c r="I32" i="7"/>
  <c r="I29" i="7"/>
  <c r="I28" i="7"/>
  <c r="I27" i="7"/>
  <c r="I26" i="7"/>
  <c r="I25" i="7"/>
  <c r="I24" i="7"/>
  <c r="I23" i="7"/>
  <c r="I22" i="7"/>
  <c r="I21" i="7"/>
  <c r="I20" i="7"/>
  <c r="I19" i="7"/>
  <c r="I18" i="7"/>
  <c r="I17" i="7"/>
  <c r="I15" i="7"/>
  <c r="I82" i="9" l="1"/>
  <c r="I81" i="9"/>
  <c r="I68" i="9"/>
  <c r="I67" i="9"/>
  <c r="I65" i="9"/>
  <c r="I64" i="9"/>
  <c r="I63" i="9"/>
  <c r="I61" i="9"/>
  <c r="I60" i="9"/>
  <c r="I59" i="9"/>
  <c r="I58" i="9"/>
  <c r="I57" i="9"/>
  <c r="I56" i="9"/>
  <c r="I55" i="9"/>
  <c r="I54" i="9"/>
  <c r="I53" i="9"/>
  <c r="I44" i="9"/>
  <c r="I43" i="9"/>
  <c r="I42" i="9"/>
  <c r="I41" i="9"/>
  <c r="I40" i="9"/>
  <c r="I39" i="9"/>
  <c r="I37" i="9"/>
  <c r="I35" i="9"/>
  <c r="I34" i="9"/>
  <c r="I33" i="9"/>
  <c r="G16" i="7" l="1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2" i="7"/>
  <c r="G33" i="7"/>
  <c r="G35" i="7"/>
  <c r="G36" i="7"/>
  <c r="G38" i="7"/>
  <c r="G39" i="7"/>
  <c r="G15" i="7"/>
  <c r="F40" i="8" l="1"/>
  <c r="I39" i="8"/>
  <c r="I38" i="8"/>
  <c r="I33" i="8"/>
  <c r="I34" i="8"/>
  <c r="I35" i="8"/>
  <c r="I36" i="8"/>
  <c r="I32" i="8"/>
  <c r="I16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  <c r="G16" i="9" l="1"/>
  <c r="I16" i="9"/>
  <c r="G15" i="5"/>
</calcChain>
</file>

<file path=xl/sharedStrings.xml><?xml version="1.0" encoding="utf-8"?>
<sst xmlns="http://schemas.openxmlformats.org/spreadsheetml/2006/main" count="848" uniqueCount="226">
  <si>
    <t>السلعة</t>
  </si>
  <si>
    <t>المديرية العامة للاقتصاد والتجارة</t>
  </si>
  <si>
    <t xml:space="preserve">   المكتب الفني لسياسة الأسعار</t>
  </si>
  <si>
    <t>الفئة</t>
  </si>
  <si>
    <t>خ 1</t>
  </si>
  <si>
    <t>خ 2</t>
  </si>
  <si>
    <t>خ 3</t>
  </si>
  <si>
    <t>خ 4</t>
  </si>
  <si>
    <t>خ 5</t>
  </si>
  <si>
    <t>خ 6</t>
  </si>
  <si>
    <t>خ 7</t>
  </si>
  <si>
    <t>خ 8</t>
  </si>
  <si>
    <t>خ 9</t>
  </si>
  <si>
    <t>خ 10</t>
  </si>
  <si>
    <t>خ 11</t>
  </si>
  <si>
    <t>خ 12</t>
  </si>
  <si>
    <t>خ 13</t>
  </si>
  <si>
    <t>خ 14</t>
  </si>
  <si>
    <t>خ 15</t>
  </si>
  <si>
    <t>خ 16</t>
  </si>
  <si>
    <t>الفواكه</t>
  </si>
  <si>
    <t>ف</t>
  </si>
  <si>
    <t>خ</t>
  </si>
  <si>
    <t>الوزن</t>
  </si>
  <si>
    <t>الخضار الطازجة</t>
  </si>
  <si>
    <t>اللحوم ومشتقاتها</t>
  </si>
  <si>
    <t>ف 1</t>
  </si>
  <si>
    <t>ف 2</t>
  </si>
  <si>
    <t>ف 3</t>
  </si>
  <si>
    <t>ف 4</t>
  </si>
  <si>
    <t>ف 5</t>
  </si>
  <si>
    <t>ل 1</t>
  </si>
  <si>
    <t>ل 2</t>
  </si>
  <si>
    <t>ل 3</t>
  </si>
  <si>
    <t>ل 4</t>
  </si>
  <si>
    <t>ل 5</t>
  </si>
  <si>
    <t>ل 6</t>
  </si>
  <si>
    <t>البيض ومنتجات الحليب</t>
  </si>
  <si>
    <t>ح 1</t>
  </si>
  <si>
    <t>ح 2</t>
  </si>
  <si>
    <t>ح 3</t>
  </si>
  <si>
    <t>ح 4</t>
  </si>
  <si>
    <t>ح 5</t>
  </si>
  <si>
    <t>ح 6</t>
  </si>
  <si>
    <t>الحبوب والبذور والثمار الجوزية</t>
  </si>
  <si>
    <t>ب 1</t>
  </si>
  <si>
    <t>ب 2</t>
  </si>
  <si>
    <t>ب 3</t>
  </si>
  <si>
    <t>ب 4</t>
  </si>
  <si>
    <t>ب 5</t>
  </si>
  <si>
    <t>ب 6</t>
  </si>
  <si>
    <t>ل</t>
  </si>
  <si>
    <t>ب</t>
  </si>
  <si>
    <t>المنتجات الدهنية والزيتية</t>
  </si>
  <si>
    <t>ح 7</t>
  </si>
  <si>
    <t>ح 8</t>
  </si>
  <si>
    <t>ح 9</t>
  </si>
  <si>
    <t>ح</t>
  </si>
  <si>
    <t>ز</t>
  </si>
  <si>
    <t>ز 1</t>
  </si>
  <si>
    <t>ز 2</t>
  </si>
  <si>
    <t>ز 3</t>
  </si>
  <si>
    <t>ز 4</t>
  </si>
  <si>
    <t>ز 5</t>
  </si>
  <si>
    <t>ز 6</t>
  </si>
  <si>
    <t>المعلبات</t>
  </si>
  <si>
    <t>م</t>
  </si>
  <si>
    <t>م 2</t>
  </si>
  <si>
    <t>م 1</t>
  </si>
  <si>
    <t>م 3</t>
  </si>
  <si>
    <t>م 4</t>
  </si>
  <si>
    <t>م 5</t>
  </si>
  <si>
    <t>مواد غذائية متفرقة</t>
  </si>
  <si>
    <t>غ</t>
  </si>
  <si>
    <t>غ 1</t>
  </si>
  <si>
    <t>غ 3</t>
  </si>
  <si>
    <t>غ 2</t>
  </si>
  <si>
    <t>غ 4</t>
  </si>
  <si>
    <t>غ 5</t>
  </si>
  <si>
    <t>غ 6</t>
  </si>
  <si>
    <t>غ 7</t>
  </si>
  <si>
    <t>ربطة واحدة</t>
  </si>
  <si>
    <t>قطعة واحدة</t>
  </si>
  <si>
    <t>كيس 300 غرام</t>
  </si>
  <si>
    <t xml:space="preserve">بندورة </t>
  </si>
  <si>
    <t>كوسى</t>
  </si>
  <si>
    <t>باذنجان</t>
  </si>
  <si>
    <t xml:space="preserve">ملفوف </t>
  </si>
  <si>
    <t>خيار</t>
  </si>
  <si>
    <t xml:space="preserve">لوبيا بادرية </t>
  </si>
  <si>
    <t>جزر</t>
  </si>
  <si>
    <t>بقدونس</t>
  </si>
  <si>
    <t>نعنع</t>
  </si>
  <si>
    <t>بقلة</t>
  </si>
  <si>
    <t>كزبرة</t>
  </si>
  <si>
    <t>خس</t>
  </si>
  <si>
    <t>فجل</t>
  </si>
  <si>
    <t>بصل احمر</t>
  </si>
  <si>
    <t>ثوم يابس</t>
  </si>
  <si>
    <t>بطاطا</t>
  </si>
  <si>
    <t>تفاح بلدي أحمر</t>
  </si>
  <si>
    <t>تفاح بلدي أصفر</t>
  </si>
  <si>
    <t>موز بلدي</t>
  </si>
  <si>
    <t>برتقال أبو صرّة</t>
  </si>
  <si>
    <t xml:space="preserve">ليمون حامض </t>
  </si>
  <si>
    <t xml:space="preserve">لحم غنم  طازج (بلدي) </t>
  </si>
  <si>
    <t xml:space="preserve">لحم بقر طازج (بلدي) </t>
  </si>
  <si>
    <t>لحم بقر مستورد (مبرد)</t>
  </si>
  <si>
    <t>عدد 30</t>
  </si>
  <si>
    <t>البيض</t>
  </si>
  <si>
    <t xml:space="preserve">علبة 500 غرام </t>
  </si>
  <si>
    <t>اللبنة</t>
  </si>
  <si>
    <t>علبة 2,5 كيلوغرام</t>
  </si>
  <si>
    <t xml:space="preserve">جبن أبيض عكاوي </t>
  </si>
  <si>
    <t>موضب 1 كيلوغرام</t>
  </si>
  <si>
    <t>عدس أحمر</t>
  </si>
  <si>
    <t>فاصولياء بيضاء صنوبرية</t>
  </si>
  <si>
    <t>فول حب</t>
  </si>
  <si>
    <t>حمص حب</t>
  </si>
  <si>
    <t>طحين</t>
  </si>
  <si>
    <t>(وقية) 200 غرام</t>
  </si>
  <si>
    <t>جوز قلب</t>
  </si>
  <si>
    <t>لوز قلب</t>
  </si>
  <si>
    <t>صنوبر قلب</t>
  </si>
  <si>
    <t>كبير 400 غرام</t>
  </si>
  <si>
    <t>قنينة 1,8 ليتر</t>
  </si>
  <si>
    <t>مرطبان 454 غرام</t>
  </si>
  <si>
    <t>علبة 454 غرام</t>
  </si>
  <si>
    <t>زبدة</t>
  </si>
  <si>
    <t>زيت زيتون</t>
  </si>
  <si>
    <t>زيت دوار الشمس</t>
  </si>
  <si>
    <t>زيت الذرة</t>
  </si>
  <si>
    <t>طحينة</t>
  </si>
  <si>
    <t>حلاوة سادة</t>
  </si>
  <si>
    <t>علبة 340 غرام</t>
  </si>
  <si>
    <t>علبة 200 غرام</t>
  </si>
  <si>
    <t>علبة 125 غرام</t>
  </si>
  <si>
    <t>علبة 400 غرام</t>
  </si>
  <si>
    <t xml:space="preserve">مارتديلا بقر </t>
  </si>
  <si>
    <t xml:space="preserve">طون </t>
  </si>
  <si>
    <t xml:space="preserve">سردين </t>
  </si>
  <si>
    <t xml:space="preserve">فطر حبة كاملة </t>
  </si>
  <si>
    <t>علبة 700 غرام</t>
  </si>
  <si>
    <t xml:space="preserve">سكر </t>
  </si>
  <si>
    <t>ملح</t>
  </si>
  <si>
    <t>صغير 70 غرام</t>
  </si>
  <si>
    <t xml:space="preserve">كاتشاب </t>
  </si>
  <si>
    <t>باكيت 500 غرام</t>
  </si>
  <si>
    <t>رب البندورة</t>
  </si>
  <si>
    <t>معكرونة</t>
  </si>
  <si>
    <t>موضب 200 غرام</t>
  </si>
  <si>
    <t>بن مطحون</t>
  </si>
  <si>
    <t xml:space="preserve">فخاذ فروج مع جلدة  </t>
  </si>
  <si>
    <t>صدور فروج مسحب</t>
  </si>
  <si>
    <t>فروج كامل</t>
  </si>
  <si>
    <t>شاي (غير منكه)</t>
  </si>
  <si>
    <t>موضب 454 غرام</t>
  </si>
  <si>
    <t>جبن قشقوان بقر</t>
  </si>
  <si>
    <r>
      <t xml:space="preserve">جبنة </t>
    </r>
    <r>
      <rPr>
        <sz val="12"/>
        <rFont val="Arabic Transparent"/>
        <charset val="178"/>
      </rPr>
      <t xml:space="preserve"> قطع</t>
    </r>
  </si>
  <si>
    <t>حليب بودرة</t>
  </si>
  <si>
    <r>
      <t>ذرة</t>
    </r>
    <r>
      <rPr>
        <b/>
        <sz val="12"/>
        <rFont val="Arabic Transparent"/>
        <charset val="178"/>
      </rPr>
      <t/>
    </r>
  </si>
  <si>
    <t>كيلوغرام 1</t>
  </si>
  <si>
    <t>قنينة 340 غرام</t>
  </si>
  <si>
    <t>بندورة 1 كيلو غرام (باب أول)</t>
  </si>
  <si>
    <t>كوسى1 كيلو غرام (باب أول)</t>
  </si>
  <si>
    <t>باذنجان 1 كيلو غرام (باب أول)</t>
  </si>
  <si>
    <t>ملفوف 1 كيلو غرام (باب أول)</t>
  </si>
  <si>
    <t>لوبيا  بادرية 1 كيلو غرام (باب أول)</t>
  </si>
  <si>
    <t>خيار 1 كيلو غرام (باب أول)</t>
  </si>
  <si>
    <t>جزر 1 كيلو غرام (باب أول)</t>
  </si>
  <si>
    <t>بقدونس ( ربطة واحدة ) (باب أول)</t>
  </si>
  <si>
    <t xml:space="preserve">نعنع ( ربطة واحدة ) (باب أول) </t>
  </si>
  <si>
    <t xml:space="preserve">بقلة ( ربطة واحدة ) (باب أول) </t>
  </si>
  <si>
    <t>كزبرة ( ربطة واحدة ) (باب أول)</t>
  </si>
  <si>
    <t xml:space="preserve">خس ( قطعة واحدة ) (باب أول) </t>
  </si>
  <si>
    <t>فجل ( ربطة واحدة ) (باب أول)</t>
  </si>
  <si>
    <t>بصل احمر 1 كيلو غرام (باب أول)</t>
  </si>
  <si>
    <t>ثوم يابس كيس 300 غرام (باب أول)</t>
  </si>
  <si>
    <t>بطاطا 1 كيلو غرام (باب أول)</t>
  </si>
  <si>
    <t>تفاح بلدي أحمر 1 كيلوغرام (باب أول)</t>
  </si>
  <si>
    <t>تفاح بلدي أصفر 1 كيلوغرام (باب أول)</t>
  </si>
  <si>
    <t>موز بلدي 1 كيلوغرام (باب أول)</t>
  </si>
  <si>
    <t>برتقال أبو صرّة (باب أول)</t>
  </si>
  <si>
    <t>ليمون حامض 1 كيلوغرام (باب أول)</t>
  </si>
  <si>
    <t>لحم غنم  طازج 1 كيلو غرام(بلدي) كاستليتا بدون عضم</t>
  </si>
  <si>
    <t>لحم بقر طازج 1 كيلو غرام (بلدي) موزات</t>
  </si>
  <si>
    <t xml:space="preserve">الفرق بـ ل.ل. </t>
  </si>
  <si>
    <t>التغيير الأسبوعي بالنسبة المئوية %</t>
  </si>
  <si>
    <t>مجمــوع الخضار الطازجة</t>
  </si>
  <si>
    <t>مجمــوع الفواكه</t>
  </si>
  <si>
    <t>مجمــوع اللحوم ومشتقاتها</t>
  </si>
  <si>
    <t>مجمــوع البيض ومنتجات الحليب</t>
  </si>
  <si>
    <t>مجمــوع الحبوب والبذور والثمار الجوزية</t>
  </si>
  <si>
    <t>مجمــوع المعلبات</t>
  </si>
  <si>
    <t>مجمــوع مواد غذائية متفرقة</t>
  </si>
  <si>
    <t>المجمــوع العام</t>
  </si>
  <si>
    <t>التغيير السنوي بالنسبة المئوية %</t>
  </si>
  <si>
    <t>التغيير السنوي بالنسبة المئوية%</t>
  </si>
  <si>
    <t>أرز عادي</t>
  </si>
  <si>
    <t>قطع 160 غرام</t>
  </si>
  <si>
    <t>ذرة</t>
  </si>
  <si>
    <t>التقرير الأسبوعي لأسعار السلة الغذائية في وزارة الاقتصاد والتجارة (المكتب الفني لسياسة الأسعار) في نقاط البيع في مختلف المناطق اللبنانية</t>
  </si>
  <si>
    <t>التقرير الأسبوعي لأسعار السلة الغذائية في وزارة الاقتصاد والتجارة (المكتب الفني لسياسة الأسعار) في السوبرماركت في مختلف المناطق اللبنانية</t>
  </si>
  <si>
    <t>التقرير الأسبوعي لأسعار السلة الغذائية في وزارة الاقتصاد والتجارة (المكتب الفني لسياسة الأسعار) في المحلات والملاحم في مختلف المناطق اللبنانية</t>
  </si>
  <si>
    <t>التقرير الأسبوعي لأسعار السلة الغذائية في وزارة الاقتصاد والتجارة (المكتب الفني لسياسة الأسعار) في مختلف المناطق اللبنانية</t>
  </si>
  <si>
    <t>التقرير الأسبوعي لأسعار السلة الغذائية في وزارة الاقتصاد والتجارة (المكتب الفني لسياسة الأسعار)</t>
  </si>
  <si>
    <t xml:space="preserve"> المنطقة: محلات الخضار والملاحم في بيروت وجبل لبنان، الجنوب، البقاع، الشمال والنبطية</t>
  </si>
  <si>
    <t>معدل السعر في بيروت وجبل لبنان (ل.ل.)</t>
  </si>
  <si>
    <t>معدل السعر في صيدا وصور  (ل.ل.)</t>
  </si>
  <si>
    <t>معدل السعر في زحلة وجوارها (ل.ل.)</t>
  </si>
  <si>
    <t>معدل السعر في طرابلس وعكار (ل.ل.)</t>
  </si>
  <si>
    <t>معدل السعر في النبطية (ل.ل.)</t>
  </si>
  <si>
    <t>معدل السعر في المحلات والملاحم (ل.ل.)</t>
  </si>
  <si>
    <t xml:space="preserve">لحم غنم  طازج 1 كيلو غرام(بلدي) كاستليتا </t>
  </si>
  <si>
    <t>مجمــوع المنتجات الدهنية والزيتية</t>
  </si>
  <si>
    <t>غالون 3,6 ليتر</t>
  </si>
  <si>
    <t>غالون 3,5 ليتر</t>
  </si>
  <si>
    <t>معدل أسعار  السوبرماركات في 07-03-2022 (ل.ل.)</t>
  </si>
  <si>
    <t>معدل الأسعار في آذار 2021 (ل.ل.)</t>
  </si>
  <si>
    <t>معدل أسعار المحلات والملاحم في 07-03-2022 (ل.ل.)</t>
  </si>
  <si>
    <t>المعدل العام للأسعار في 07-03-2022  (ل.ل.)</t>
  </si>
  <si>
    <t>معدل أسعار  السوبرماركات في 14-03-2022 (ل.ل.)</t>
  </si>
  <si>
    <t xml:space="preserve"> التاريخ 14 آذار 2022</t>
  </si>
  <si>
    <t>معدل أسعار المحلات والملاحم في14-03-2022 (ل.ل.)</t>
  </si>
  <si>
    <t>معدل أسعار المحلات والملاحم في 14-03-2022 (ل.ل.)</t>
  </si>
  <si>
    <t>المعدل العام للأسعار في 14-03-2022  (ل.ل.)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</si>
</sst>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8" x14ac:knownFonts="1">
    <font>
      <sz val="11"/>
      <color theme="1"/>
      <name val="Arial"/>
      <family val="2"/>
      <charset val="178"/>
      <scheme val="minor"/>
    </font>
    <font>
      <b/>
      <sz val="10"/>
      <name val="Arial"/>
      <family val="2"/>
      <charset val="178"/>
    </font>
    <font>
      <b/>
      <sz val="11"/>
      <color theme="1"/>
      <name val="Arial"/>
      <family val="2"/>
      <scheme val="minor"/>
    </font>
    <font>
      <b/>
      <sz val="13"/>
      <color theme="1"/>
      <name val="Arabic Transparent"/>
      <charset val="178"/>
    </font>
    <font>
      <b/>
      <sz val="11"/>
      <color theme="1"/>
      <name val="Arabic Transparent"/>
      <charset val="178"/>
    </font>
    <font>
      <sz val="12"/>
      <name val="Arabic Transparent"/>
      <charset val="178"/>
    </font>
    <font>
      <b/>
      <sz val="12"/>
      <name val="Arabic Transparent"/>
      <charset val="178"/>
    </font>
    <font>
      <b/>
      <sz val="9"/>
      <color rgb="FF595959"/>
      <name val="Times New Roman"/>
      <family val="1"/>
    </font>
    <font>
      <b/>
      <sz val="14"/>
      <color theme="1"/>
      <name val="Arabic Transparent"/>
      <charset val="178"/>
    </font>
    <font>
      <b/>
      <sz val="11"/>
      <color theme="1"/>
      <name val="Arial"/>
      <family val="2"/>
      <charset val="178"/>
      <scheme val="minor"/>
    </font>
    <font>
      <b/>
      <sz val="11"/>
      <name val="Arabic Transparent"/>
      <charset val="178"/>
    </font>
    <font>
      <sz val="11"/>
      <name val="Arabic Transparent"/>
      <charset val="178"/>
    </font>
    <font>
      <sz val="11"/>
      <color theme="1"/>
      <name val="Arial"/>
      <family val="2"/>
      <charset val="178"/>
      <scheme val="minor"/>
    </font>
    <font>
      <sz val="11"/>
      <color theme="1"/>
      <name val="Arabic Transparent"/>
      <charset val="178"/>
    </font>
    <font>
      <b/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  <charset val="17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26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 vertical="center"/>
    </xf>
    <xf numFmtId="0" fontId="7" fillId="0" borderId="0" xfId="0" applyFont="1" applyAlignment="1">
      <alignment horizontal="justify" readingOrder="2"/>
    </xf>
    <xf numFmtId="0" fontId="7" fillId="0" borderId="0" xfId="0" applyFont="1"/>
    <xf numFmtId="0" fontId="4" fillId="0" borderId="1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9" fillId="0" borderId="0" xfId="0" applyFont="1"/>
    <xf numFmtId="0" fontId="9" fillId="0" borderId="11" xfId="0" applyFont="1" applyBorder="1"/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12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5" fillId="2" borderId="18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9" fontId="1" fillId="2" borderId="9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0" fontId="8" fillId="0" borderId="0" xfId="0" applyFont="1" applyAlignment="1"/>
    <xf numFmtId="0" fontId="9" fillId="0" borderId="12" xfId="0" applyFont="1" applyBorder="1"/>
    <xf numFmtId="0" fontId="0" fillId="0" borderId="0" xfId="0" applyFill="1"/>
    <xf numFmtId="9" fontId="1" fillId="2" borderId="4" xfId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vertical="center"/>
    </xf>
    <xf numFmtId="9" fontId="1" fillId="2" borderId="14" xfId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right" vertical="center" indent="1"/>
    </xf>
    <xf numFmtId="0" fontId="9" fillId="0" borderId="26" xfId="0" applyFont="1" applyBorder="1"/>
    <xf numFmtId="0" fontId="6" fillId="2" borderId="9" xfId="0" applyFont="1" applyFill="1" applyBorder="1" applyAlignment="1">
      <alignment horizontal="right" vertical="center" indent="1"/>
    </xf>
    <xf numFmtId="0" fontId="9" fillId="0" borderId="27" xfId="0" applyFont="1" applyBorder="1"/>
    <xf numFmtId="0" fontId="4" fillId="0" borderId="14" xfId="0" applyFont="1" applyBorder="1" applyAlignment="1">
      <alignment horizontal="right" vertical="center" indent="1"/>
    </xf>
    <xf numFmtId="0" fontId="4" fillId="0" borderId="9" xfId="0" applyFont="1" applyBorder="1" applyAlignment="1">
      <alignment horizontal="right" vertical="center" indent="1"/>
    </xf>
    <xf numFmtId="0" fontId="9" fillId="0" borderId="25" xfId="0" applyFont="1" applyBorder="1"/>
    <xf numFmtId="0" fontId="9" fillId="0" borderId="29" xfId="0" applyFont="1" applyBorder="1"/>
    <xf numFmtId="1" fontId="15" fillId="0" borderId="16" xfId="0" applyNumberFormat="1" applyFont="1" applyBorder="1" applyAlignment="1">
      <alignment horizontal="center" vertical="center" wrapText="1"/>
    </xf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9" fontId="14" fillId="2" borderId="2" xfId="1" applyFont="1" applyFill="1" applyBorder="1" applyAlignment="1">
      <alignment horizontal="center"/>
    </xf>
    <xf numFmtId="9" fontId="14" fillId="2" borderId="17" xfId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9" fontId="14" fillId="2" borderId="3" xfId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9" fontId="14" fillId="2" borderId="4" xfId="1" applyFont="1" applyFill="1" applyBorder="1" applyAlignment="1">
      <alignment horizontal="center"/>
    </xf>
    <xf numFmtId="0" fontId="15" fillId="0" borderId="16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/>
    </xf>
    <xf numFmtId="9" fontId="14" fillId="2" borderId="10" xfId="1" applyFont="1" applyFill="1" applyBorder="1" applyAlignment="1">
      <alignment horizontal="center"/>
    </xf>
    <xf numFmtId="9" fontId="14" fillId="2" borderId="9" xfId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10" xfId="0" applyNumberFormat="1" applyFont="1" applyFill="1" applyBorder="1" applyAlignment="1">
      <alignment horizontal="center"/>
    </xf>
    <xf numFmtId="9" fontId="14" fillId="2" borderId="14" xfId="1" applyFont="1" applyFill="1" applyBorder="1" applyAlignment="1">
      <alignment horizontal="center"/>
    </xf>
    <xf numFmtId="9" fontId="15" fillId="0" borderId="15" xfId="1" applyFont="1" applyBorder="1" applyAlignment="1">
      <alignment horizontal="center" vertical="center" wrapText="1"/>
    </xf>
    <xf numFmtId="1" fontId="14" fillId="2" borderId="28" xfId="0" applyNumberFormat="1" applyFont="1" applyFill="1" applyBorder="1" applyAlignment="1">
      <alignment horizontal="center"/>
    </xf>
    <xf numFmtId="0" fontId="13" fillId="0" borderId="12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1" fontId="14" fillId="0" borderId="21" xfId="0" applyNumberFormat="1" applyFont="1" applyFill="1" applyBorder="1" applyAlignment="1">
      <alignment horizontal="center"/>
    </xf>
    <xf numFmtId="1" fontId="14" fillId="0" borderId="17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9" fontId="14" fillId="0" borderId="17" xfId="1" applyFont="1" applyFill="1" applyBorder="1" applyAlignment="1">
      <alignment horizontal="center"/>
    </xf>
    <xf numFmtId="1" fontId="14" fillId="0" borderId="24" xfId="0" applyNumberFormat="1" applyFont="1" applyFill="1" applyBorder="1" applyAlignment="1">
      <alignment horizontal="center"/>
    </xf>
    <xf numFmtId="1" fontId="14" fillId="0" borderId="2" xfId="0" applyNumberFormat="1" applyFont="1" applyFill="1" applyBorder="1" applyAlignment="1">
      <alignment horizontal="center"/>
    </xf>
    <xf numFmtId="9" fontId="14" fillId="0" borderId="3" xfId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1" fontId="14" fillId="0" borderId="4" xfId="0" applyNumberFormat="1" applyFont="1" applyFill="1" applyBorder="1" applyAlignment="1">
      <alignment horizontal="center"/>
    </xf>
    <xf numFmtId="9" fontId="14" fillId="0" borderId="4" xfId="1" applyFont="1" applyFill="1" applyBorder="1" applyAlignment="1">
      <alignment horizontal="center"/>
    </xf>
    <xf numFmtId="1" fontId="16" fillId="0" borderId="16" xfId="0" applyNumberFormat="1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9" fontId="14" fillId="0" borderId="2" xfId="1" applyFont="1" applyFill="1" applyBorder="1" applyAlignment="1">
      <alignment horizontal="center"/>
    </xf>
    <xf numFmtId="1" fontId="14" fillId="0" borderId="3" xfId="0" applyNumberFormat="1" applyFont="1" applyFill="1" applyBorder="1" applyAlignment="1">
      <alignment horizontal="center"/>
    </xf>
    <xf numFmtId="9" fontId="14" fillId="0" borderId="10" xfId="1" applyFont="1" applyFill="1" applyBorder="1" applyAlignment="1">
      <alignment horizontal="center"/>
    </xf>
    <xf numFmtId="1" fontId="14" fillId="0" borderId="27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1" fontId="14" fillId="0" borderId="11" xfId="0" applyNumberFormat="1" applyFont="1" applyFill="1" applyBorder="1" applyAlignment="1">
      <alignment horizontal="center"/>
    </xf>
    <xf numFmtId="9" fontId="14" fillId="2" borderId="2" xfId="1" applyNumberFormat="1" applyFont="1" applyFill="1" applyBorder="1" applyAlignment="1">
      <alignment horizontal="center"/>
    </xf>
    <xf numFmtId="9" fontId="14" fillId="2" borderId="14" xfId="1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right" vertical="center" indent="1"/>
    </xf>
    <xf numFmtId="0" fontId="9" fillId="0" borderId="1" xfId="0" applyFont="1" applyBorder="1" applyAlignment="1">
      <alignment horizontal="right" vertical="center" indent="1"/>
    </xf>
    <xf numFmtId="0" fontId="9" fillId="0" borderId="14" xfId="0" applyFont="1" applyBorder="1" applyAlignment="1">
      <alignment horizontal="right" vertical="center" indent="1"/>
    </xf>
    <xf numFmtId="0" fontId="9" fillId="0" borderId="9" xfId="0" applyFont="1" applyBorder="1" applyAlignment="1">
      <alignment horizontal="right" vertical="center" indent="1"/>
    </xf>
    <xf numFmtId="1" fontId="0" fillId="0" borderId="0" xfId="0" applyNumberFormat="1"/>
    <xf numFmtId="0" fontId="9" fillId="0" borderId="17" xfId="0" applyFont="1" applyBorder="1"/>
    <xf numFmtId="0" fontId="9" fillId="0" borderId="3" xfId="0" applyFont="1" applyBorder="1"/>
    <xf numFmtId="0" fontId="9" fillId="0" borderId="4" xfId="0" applyFont="1" applyBorder="1"/>
    <xf numFmtId="0" fontId="9" fillId="0" borderId="2" xfId="0" applyFont="1" applyBorder="1"/>
    <xf numFmtId="0" fontId="9" fillId="0" borderId="33" xfId="0" applyFont="1" applyBorder="1"/>
    <xf numFmtId="0" fontId="5" fillId="2" borderId="34" xfId="0" applyFont="1" applyFill="1" applyBorder="1" applyAlignment="1">
      <alignment horizontal="right" indent="1"/>
    </xf>
    <xf numFmtId="0" fontId="11" fillId="2" borderId="14" xfId="0" applyFont="1" applyFill="1" applyBorder="1" applyAlignment="1">
      <alignment horizontal="right" indent="1"/>
    </xf>
    <xf numFmtId="1" fontId="14" fillId="0" borderId="28" xfId="0" applyNumberFormat="1" applyFont="1" applyFill="1" applyBorder="1" applyAlignment="1">
      <alignment horizontal="center"/>
    </xf>
    <xf numFmtId="1" fontId="14" fillId="0" borderId="9" xfId="0" applyNumberFormat="1" applyFont="1" applyFill="1" applyBorder="1" applyAlignment="1">
      <alignment horizontal="center"/>
    </xf>
    <xf numFmtId="1" fontId="14" fillId="0" borderId="30" xfId="0" applyNumberFormat="1" applyFont="1" applyFill="1" applyBorder="1" applyAlignment="1">
      <alignment horizontal="center"/>
    </xf>
    <xf numFmtId="9" fontId="14" fillId="0" borderId="9" xfId="1" applyFont="1" applyFill="1" applyBorder="1" applyAlignment="1">
      <alignment horizontal="center"/>
    </xf>
    <xf numFmtId="1" fontId="14" fillId="0" borderId="12" xfId="0" applyNumberFormat="1" applyFont="1" applyFill="1" applyBorder="1" applyAlignment="1">
      <alignment horizontal="center"/>
    </xf>
    <xf numFmtId="9" fontId="14" fillId="0" borderId="11" xfId="1" applyFont="1" applyFill="1" applyBorder="1" applyAlignment="1">
      <alignment horizontal="center"/>
    </xf>
    <xf numFmtId="164" fontId="14" fillId="2" borderId="11" xfId="1" applyNumberFormat="1" applyFont="1" applyFill="1" applyBorder="1" applyAlignment="1">
      <alignment horizontal="center"/>
    </xf>
    <xf numFmtId="0" fontId="4" fillId="0" borderId="19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right" vertical="center" indent="1"/>
    </xf>
    <xf numFmtId="0" fontId="4" fillId="0" borderId="20" xfId="0" applyFont="1" applyBorder="1" applyAlignment="1">
      <alignment horizontal="right" vertical="center" indent="1"/>
    </xf>
    <xf numFmtId="0" fontId="4" fillId="0" borderId="30" xfId="0" applyFont="1" applyBorder="1" applyAlignment="1">
      <alignment horizontal="right" vertical="center" indent="1"/>
    </xf>
    <xf numFmtId="9" fontId="1" fillId="2" borderId="11" xfId="1" applyFont="1" applyFill="1" applyBorder="1" applyAlignment="1">
      <alignment horizontal="center"/>
    </xf>
    <xf numFmtId="164" fontId="1" fillId="2" borderId="31" xfId="1" applyNumberFormat="1" applyFont="1" applyFill="1" applyBorder="1" applyAlignment="1">
      <alignment horizontal="center"/>
    </xf>
    <xf numFmtId="164" fontId="0" fillId="0" borderId="0" xfId="0" applyNumberFormat="1"/>
    <xf numFmtId="0" fontId="16" fillId="0" borderId="0" xfId="0" applyFont="1" applyFill="1"/>
    <xf numFmtId="10" fontId="0" fillId="0" borderId="0" xfId="1" applyNumberFormat="1" applyFont="1"/>
    <xf numFmtId="9" fontId="14" fillId="2" borderId="17" xfId="1" applyNumberFormat="1" applyFont="1" applyFill="1" applyBorder="1" applyAlignment="1">
      <alignment horizontal="center"/>
    </xf>
    <xf numFmtId="9" fontId="14" fillId="2" borderId="4" xfId="1" applyNumberFormat="1" applyFont="1" applyFill="1" applyBorder="1" applyAlignment="1">
      <alignment horizontal="center"/>
    </xf>
    <xf numFmtId="9" fontId="14" fillId="2" borderId="1" xfId="1" applyFont="1" applyFill="1" applyBorder="1" applyAlignment="1">
      <alignment horizontal="center"/>
    </xf>
    <xf numFmtId="0" fontId="15" fillId="0" borderId="3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right" indent="1"/>
    </xf>
    <xf numFmtId="1" fontId="4" fillId="0" borderId="16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" fontId="15" fillId="0" borderId="13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right" indent="1"/>
    </xf>
    <xf numFmtId="0" fontId="17" fillId="0" borderId="17" xfId="0" applyFont="1" applyBorder="1" applyAlignment="1">
      <alignment horizontal="right" indent="1"/>
    </xf>
    <xf numFmtId="0" fontId="17" fillId="0" borderId="3" xfId="0" applyFont="1" applyBorder="1" applyAlignment="1">
      <alignment horizontal="right" indent="1"/>
    </xf>
    <xf numFmtId="1" fontId="1" fillId="2" borderId="3" xfId="0" applyNumberFormat="1" applyFont="1" applyFill="1" applyBorder="1" applyAlignment="1">
      <alignment horizontal="center" vertical="center"/>
    </xf>
    <xf numFmtId="0" fontId="17" fillId="0" borderId="2" xfId="0" applyFont="1" applyBorder="1" applyAlignment="1">
      <alignment horizontal="right" indent="1"/>
    </xf>
    <xf numFmtId="0" fontId="17" fillId="0" borderId="11" xfId="0" applyFont="1" applyBorder="1" applyAlignment="1">
      <alignment horizontal="right" indent="1"/>
    </xf>
    <xf numFmtId="0" fontId="10" fillId="0" borderId="16" xfId="0" applyFont="1" applyBorder="1" applyAlignment="1">
      <alignment horizontal="center" vertical="center"/>
    </xf>
    <xf numFmtId="0" fontId="5" fillId="2" borderId="7" xfId="0" applyFont="1" applyFill="1" applyBorder="1" applyAlignment="1">
      <alignment horizontal="right" indent="1"/>
    </xf>
    <xf numFmtId="0" fontId="4" fillId="0" borderId="15" xfId="0" applyFont="1" applyBorder="1" applyAlignment="1">
      <alignment horizontal="center" vertical="center" wrapText="1"/>
    </xf>
    <xf numFmtId="0" fontId="17" fillId="0" borderId="21" xfId="0" applyFont="1" applyBorder="1" applyAlignment="1">
      <alignment horizontal="right" indent="1"/>
    </xf>
    <xf numFmtId="0" fontId="17" fillId="0" borderId="24" xfId="0" applyFont="1" applyBorder="1" applyAlignment="1">
      <alignment horizontal="right" indent="1"/>
    </xf>
    <xf numFmtId="0" fontId="17" fillId="0" borderId="23" xfId="0" applyFont="1" applyBorder="1" applyAlignment="1">
      <alignment horizontal="right" indent="1"/>
    </xf>
    <xf numFmtId="0" fontId="17" fillId="0" borderId="22" xfId="0" applyFont="1" applyBorder="1" applyAlignment="1">
      <alignment horizontal="right" indent="1"/>
    </xf>
    <xf numFmtId="0" fontId="10" fillId="0" borderId="32" xfId="0" applyFont="1" applyBorder="1" applyAlignment="1">
      <alignment horizontal="center" vertical="center"/>
    </xf>
    <xf numFmtId="0" fontId="5" fillId="2" borderId="17" xfId="0" applyFont="1" applyFill="1" applyBorder="1" applyAlignment="1">
      <alignment horizontal="right" indent="1"/>
    </xf>
    <xf numFmtId="0" fontId="5" fillId="2" borderId="3" xfId="0" applyFont="1" applyFill="1" applyBorder="1" applyAlignment="1">
      <alignment horizontal="right" indent="1"/>
    </xf>
    <xf numFmtId="0" fontId="5" fillId="2" borderId="4" xfId="0" applyFont="1" applyFill="1" applyBorder="1" applyAlignment="1">
      <alignment horizontal="right" indent="1"/>
    </xf>
    <xf numFmtId="0" fontId="17" fillId="0" borderId="9" xfId="0" applyFont="1" applyBorder="1" applyAlignment="1">
      <alignment horizontal="right" indent="1"/>
    </xf>
    <xf numFmtId="0" fontId="0" fillId="0" borderId="0" xfId="0"/>
    <xf numFmtId="0" fontId="4" fillId="0" borderId="16" xfId="0" applyFont="1" applyBorder="1" applyAlignment="1">
      <alignment horizontal="center" vertical="center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4" fillId="0" borderId="1" xfId="0" applyFont="1" applyBorder="1" applyAlignment="1">
      <alignment horizontal="right" vertical="center" indent="1"/>
    </xf>
    <xf numFmtId="0" fontId="4" fillId="0" borderId="14" xfId="0" applyFont="1" applyBorder="1" applyAlignment="1">
      <alignment horizontal="right" vertical="center" indent="1"/>
    </xf>
    <xf numFmtId="0" fontId="4" fillId="0" borderId="9" xfId="0" applyFont="1" applyBorder="1" applyAlignment="1">
      <alignment horizontal="right" vertical="center" indent="1"/>
    </xf>
    <xf numFmtId="1" fontId="15" fillId="0" borderId="16" xfId="0" applyNumberFormat="1" applyFont="1" applyBorder="1" applyAlignment="1">
      <alignment horizontal="center" vertical="center" wrapText="1"/>
    </xf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0" fontId="15" fillId="0" borderId="16" xfId="0" applyFont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28" xfId="0" applyNumberFormat="1" applyFont="1" applyFill="1" applyBorder="1" applyAlignment="1">
      <alignment horizontal="center"/>
    </xf>
    <xf numFmtId="1" fontId="14" fillId="0" borderId="21" xfId="0" applyNumberFormat="1" applyFont="1" applyFill="1" applyBorder="1" applyAlignment="1">
      <alignment horizontal="center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1" fontId="1" fillId="2" borderId="4" xfId="0" applyNumberFormat="1" applyFont="1" applyFill="1" applyBorder="1" applyAlignment="1">
      <alignment horizontal="center" vertical="center"/>
    </xf>
    <xf numFmtId="0" fontId="4" fillId="0" borderId="20" xfId="0" applyFont="1" applyBorder="1" applyAlignment="1">
      <alignment horizontal="right" vertical="center" indent="1"/>
    </xf>
    <xf numFmtId="1" fontId="4" fillId="0" borderId="16" xfId="0" applyNumberFormat="1" applyFont="1" applyBorder="1" applyAlignment="1">
      <alignment horizontal="center" vertical="center"/>
    </xf>
    <xf numFmtId="0" fontId="17" fillId="0" borderId="17" xfId="0" applyFont="1" applyBorder="1" applyAlignment="1">
      <alignment horizontal="right" indent="1"/>
    </xf>
    <xf numFmtId="1" fontId="1" fillId="2" borderId="17" xfId="0" applyNumberFormat="1" applyFont="1" applyFill="1" applyBorder="1" applyAlignment="1">
      <alignment horizontal="center" vertical="center"/>
    </xf>
    <xf numFmtId="0" fontId="17" fillId="0" borderId="4" xfId="0" applyFont="1" applyBorder="1" applyAlignment="1">
      <alignment horizontal="right" indent="1"/>
    </xf>
    <xf numFmtId="0" fontId="5" fillId="2" borderId="7" xfId="0" applyFont="1" applyFill="1" applyBorder="1" applyAlignment="1">
      <alignment horizontal="right" indent="1"/>
    </xf>
    <xf numFmtId="0" fontId="10" fillId="0" borderId="9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164" fontId="14" fillId="2" borderId="9" xfId="1" applyNumberFormat="1" applyFont="1" applyFill="1" applyBorder="1" applyAlignment="1">
      <alignment horizontal="center"/>
    </xf>
    <xf numFmtId="0" fontId="4" fillId="0" borderId="16" xfId="0" applyFont="1" applyBorder="1" applyAlignment="1">
      <alignment horizontal="center" vertical="center"/>
    </xf>
    <xf numFmtId="1" fontId="15" fillId="0" borderId="16" xfId="0" applyNumberFormat="1" applyFont="1" applyBorder="1" applyAlignment="1">
      <alignment horizontal="center" vertical="center" wrapText="1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1" fontId="1" fillId="2" borderId="4" xfId="0" applyNumberFormat="1" applyFont="1" applyFill="1" applyBorder="1" applyAlignment="1">
      <alignment horizontal="center" vertical="center"/>
    </xf>
    <xf numFmtId="1" fontId="14" fillId="2" borderId="16" xfId="0" applyNumberFormat="1" applyFont="1" applyFill="1" applyBorder="1" applyAlignment="1">
      <alignment horizontal="center"/>
    </xf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5" fillId="2" borderId="18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9" fontId="1" fillId="2" borderId="9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9" fontId="1" fillId="2" borderId="4" xfId="1" applyFont="1" applyFill="1" applyBorder="1" applyAlignment="1">
      <alignment horizontal="center"/>
    </xf>
    <xf numFmtId="9" fontId="1" fillId="2" borderId="14" xfId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0" fontId="9" fillId="0" borderId="26" xfId="0" applyFont="1" applyBorder="1"/>
    <xf numFmtId="0" fontId="9" fillId="0" borderId="27" xfId="0" applyFont="1" applyBorder="1"/>
    <xf numFmtId="0" fontId="9" fillId="0" borderId="25" xfId="0" applyFont="1" applyBorder="1"/>
    <xf numFmtId="0" fontId="9" fillId="0" borderId="29" xfId="0" applyFont="1" applyBorder="1"/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9" fontId="14" fillId="2" borderId="17" xfId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9" fontId="14" fillId="2" borderId="3" xfId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9" fontId="14" fillId="2" borderId="4" xfId="1" applyFont="1" applyFill="1" applyBorder="1" applyAlignment="1">
      <alignment horizontal="center"/>
    </xf>
    <xf numFmtId="1" fontId="14" fillId="2" borderId="2" xfId="0" applyNumberFormat="1" applyFont="1" applyFill="1" applyBorder="1" applyAlignment="1">
      <alignment horizontal="center"/>
    </xf>
    <xf numFmtId="9" fontId="14" fillId="2" borderId="10" xfId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10" xfId="0" applyNumberFormat="1" applyFont="1" applyFill="1" applyBorder="1" applyAlignment="1">
      <alignment horizontal="center"/>
    </xf>
    <xf numFmtId="1" fontId="14" fillId="2" borderId="28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1" fontId="14" fillId="0" borderId="24" xfId="0" applyNumberFormat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0" fontId="9" fillId="0" borderId="17" xfId="0" applyFont="1" applyBorder="1"/>
    <xf numFmtId="0" fontId="9" fillId="0" borderId="3" xfId="0" applyFont="1" applyBorder="1"/>
    <xf numFmtId="0" fontId="9" fillId="0" borderId="4" xfId="0" applyFont="1" applyBorder="1"/>
    <xf numFmtId="1" fontId="14" fillId="0" borderId="28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>
      <alignment horizontal="center"/>
    </xf>
    <xf numFmtId="1" fontId="1" fillId="2" borderId="17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10" fillId="0" borderId="11" xfId="0" applyFont="1" applyBorder="1" applyAlignment="1">
      <alignment horizontal="center" vertical="center" wrapText="1"/>
    </xf>
    <xf numFmtId="1" fontId="14" fillId="2" borderId="35" xfId="0" applyNumberFormat="1" applyFont="1" applyFill="1" applyBorder="1" applyAlignment="1">
      <alignment horizontal="center"/>
    </xf>
    <xf numFmtId="1" fontId="14" fillId="2" borderId="13" xfId="0" applyNumberFormat="1" applyFont="1" applyFill="1" applyBorder="1" applyAlignment="1">
      <alignment horizontal="center"/>
    </xf>
    <xf numFmtId="0" fontId="10" fillId="0" borderId="9" xfId="0" applyFont="1" applyBorder="1" applyAlignment="1">
      <alignment horizontal="center" vertical="center" wrapText="1"/>
    </xf>
    <xf numFmtId="1" fontId="1" fillId="2" borderId="10" xfId="0" applyNumberFormat="1" applyFont="1" applyFill="1" applyBorder="1" applyAlignment="1">
      <alignment horizontal="center" vertical="center"/>
    </xf>
    <xf numFmtId="0" fontId="2" fillId="0" borderId="36" xfId="0" applyFont="1" applyBorder="1" applyAlignment="1">
      <alignment horizontal="center"/>
    </xf>
    <xf numFmtId="0" fontId="2" fillId="0" borderId="37" xfId="0" applyFont="1" applyBorder="1" applyAlignment="1">
      <alignment horizontal="center"/>
    </xf>
    <xf numFmtId="1" fontId="2" fillId="0" borderId="38" xfId="0" applyNumberFormat="1" applyFont="1" applyBorder="1" applyAlignment="1">
      <alignment horizontal="center"/>
    </xf>
    <xf numFmtId="1" fontId="1" fillId="2" borderId="23" xfId="0" applyNumberFormat="1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0" fillId="0" borderId="0" xfId="0" applyBorder="1"/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0" fillId="0" borderId="9" xfId="0" applyBorder="1"/>
    <xf numFmtId="0" fontId="4" fillId="0" borderId="14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1171574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1" y="0"/>
          <a:ext cx="1171573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0" y="0"/>
          <a:ext cx="96202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" name="Picture 4" descr="Moet Logo_Ar">
          <a:extLst>
            <a:ext uri="{FF2B5EF4-FFF2-40B4-BE49-F238E27FC236}">
              <a16:creationId xmlns="" xmlns:a16="http://schemas.microsoft.com/office/drawing/2014/main" id="{00000000-0008-0000-04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89705700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" name="Picture 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343875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7:I82"/>
  <sheetViews>
    <sheetView rightToLeft="1" topLeftCell="B29" zoomScaleNormal="100" workbookViewId="0">
      <selection activeCell="F40" sqref="F40:F81"/>
    </sheetView>
  </sheetViews>
  <sheetFormatPr defaultRowHeight="15" x14ac:dyDescent="0.25"/>
  <cols>
    <col min="1" max="1" width="24.25" style="9" bestFit="1" customWidth="1"/>
    <col min="2" max="2" width="5.125" style="9" bestFit="1" customWidth="1"/>
    <col min="3" max="3" width="21.375" customWidth="1"/>
    <col min="4" max="4" width="16.125" bestFit="1" customWidth="1"/>
    <col min="5" max="5" width="15.625" customWidth="1"/>
    <col min="6" max="6" width="14.625" customWidth="1"/>
    <col min="7" max="7" width="13.25" customWidth="1"/>
    <col min="8" max="8" width="14.375" customWidth="1"/>
    <col min="9" max="9" width="12.75" customWidth="1"/>
    <col min="10" max="10" width="10.25" customWidth="1"/>
  </cols>
  <sheetData>
    <row r="7" spans="1:9" ht="14.25" x14ac:dyDescent="0.2">
      <c r="A7" s="4" t="s">
        <v>1</v>
      </c>
      <c r="B7" s="3"/>
      <c r="C7" s="3"/>
      <c r="D7" s="3"/>
      <c r="E7" s="3"/>
    </row>
    <row r="8" spans="1:9" ht="14.25" x14ac:dyDescent="0.2">
      <c r="A8" s="4" t="s">
        <v>2</v>
      </c>
      <c r="B8" s="4"/>
      <c r="C8" s="4"/>
      <c r="D8" s="4"/>
      <c r="E8" s="4"/>
    </row>
    <row r="9" spans="1:9" ht="19.5" x14ac:dyDescent="0.35">
      <c r="A9" s="239" t="s">
        <v>202</v>
      </c>
      <c r="B9" s="239"/>
      <c r="C9" s="239"/>
      <c r="D9" s="239"/>
      <c r="E9" s="239"/>
      <c r="F9" s="239"/>
      <c r="G9" s="239"/>
      <c r="H9" s="239"/>
      <c r="I9" s="239"/>
    </row>
    <row r="10" spans="1:9" ht="18" x14ac:dyDescent="0.2">
      <c r="A10" s="2" t="s">
        <v>222</v>
      </c>
      <c r="B10" s="2"/>
      <c r="C10" s="2"/>
      <c r="D10" s="2"/>
      <c r="E10" s="2"/>
    </row>
    <row r="11" spans="1:9" ht="18.75" thickBot="1" x14ac:dyDescent="0.25">
      <c r="A11" s="2"/>
      <c r="B11" s="2"/>
      <c r="C11" s="2"/>
      <c r="D11" s="2"/>
      <c r="E11" s="2"/>
    </row>
    <row r="12" spans="1:9" ht="24.75" customHeight="1" x14ac:dyDescent="0.2">
      <c r="A12" s="240" t="s">
        <v>3</v>
      </c>
      <c r="B12" s="246"/>
      <c r="C12" s="244" t="s">
        <v>0</v>
      </c>
      <c r="D12" s="242" t="s">
        <v>23</v>
      </c>
      <c r="E12" s="242" t="s">
        <v>218</v>
      </c>
      <c r="F12" s="242" t="s">
        <v>221</v>
      </c>
      <c r="G12" s="242" t="s">
        <v>197</v>
      </c>
      <c r="H12" s="242" t="s">
        <v>217</v>
      </c>
      <c r="I12" s="242" t="s">
        <v>187</v>
      </c>
    </row>
    <row r="13" spans="1:9" ht="38.25" customHeight="1" thickBot="1" x14ac:dyDescent="0.25">
      <c r="A13" s="241"/>
      <c r="B13" s="247"/>
      <c r="C13" s="245"/>
      <c r="D13" s="243"/>
      <c r="E13" s="243"/>
      <c r="F13" s="243"/>
      <c r="G13" s="243"/>
      <c r="H13" s="243"/>
      <c r="I13" s="243"/>
    </row>
    <row r="14" spans="1:9" ht="17.25" customHeight="1" thickBot="1" x14ac:dyDescent="0.3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8"/>
    </row>
    <row r="15" spans="1:9" ht="16.5" customHeight="1" x14ac:dyDescent="0.3">
      <c r="A15" s="33"/>
      <c r="B15" s="91" t="s">
        <v>4</v>
      </c>
      <c r="C15" s="19" t="s">
        <v>84</v>
      </c>
      <c r="D15" s="20" t="s">
        <v>161</v>
      </c>
      <c r="E15" s="206">
        <v>4242.54</v>
      </c>
      <c r="F15" s="215">
        <v>16594.8</v>
      </c>
      <c r="G15" s="45">
        <f t="shared" ref="G15:G30" si="0">(F15-E15)/E15</f>
        <v>2.9115246998260473</v>
      </c>
      <c r="H15" s="215">
        <v>14173.8</v>
      </c>
      <c r="I15" s="45">
        <f t="shared" ref="I15:I30" si="1">(F15-H15)/H15</f>
        <v>0.1708081107395335</v>
      </c>
    </row>
    <row r="16" spans="1:9" ht="16.5" x14ac:dyDescent="0.3">
      <c r="A16" s="37"/>
      <c r="B16" s="92" t="s">
        <v>5</v>
      </c>
      <c r="C16" s="189" t="s">
        <v>85</v>
      </c>
      <c r="D16" s="185" t="s">
        <v>161</v>
      </c>
      <c r="E16" s="209">
        <v>4259.2199999999993</v>
      </c>
      <c r="F16" s="209">
        <v>20883.111111111109</v>
      </c>
      <c r="G16" s="48">
        <f t="shared" si="0"/>
        <v>3.9030364975538037</v>
      </c>
      <c r="H16" s="209">
        <v>21610.888888888891</v>
      </c>
      <c r="I16" s="44">
        <f t="shared" si="1"/>
        <v>-3.3676438832276057E-2</v>
      </c>
    </row>
    <row r="17" spans="1:9" ht="16.5" x14ac:dyDescent="0.3">
      <c r="A17" s="37"/>
      <c r="B17" s="92" t="s">
        <v>6</v>
      </c>
      <c r="C17" s="15" t="s">
        <v>86</v>
      </c>
      <c r="D17" s="11" t="s">
        <v>161</v>
      </c>
      <c r="E17" s="209">
        <v>5151.84</v>
      </c>
      <c r="F17" s="209">
        <v>21634.799999999999</v>
      </c>
      <c r="G17" s="48">
        <f t="shared" si="0"/>
        <v>3.1994316593683032</v>
      </c>
      <c r="H17" s="209">
        <v>23777.555555555555</v>
      </c>
      <c r="I17" s="44">
        <f t="shared" si="1"/>
        <v>-9.011673006289779E-2</v>
      </c>
    </row>
    <row r="18" spans="1:9" ht="16.5" x14ac:dyDescent="0.3">
      <c r="A18" s="37"/>
      <c r="B18" s="92" t="s">
        <v>7</v>
      </c>
      <c r="C18" s="15" t="s">
        <v>87</v>
      </c>
      <c r="D18" s="11" t="s">
        <v>161</v>
      </c>
      <c r="E18" s="209">
        <v>1590.38</v>
      </c>
      <c r="F18" s="209">
        <v>5163.8</v>
      </c>
      <c r="G18" s="48">
        <f t="shared" si="0"/>
        <v>2.2468969680202213</v>
      </c>
      <c r="H18" s="209">
        <v>4699.8</v>
      </c>
      <c r="I18" s="44">
        <f t="shared" si="1"/>
        <v>9.8727605430018295E-2</v>
      </c>
    </row>
    <row r="19" spans="1:9" ht="16.5" x14ac:dyDescent="0.3">
      <c r="A19" s="37"/>
      <c r="B19" s="92" t="s">
        <v>8</v>
      </c>
      <c r="C19" s="15" t="s">
        <v>89</v>
      </c>
      <c r="D19" s="11" t="s">
        <v>161</v>
      </c>
      <c r="E19" s="209">
        <v>14580.288571428573</v>
      </c>
      <c r="F19" s="209">
        <v>94999.333333333328</v>
      </c>
      <c r="G19" s="48">
        <f t="shared" si="0"/>
        <v>5.5156003509761335</v>
      </c>
      <c r="H19" s="209">
        <v>85997.6</v>
      </c>
      <c r="I19" s="44">
        <f t="shared" si="1"/>
        <v>0.10467423897100991</v>
      </c>
    </row>
    <row r="20" spans="1:9" ht="16.5" x14ac:dyDescent="0.3">
      <c r="A20" s="37"/>
      <c r="B20" s="92" t="s">
        <v>9</v>
      </c>
      <c r="C20" s="15" t="s">
        <v>88</v>
      </c>
      <c r="D20" s="11" t="s">
        <v>161</v>
      </c>
      <c r="E20" s="209">
        <v>4737.7833333333328</v>
      </c>
      <c r="F20" s="209">
        <v>22218.75</v>
      </c>
      <c r="G20" s="48">
        <f t="shared" si="0"/>
        <v>3.6896931406037288</v>
      </c>
      <c r="H20" s="209">
        <v>22299</v>
      </c>
      <c r="I20" s="44">
        <f t="shared" si="1"/>
        <v>-3.5988160904076418E-3</v>
      </c>
    </row>
    <row r="21" spans="1:9" ht="16.5" x14ac:dyDescent="0.3">
      <c r="A21" s="37"/>
      <c r="B21" s="92" t="s">
        <v>10</v>
      </c>
      <c r="C21" s="15" t="s">
        <v>90</v>
      </c>
      <c r="D21" s="11" t="s">
        <v>161</v>
      </c>
      <c r="E21" s="209">
        <v>3394.2799999999997</v>
      </c>
      <c r="F21" s="209">
        <v>11284.8</v>
      </c>
      <c r="G21" s="48">
        <f t="shared" si="0"/>
        <v>2.3246520617038078</v>
      </c>
      <c r="H21" s="209">
        <v>10698.8</v>
      </c>
      <c r="I21" s="44">
        <f t="shared" si="1"/>
        <v>5.4772497850226198E-2</v>
      </c>
    </row>
    <row r="22" spans="1:9" ht="16.5" x14ac:dyDescent="0.3">
      <c r="A22" s="37"/>
      <c r="B22" s="92" t="s">
        <v>11</v>
      </c>
      <c r="C22" s="15" t="s">
        <v>91</v>
      </c>
      <c r="D22" s="13" t="s">
        <v>81</v>
      </c>
      <c r="E22" s="209">
        <v>638.39999999999986</v>
      </c>
      <c r="F22" s="209">
        <v>4050</v>
      </c>
      <c r="G22" s="48">
        <f t="shared" si="0"/>
        <v>5.3439849624060169</v>
      </c>
      <c r="H22" s="209">
        <v>3950</v>
      </c>
      <c r="I22" s="44">
        <f t="shared" si="1"/>
        <v>2.5316455696202531E-2</v>
      </c>
    </row>
    <row r="23" spans="1:9" ht="16.5" x14ac:dyDescent="0.3">
      <c r="A23" s="37"/>
      <c r="B23" s="92" t="s">
        <v>12</v>
      </c>
      <c r="C23" s="15" t="s">
        <v>92</v>
      </c>
      <c r="D23" s="13" t="s">
        <v>81</v>
      </c>
      <c r="E23" s="209">
        <v>827.6</v>
      </c>
      <c r="F23" s="209">
        <v>4748.8888888888887</v>
      </c>
      <c r="G23" s="48">
        <f t="shared" si="0"/>
        <v>4.7381451049889902</v>
      </c>
      <c r="H23" s="209">
        <v>5583.333333333333</v>
      </c>
      <c r="I23" s="44">
        <f t="shared" si="1"/>
        <v>-0.14945273631840794</v>
      </c>
    </row>
    <row r="24" spans="1:9" ht="16.5" x14ac:dyDescent="0.3">
      <c r="A24" s="37"/>
      <c r="B24" s="92" t="s">
        <v>13</v>
      </c>
      <c r="C24" s="15" t="s">
        <v>93</v>
      </c>
      <c r="D24" s="13" t="s">
        <v>81</v>
      </c>
      <c r="E24" s="209">
        <v>851.90666666666675</v>
      </c>
      <c r="F24" s="209">
        <v>4248.8888888888887</v>
      </c>
      <c r="G24" s="48">
        <f t="shared" si="0"/>
        <v>3.9875051518424023</v>
      </c>
      <c r="H24" s="209">
        <v>4873.75</v>
      </c>
      <c r="I24" s="44">
        <f t="shared" si="1"/>
        <v>-0.12820951241058964</v>
      </c>
    </row>
    <row r="25" spans="1:9" ht="16.5" x14ac:dyDescent="0.3">
      <c r="A25" s="37"/>
      <c r="B25" s="92" t="s">
        <v>14</v>
      </c>
      <c r="C25" s="15" t="s">
        <v>94</v>
      </c>
      <c r="D25" s="187" t="s">
        <v>81</v>
      </c>
      <c r="E25" s="209">
        <v>845.5</v>
      </c>
      <c r="F25" s="209">
        <v>3723.8</v>
      </c>
      <c r="G25" s="48">
        <f t="shared" si="0"/>
        <v>3.4042578356002369</v>
      </c>
      <c r="H25" s="209">
        <v>3648.8</v>
      </c>
      <c r="I25" s="44">
        <f t="shared" si="1"/>
        <v>2.0554702916027186E-2</v>
      </c>
    </row>
    <row r="26" spans="1:9" ht="16.5" x14ac:dyDescent="0.3">
      <c r="A26" s="37"/>
      <c r="B26" s="92" t="s">
        <v>15</v>
      </c>
      <c r="C26" s="15" t="s">
        <v>95</v>
      </c>
      <c r="D26" s="13" t="s">
        <v>82</v>
      </c>
      <c r="E26" s="209">
        <v>2725.3599999999997</v>
      </c>
      <c r="F26" s="209">
        <v>14274.8</v>
      </c>
      <c r="G26" s="48">
        <f t="shared" si="0"/>
        <v>4.2377667537499635</v>
      </c>
      <c r="H26" s="209">
        <v>14824.8</v>
      </c>
      <c r="I26" s="44">
        <f t="shared" si="1"/>
        <v>-3.7099994603637151E-2</v>
      </c>
    </row>
    <row r="27" spans="1:9" ht="16.5" x14ac:dyDescent="0.3">
      <c r="A27" s="37"/>
      <c r="B27" s="92" t="s">
        <v>16</v>
      </c>
      <c r="C27" s="15" t="s">
        <v>96</v>
      </c>
      <c r="D27" s="13" t="s">
        <v>81</v>
      </c>
      <c r="E27" s="209">
        <v>875.50222222222214</v>
      </c>
      <c r="F27" s="209">
        <v>3873.5</v>
      </c>
      <c r="G27" s="48">
        <f t="shared" si="0"/>
        <v>3.4243177249375596</v>
      </c>
      <c r="H27" s="209">
        <v>3686</v>
      </c>
      <c r="I27" s="44">
        <f t="shared" si="1"/>
        <v>5.0868149755832884E-2</v>
      </c>
    </row>
    <row r="28" spans="1:9" ht="16.5" x14ac:dyDescent="0.3">
      <c r="A28" s="37"/>
      <c r="B28" s="92" t="s">
        <v>17</v>
      </c>
      <c r="C28" s="15" t="s">
        <v>97</v>
      </c>
      <c r="D28" s="11" t="s">
        <v>161</v>
      </c>
      <c r="E28" s="209">
        <v>4048.3222222222221</v>
      </c>
      <c r="F28" s="209">
        <v>7927.5555555555557</v>
      </c>
      <c r="G28" s="48">
        <f t="shared" si="0"/>
        <v>0.95823235414396646</v>
      </c>
      <c r="H28" s="209">
        <v>8077.5555555555557</v>
      </c>
      <c r="I28" s="44">
        <f t="shared" si="1"/>
        <v>-1.8569974414701918E-2</v>
      </c>
    </row>
    <row r="29" spans="1:9" ht="16.5" x14ac:dyDescent="0.3">
      <c r="A29" s="37"/>
      <c r="B29" s="92" t="s">
        <v>18</v>
      </c>
      <c r="C29" s="15" t="s">
        <v>98</v>
      </c>
      <c r="D29" s="13" t="s">
        <v>83</v>
      </c>
      <c r="E29" s="209">
        <v>4921.3866666666672</v>
      </c>
      <c r="F29" s="209">
        <v>20825</v>
      </c>
      <c r="G29" s="48">
        <f t="shared" si="0"/>
        <v>3.2315309506263814</v>
      </c>
      <c r="H29" s="209">
        <v>20511.111111111109</v>
      </c>
      <c r="I29" s="44">
        <f t="shared" si="1"/>
        <v>1.5303358613217848E-2</v>
      </c>
    </row>
    <row r="30" spans="1:9" ht="17.25" thickBot="1" x14ac:dyDescent="0.35">
      <c r="A30" s="38"/>
      <c r="B30" s="93" t="s">
        <v>19</v>
      </c>
      <c r="C30" s="16" t="s">
        <v>99</v>
      </c>
      <c r="D30" s="12" t="s">
        <v>161</v>
      </c>
      <c r="E30" s="212">
        <v>3975.42</v>
      </c>
      <c r="F30" s="212">
        <v>12759.8</v>
      </c>
      <c r="G30" s="51">
        <f t="shared" si="0"/>
        <v>2.2096734433091343</v>
      </c>
      <c r="H30" s="212">
        <v>13823.8</v>
      </c>
      <c r="I30" s="56">
        <f t="shared" si="1"/>
        <v>-7.6968706144475471E-2</v>
      </c>
    </row>
    <row r="31" spans="1:9" ht="17.25" customHeight="1" thickBot="1" x14ac:dyDescent="0.3">
      <c r="A31" s="33" t="s">
        <v>20</v>
      </c>
      <c r="B31" s="10" t="s">
        <v>21</v>
      </c>
      <c r="C31" s="5"/>
      <c r="D31" s="6"/>
      <c r="E31" s="179"/>
      <c r="F31" s="232"/>
      <c r="G31" s="52"/>
      <c r="H31" s="232"/>
      <c r="I31" s="53"/>
    </row>
    <row r="32" spans="1:9" ht="16.5" x14ac:dyDescent="0.3">
      <c r="A32" s="33"/>
      <c r="B32" s="39" t="s">
        <v>26</v>
      </c>
      <c r="C32" s="18" t="s">
        <v>100</v>
      </c>
      <c r="D32" s="20" t="s">
        <v>161</v>
      </c>
      <c r="E32" s="215">
        <v>7014.48</v>
      </c>
      <c r="F32" s="215">
        <v>19488.8</v>
      </c>
      <c r="G32" s="45">
        <f>(F32-E32)/E32</f>
        <v>1.7783670350475018</v>
      </c>
      <c r="H32" s="215">
        <v>20098.8</v>
      </c>
      <c r="I32" s="44">
        <f>(F32-H32)/H32</f>
        <v>-3.0350070650984138E-2</v>
      </c>
    </row>
    <row r="33" spans="1:9" ht="16.5" x14ac:dyDescent="0.3">
      <c r="A33" s="37"/>
      <c r="B33" s="34" t="s">
        <v>27</v>
      </c>
      <c r="C33" s="15" t="s">
        <v>101</v>
      </c>
      <c r="D33" s="11" t="s">
        <v>161</v>
      </c>
      <c r="E33" s="209">
        <v>7053.619999999999</v>
      </c>
      <c r="F33" s="209">
        <v>20789.8</v>
      </c>
      <c r="G33" s="48">
        <f>(F33-E33)/E33</f>
        <v>1.9473943875626987</v>
      </c>
      <c r="H33" s="209">
        <v>22499.8</v>
      </c>
      <c r="I33" s="44">
        <f>(F33-H33)/H33</f>
        <v>-7.6000675561560552E-2</v>
      </c>
    </row>
    <row r="34" spans="1:9" ht="16.5" x14ac:dyDescent="0.3">
      <c r="A34" s="37"/>
      <c r="B34" s="39" t="s">
        <v>28</v>
      </c>
      <c r="C34" s="15" t="s">
        <v>102</v>
      </c>
      <c r="D34" s="11" t="s">
        <v>161</v>
      </c>
      <c r="E34" s="209">
        <v>4901.2</v>
      </c>
      <c r="F34" s="209">
        <v>10749</v>
      </c>
      <c r="G34" s="48">
        <f>(F34-E34)/E34</f>
        <v>1.1931363747653636</v>
      </c>
      <c r="H34" s="209">
        <v>10140</v>
      </c>
      <c r="I34" s="44">
        <f>(F34-H34)/H34</f>
        <v>6.0059171597633139E-2</v>
      </c>
    </row>
    <row r="35" spans="1:9" ht="16.5" x14ac:dyDescent="0.3">
      <c r="A35" s="37"/>
      <c r="B35" s="34" t="s">
        <v>29</v>
      </c>
      <c r="C35" s="15" t="s">
        <v>103</v>
      </c>
      <c r="D35" s="11" t="s">
        <v>161</v>
      </c>
      <c r="E35" s="209">
        <v>6457.96</v>
      </c>
      <c r="F35" s="209">
        <v>8331.3333333333339</v>
      </c>
      <c r="G35" s="48">
        <f>(F35-E35)/E35</f>
        <v>0.29008747860521494</v>
      </c>
      <c r="H35" s="209">
        <v>8569.7142857142862</v>
      </c>
      <c r="I35" s="44">
        <f>(F35-H35)/H35</f>
        <v>-2.7816674446000299E-2</v>
      </c>
    </row>
    <row r="36" spans="1:9" ht="17.25" thickBot="1" x14ac:dyDescent="0.35">
      <c r="A36" s="38"/>
      <c r="B36" s="39" t="s">
        <v>30</v>
      </c>
      <c r="C36" s="15" t="s">
        <v>104</v>
      </c>
      <c r="D36" s="24" t="s">
        <v>161</v>
      </c>
      <c r="E36" s="212">
        <v>3499.4399999999996</v>
      </c>
      <c r="F36" s="209">
        <v>8338.7999999999993</v>
      </c>
      <c r="G36" s="51">
        <f>(F36-E36)/E36</f>
        <v>1.3828955490021262</v>
      </c>
      <c r="H36" s="209">
        <v>8274.7999999999993</v>
      </c>
      <c r="I36" s="56">
        <f>(F36-H36)/H36</f>
        <v>7.7343259051578291E-3</v>
      </c>
    </row>
    <row r="37" spans="1:9" ht="17.25" customHeight="1" thickBot="1" x14ac:dyDescent="0.3">
      <c r="A37" s="37" t="s">
        <v>25</v>
      </c>
      <c r="B37" s="10" t="s">
        <v>51</v>
      </c>
      <c r="C37" s="5"/>
      <c r="D37" s="6"/>
      <c r="E37" s="179"/>
      <c r="F37" s="232"/>
      <c r="G37" s="52"/>
      <c r="H37" s="232"/>
      <c r="I37" s="53"/>
    </row>
    <row r="38" spans="1:9" ht="16.5" x14ac:dyDescent="0.3">
      <c r="A38" s="33"/>
      <c r="B38" s="34" t="s">
        <v>31</v>
      </c>
      <c r="C38" s="15" t="s">
        <v>105</v>
      </c>
      <c r="D38" s="20" t="s">
        <v>161</v>
      </c>
      <c r="E38" s="209">
        <v>73600.212380952376</v>
      </c>
      <c r="F38" s="209">
        <v>313981.33333333331</v>
      </c>
      <c r="G38" s="45">
        <f t="shared" ref="G38:G43" si="2">(F38-E38)/E38</f>
        <v>3.2660384145113039</v>
      </c>
      <c r="H38" s="209">
        <v>296614.66666666669</v>
      </c>
      <c r="I38" s="44">
        <f t="shared" ref="I38:I43" si="3">(F38-H38)/H38</f>
        <v>5.8549588467191868E-2</v>
      </c>
    </row>
    <row r="39" spans="1:9" ht="16.5" x14ac:dyDescent="0.3">
      <c r="A39" s="37"/>
      <c r="B39" s="34" t="s">
        <v>32</v>
      </c>
      <c r="C39" s="15" t="s">
        <v>106</v>
      </c>
      <c r="D39" s="11" t="s">
        <v>161</v>
      </c>
      <c r="E39" s="209">
        <v>48507.8</v>
      </c>
      <c r="F39" s="209">
        <v>201269.71428571429</v>
      </c>
      <c r="G39" s="48">
        <f t="shared" si="2"/>
        <v>3.1492237183651755</v>
      </c>
      <c r="H39" s="209">
        <v>185984</v>
      </c>
      <c r="I39" s="44">
        <f t="shared" si="3"/>
        <v>8.2188329564447965E-2</v>
      </c>
    </row>
    <row r="40" spans="1:9" ht="16.5" x14ac:dyDescent="0.3">
      <c r="A40" s="37"/>
      <c r="B40" s="34" t="s">
        <v>33</v>
      </c>
      <c r="C40" s="15" t="s">
        <v>107</v>
      </c>
      <c r="D40" s="11" t="s">
        <v>161</v>
      </c>
      <c r="E40" s="217">
        <v>26592</v>
      </c>
      <c r="F40" s="209">
        <v>146579.6</v>
      </c>
      <c r="G40" s="48">
        <f t="shared" si="2"/>
        <v>4.512169073405536</v>
      </c>
      <c r="H40" s="209">
        <v>131769.60000000001</v>
      </c>
      <c r="I40" s="44">
        <f t="shared" si="3"/>
        <v>0.11239314682597502</v>
      </c>
    </row>
    <row r="41" spans="1:9" ht="16.5" x14ac:dyDescent="0.3">
      <c r="A41" s="37"/>
      <c r="B41" s="34" t="s">
        <v>34</v>
      </c>
      <c r="C41" s="15" t="s">
        <v>154</v>
      </c>
      <c r="D41" s="11" t="s">
        <v>161</v>
      </c>
      <c r="E41" s="210">
        <v>15544.720000000001</v>
      </c>
      <c r="F41" s="209">
        <v>78677.142857142855</v>
      </c>
      <c r="G41" s="48">
        <f t="shared" si="2"/>
        <v>4.0613419126972277</v>
      </c>
      <c r="H41" s="209">
        <v>70498.571428571435</v>
      </c>
      <c r="I41" s="44">
        <f t="shared" si="3"/>
        <v>0.11601045613892873</v>
      </c>
    </row>
    <row r="42" spans="1:9" ht="16.5" x14ac:dyDescent="0.3">
      <c r="A42" s="37"/>
      <c r="B42" s="34" t="s">
        <v>35</v>
      </c>
      <c r="C42" s="15" t="s">
        <v>152</v>
      </c>
      <c r="D42" s="11" t="s">
        <v>161</v>
      </c>
      <c r="E42" s="210">
        <v>14682.8</v>
      </c>
      <c r="F42" s="209">
        <v>60333.333333333336</v>
      </c>
      <c r="G42" s="48">
        <f t="shared" si="2"/>
        <v>3.1091163356671303</v>
      </c>
      <c r="H42" s="209">
        <v>55333.333333333336</v>
      </c>
      <c r="I42" s="44">
        <f t="shared" si="3"/>
        <v>9.036144578313253E-2</v>
      </c>
    </row>
    <row r="43" spans="1:9" ht="16.5" customHeight="1" thickBot="1" x14ac:dyDescent="0.35">
      <c r="A43" s="38"/>
      <c r="B43" s="34" t="s">
        <v>36</v>
      </c>
      <c r="C43" s="15" t="s">
        <v>153</v>
      </c>
      <c r="D43" s="11" t="s">
        <v>161</v>
      </c>
      <c r="E43" s="213">
        <v>26687.438095238096</v>
      </c>
      <c r="F43" s="209">
        <v>142570.71428571429</v>
      </c>
      <c r="G43" s="51">
        <f t="shared" si="2"/>
        <v>4.3422405619051734</v>
      </c>
      <c r="H43" s="209">
        <v>131642.85714285713</v>
      </c>
      <c r="I43" s="59">
        <f t="shared" si="3"/>
        <v>8.3011394465545438E-2</v>
      </c>
    </row>
    <row r="44" spans="1:9" ht="17.25" customHeight="1" thickBot="1" x14ac:dyDescent="0.3">
      <c r="A44" s="37" t="s">
        <v>37</v>
      </c>
      <c r="B44" s="10" t="s">
        <v>52</v>
      </c>
      <c r="C44" s="5"/>
      <c r="D44" s="6"/>
      <c r="E44" s="179"/>
      <c r="F44" s="232"/>
      <c r="G44" s="6"/>
      <c r="H44" s="232"/>
      <c r="I44" s="53"/>
    </row>
    <row r="45" spans="1:9" ht="16.5" x14ac:dyDescent="0.3">
      <c r="A45" s="33"/>
      <c r="B45" s="34" t="s">
        <v>45</v>
      </c>
      <c r="C45" s="15" t="s">
        <v>109</v>
      </c>
      <c r="D45" s="20" t="s">
        <v>108</v>
      </c>
      <c r="E45" s="207">
        <v>21452.742857142857</v>
      </c>
      <c r="F45" s="209">
        <v>105203.11111111111</v>
      </c>
      <c r="G45" s="45">
        <f t="shared" ref="G45:G50" si="4">(F45-E45)/E45</f>
        <v>3.9039468664531589</v>
      </c>
      <c r="H45" s="209">
        <v>101875.33333333333</v>
      </c>
      <c r="I45" s="44">
        <f t="shared" ref="I45:I50" si="5">(F45-H45)/H45</f>
        <v>3.2665196460161583E-2</v>
      </c>
    </row>
    <row r="46" spans="1:9" ht="16.5" x14ac:dyDescent="0.3">
      <c r="A46" s="37"/>
      <c r="B46" s="34" t="s">
        <v>46</v>
      </c>
      <c r="C46" s="15" t="s">
        <v>111</v>
      </c>
      <c r="D46" s="13" t="s">
        <v>110</v>
      </c>
      <c r="E46" s="210">
        <v>12377.26</v>
      </c>
      <c r="F46" s="209">
        <v>65146.444444444445</v>
      </c>
      <c r="G46" s="48">
        <f t="shared" si="4"/>
        <v>4.2633979123363686</v>
      </c>
      <c r="H46" s="209">
        <v>57634.222222222219</v>
      </c>
      <c r="I46" s="84">
        <f t="shared" si="5"/>
        <v>0.13034308319902535</v>
      </c>
    </row>
    <row r="47" spans="1:9" ht="16.5" x14ac:dyDescent="0.3">
      <c r="A47" s="37"/>
      <c r="B47" s="34" t="s">
        <v>47</v>
      </c>
      <c r="C47" s="15" t="s">
        <v>113</v>
      </c>
      <c r="D47" s="11" t="s">
        <v>114</v>
      </c>
      <c r="E47" s="210">
        <v>41181.288888888885</v>
      </c>
      <c r="F47" s="209">
        <v>187445.33333333334</v>
      </c>
      <c r="G47" s="48">
        <f t="shared" si="4"/>
        <v>3.55171118706554</v>
      </c>
      <c r="H47" s="209">
        <v>181273.5</v>
      </c>
      <c r="I47" s="84">
        <f t="shared" si="5"/>
        <v>3.4047079872862512E-2</v>
      </c>
    </row>
    <row r="48" spans="1:9" ht="16.5" x14ac:dyDescent="0.3">
      <c r="A48" s="37"/>
      <c r="B48" s="34" t="s">
        <v>48</v>
      </c>
      <c r="C48" s="147" t="s">
        <v>157</v>
      </c>
      <c r="D48" s="11" t="s">
        <v>114</v>
      </c>
      <c r="E48" s="210">
        <v>86728.366666666669</v>
      </c>
      <c r="F48" s="209">
        <v>232057.5</v>
      </c>
      <c r="G48" s="48">
        <f t="shared" si="4"/>
        <v>1.6756816589420378</v>
      </c>
      <c r="H48" s="209">
        <v>203426</v>
      </c>
      <c r="I48" s="84">
        <f t="shared" si="5"/>
        <v>0.14074651224523904</v>
      </c>
    </row>
    <row r="49" spans="1:9" ht="16.5" x14ac:dyDescent="0.3">
      <c r="A49" s="37"/>
      <c r="B49" s="34" t="s">
        <v>49</v>
      </c>
      <c r="C49" s="15" t="s">
        <v>158</v>
      </c>
      <c r="D49" s="13" t="s">
        <v>199</v>
      </c>
      <c r="E49" s="210">
        <v>5315.0166666666664</v>
      </c>
      <c r="F49" s="209">
        <v>25060</v>
      </c>
      <c r="G49" s="48">
        <f t="shared" si="4"/>
        <v>3.7149428819602326</v>
      </c>
      <c r="H49" s="209">
        <v>25020</v>
      </c>
      <c r="I49" s="44">
        <f t="shared" si="5"/>
        <v>1.5987210231814548E-3</v>
      </c>
    </row>
    <row r="50" spans="1:9" ht="16.5" customHeight="1" thickBot="1" x14ac:dyDescent="0.35">
      <c r="A50" s="38"/>
      <c r="B50" s="34" t="s">
        <v>50</v>
      </c>
      <c r="C50" s="15" t="s">
        <v>159</v>
      </c>
      <c r="D50" s="12" t="s">
        <v>112</v>
      </c>
      <c r="E50" s="213">
        <v>50085.5</v>
      </c>
      <c r="F50" s="209">
        <v>263330</v>
      </c>
      <c r="G50" s="56">
        <f t="shared" si="4"/>
        <v>4.2576094877759036</v>
      </c>
      <c r="H50" s="209">
        <v>263330</v>
      </c>
      <c r="I50" s="59">
        <f t="shared" si="5"/>
        <v>0</v>
      </c>
    </row>
    <row r="51" spans="1:9" ht="17.25" customHeight="1" thickBot="1" x14ac:dyDescent="0.3">
      <c r="A51" s="37" t="s">
        <v>44</v>
      </c>
      <c r="B51" s="10" t="s">
        <v>57</v>
      </c>
      <c r="C51" s="5"/>
      <c r="D51" s="6"/>
      <c r="E51" s="179"/>
      <c r="F51" s="232"/>
      <c r="G51" s="52"/>
      <c r="H51" s="232"/>
      <c r="I51" s="53"/>
    </row>
    <row r="52" spans="1:9" ht="16.5" x14ac:dyDescent="0.3">
      <c r="A52" s="33"/>
      <c r="B52" s="40" t="s">
        <v>38</v>
      </c>
      <c r="C52" s="19" t="s">
        <v>115</v>
      </c>
      <c r="D52" s="20" t="s">
        <v>114</v>
      </c>
      <c r="E52" s="207">
        <v>12597.35</v>
      </c>
      <c r="F52" s="206">
        <v>41120</v>
      </c>
      <c r="G52" s="208">
        <f t="shared" ref="G52:G60" si="6">(F52-E52)/E52</f>
        <v>2.2641785772404512</v>
      </c>
      <c r="H52" s="206">
        <v>39366.666666666664</v>
      </c>
      <c r="I52" s="117">
        <f t="shared" ref="I52:I60" si="7">(F52-H52)/H52</f>
        <v>4.4538526672311667E-2</v>
      </c>
    </row>
    <row r="53" spans="1:9" ht="16.5" x14ac:dyDescent="0.3">
      <c r="A53" s="37"/>
      <c r="B53" s="34" t="s">
        <v>39</v>
      </c>
      <c r="C53" s="15" t="s">
        <v>116</v>
      </c>
      <c r="D53" s="11" t="s">
        <v>114</v>
      </c>
      <c r="E53" s="210">
        <v>19078.23333333333</v>
      </c>
      <c r="F53" s="209">
        <v>48538.75</v>
      </c>
      <c r="G53" s="211">
        <f t="shared" si="6"/>
        <v>1.5441952172370961</v>
      </c>
      <c r="H53" s="209">
        <v>47061.25</v>
      </c>
      <c r="I53" s="84">
        <f t="shared" si="7"/>
        <v>3.1395256182103114E-2</v>
      </c>
    </row>
    <row r="54" spans="1:9" ht="16.5" x14ac:dyDescent="0.3">
      <c r="A54" s="37"/>
      <c r="B54" s="34" t="s">
        <v>40</v>
      </c>
      <c r="C54" s="15" t="s">
        <v>117</v>
      </c>
      <c r="D54" s="11" t="s">
        <v>114</v>
      </c>
      <c r="E54" s="210">
        <v>17020.5</v>
      </c>
      <c r="F54" s="209">
        <v>35186.6</v>
      </c>
      <c r="G54" s="211">
        <f t="shared" si="6"/>
        <v>1.0673070708851091</v>
      </c>
      <c r="H54" s="209">
        <v>33744.6</v>
      </c>
      <c r="I54" s="84">
        <f t="shared" si="7"/>
        <v>4.273276316803281E-2</v>
      </c>
    </row>
    <row r="55" spans="1:9" ht="16.5" x14ac:dyDescent="0.3">
      <c r="A55" s="37"/>
      <c r="B55" s="34" t="s">
        <v>41</v>
      </c>
      <c r="C55" s="15" t="s">
        <v>118</v>
      </c>
      <c r="D55" s="11" t="s">
        <v>114</v>
      </c>
      <c r="E55" s="210">
        <v>14993.470000000001</v>
      </c>
      <c r="F55" s="209">
        <v>46515</v>
      </c>
      <c r="G55" s="211">
        <f t="shared" si="6"/>
        <v>2.1023505566089771</v>
      </c>
      <c r="H55" s="209">
        <v>45008.333333333336</v>
      </c>
      <c r="I55" s="84">
        <f t="shared" si="7"/>
        <v>3.3475282355119367E-2</v>
      </c>
    </row>
    <row r="56" spans="1:9" ht="16.5" x14ac:dyDescent="0.3">
      <c r="A56" s="37"/>
      <c r="B56" s="95" t="s">
        <v>42</v>
      </c>
      <c r="C56" s="96" t="s">
        <v>198</v>
      </c>
      <c r="D56" s="97" t="s">
        <v>114</v>
      </c>
      <c r="E56" s="210">
        <v>6653.0533333333342</v>
      </c>
      <c r="F56" s="209">
        <v>23215.833333333332</v>
      </c>
      <c r="G56" s="216">
        <f t="shared" si="6"/>
        <v>2.4895005601438132</v>
      </c>
      <c r="H56" s="209">
        <v>22174.166666666668</v>
      </c>
      <c r="I56" s="85">
        <f t="shared" si="7"/>
        <v>4.6976586869104324E-2</v>
      </c>
    </row>
    <row r="57" spans="1:9" ht="17.25" thickBot="1" x14ac:dyDescent="0.35">
      <c r="A57" s="38"/>
      <c r="B57" s="36" t="s">
        <v>43</v>
      </c>
      <c r="C57" s="16" t="s">
        <v>119</v>
      </c>
      <c r="D57" s="12" t="s">
        <v>114</v>
      </c>
      <c r="E57" s="213">
        <v>4410.1301587301587</v>
      </c>
      <c r="F57" s="212">
        <v>6421.25</v>
      </c>
      <c r="G57" s="214">
        <f t="shared" si="6"/>
        <v>0.4560227859236059</v>
      </c>
      <c r="H57" s="212">
        <v>6421.25</v>
      </c>
      <c r="I57" s="118">
        <f t="shared" si="7"/>
        <v>0</v>
      </c>
    </row>
    <row r="58" spans="1:9" ht="16.5" x14ac:dyDescent="0.3">
      <c r="A58" s="37"/>
      <c r="B58" s="39" t="s">
        <v>54</v>
      </c>
      <c r="C58" s="14" t="s">
        <v>121</v>
      </c>
      <c r="D58" s="11" t="s">
        <v>120</v>
      </c>
      <c r="E58" s="207">
        <v>21656.066666666666</v>
      </c>
      <c r="F58" s="215">
        <v>45215</v>
      </c>
      <c r="G58" s="44">
        <f t="shared" si="6"/>
        <v>1.0878676029195824</v>
      </c>
      <c r="H58" s="215">
        <v>44060</v>
      </c>
      <c r="I58" s="44">
        <f t="shared" si="7"/>
        <v>2.6214253290966865E-2</v>
      </c>
    </row>
    <row r="59" spans="1:9" ht="16.5" x14ac:dyDescent="0.3">
      <c r="A59" s="37"/>
      <c r="B59" s="34" t="s">
        <v>55</v>
      </c>
      <c r="C59" s="15" t="s">
        <v>122</v>
      </c>
      <c r="D59" s="13" t="s">
        <v>120</v>
      </c>
      <c r="E59" s="210">
        <v>23311.7</v>
      </c>
      <c r="F59" s="209">
        <v>52898</v>
      </c>
      <c r="G59" s="48">
        <f t="shared" si="6"/>
        <v>1.2691609792507623</v>
      </c>
      <c r="H59" s="209">
        <v>52898</v>
      </c>
      <c r="I59" s="44">
        <f t="shared" si="7"/>
        <v>0</v>
      </c>
    </row>
    <row r="60" spans="1:9" ht="16.5" customHeight="1" thickBot="1" x14ac:dyDescent="0.35">
      <c r="A60" s="38"/>
      <c r="B60" s="34" t="s">
        <v>56</v>
      </c>
      <c r="C60" s="15" t="s">
        <v>123</v>
      </c>
      <c r="D60" s="12" t="s">
        <v>120</v>
      </c>
      <c r="E60" s="213">
        <v>83566</v>
      </c>
      <c r="F60" s="209">
        <v>412500</v>
      </c>
      <c r="G60" s="51">
        <f t="shared" si="6"/>
        <v>3.9362180791230883</v>
      </c>
      <c r="H60" s="209">
        <v>412500</v>
      </c>
      <c r="I60" s="51">
        <f t="shared" si="7"/>
        <v>0</v>
      </c>
    </row>
    <row r="61" spans="1:9" ht="17.25" customHeight="1" thickBot="1" x14ac:dyDescent="0.3">
      <c r="A61" s="37" t="s">
        <v>53</v>
      </c>
      <c r="B61" s="10" t="s">
        <v>58</v>
      </c>
      <c r="C61" s="5"/>
      <c r="D61" s="6"/>
      <c r="E61" s="179"/>
      <c r="F61" s="232"/>
      <c r="G61" s="52"/>
      <c r="H61" s="232"/>
      <c r="I61" s="53"/>
    </row>
    <row r="62" spans="1:9" ht="16.5" x14ac:dyDescent="0.3">
      <c r="A62" s="33"/>
      <c r="B62" s="34" t="s">
        <v>59</v>
      </c>
      <c r="C62" s="15" t="s">
        <v>128</v>
      </c>
      <c r="D62" s="20" t="s">
        <v>124</v>
      </c>
      <c r="E62" s="207">
        <v>26799.772222222226</v>
      </c>
      <c r="F62" s="209">
        <v>81085.375</v>
      </c>
      <c r="G62" s="45">
        <f t="shared" ref="G62:G67" si="8">(F62-E62)/E62</f>
        <v>2.025599409116039</v>
      </c>
      <c r="H62" s="209">
        <v>81080.428571428565</v>
      </c>
      <c r="I62" s="44">
        <f t="shared" ref="I62:I67" si="9">(F62-H62)/H62</f>
        <v>6.1006443337644738E-5</v>
      </c>
    </row>
    <row r="63" spans="1:9" ht="16.5" x14ac:dyDescent="0.3">
      <c r="A63" s="37"/>
      <c r="B63" s="34" t="s">
        <v>60</v>
      </c>
      <c r="C63" s="15" t="s">
        <v>129</v>
      </c>
      <c r="D63" s="13" t="s">
        <v>215</v>
      </c>
      <c r="E63" s="210">
        <v>147800.42857142858</v>
      </c>
      <c r="F63" s="209">
        <v>467423.28571428574</v>
      </c>
      <c r="G63" s="48">
        <f t="shared" si="8"/>
        <v>2.1625299752658749</v>
      </c>
      <c r="H63" s="209">
        <v>467423.28571428574</v>
      </c>
      <c r="I63" s="44">
        <f t="shared" si="9"/>
        <v>0</v>
      </c>
    </row>
    <row r="64" spans="1:9" ht="16.5" x14ac:dyDescent="0.3">
      <c r="A64" s="37"/>
      <c r="B64" s="34" t="s">
        <v>61</v>
      </c>
      <c r="C64" s="15" t="s">
        <v>130</v>
      </c>
      <c r="D64" s="13" t="s">
        <v>216</v>
      </c>
      <c r="E64" s="210">
        <v>78181.666666666657</v>
      </c>
      <c r="F64" s="209">
        <v>282800</v>
      </c>
      <c r="G64" s="48">
        <f t="shared" si="8"/>
        <v>2.6172163124347145</v>
      </c>
      <c r="H64" s="209">
        <v>254626.25</v>
      </c>
      <c r="I64" s="84">
        <f t="shared" si="9"/>
        <v>0.11064746859367407</v>
      </c>
    </row>
    <row r="65" spans="1:9" ht="16.5" x14ac:dyDescent="0.3">
      <c r="A65" s="37"/>
      <c r="B65" s="34" t="s">
        <v>62</v>
      </c>
      <c r="C65" s="15" t="s">
        <v>131</v>
      </c>
      <c r="D65" s="13" t="s">
        <v>125</v>
      </c>
      <c r="E65" s="210">
        <v>24298.55</v>
      </c>
      <c r="F65" s="209">
        <v>95000</v>
      </c>
      <c r="G65" s="48">
        <f t="shared" si="8"/>
        <v>2.9096983153315734</v>
      </c>
      <c r="H65" s="209">
        <v>95000</v>
      </c>
      <c r="I65" s="84">
        <f t="shared" si="9"/>
        <v>0</v>
      </c>
    </row>
    <row r="66" spans="1:9" ht="16.5" x14ac:dyDescent="0.3">
      <c r="A66" s="37"/>
      <c r="B66" s="34" t="s">
        <v>63</v>
      </c>
      <c r="C66" s="15" t="s">
        <v>132</v>
      </c>
      <c r="D66" s="13" t="s">
        <v>126</v>
      </c>
      <c r="E66" s="210">
        <v>20357.342857142859</v>
      </c>
      <c r="F66" s="209">
        <v>57260</v>
      </c>
      <c r="G66" s="48">
        <f t="shared" si="8"/>
        <v>1.8127442958455142</v>
      </c>
      <c r="H66" s="209">
        <v>55988.571428571428</v>
      </c>
      <c r="I66" s="84">
        <f t="shared" si="9"/>
        <v>2.270871606450298E-2</v>
      </c>
    </row>
    <row r="67" spans="1:9" ht="16.5" customHeight="1" thickBot="1" x14ac:dyDescent="0.35">
      <c r="A67" s="38"/>
      <c r="B67" s="34" t="s">
        <v>64</v>
      </c>
      <c r="C67" s="15" t="s">
        <v>133</v>
      </c>
      <c r="D67" s="12" t="s">
        <v>127</v>
      </c>
      <c r="E67" s="213">
        <v>17499.400000000001</v>
      </c>
      <c r="F67" s="209">
        <v>49791.333333333336</v>
      </c>
      <c r="G67" s="51">
        <f t="shared" si="8"/>
        <v>1.8453166013310931</v>
      </c>
      <c r="H67" s="209">
        <v>51239.6</v>
      </c>
      <c r="I67" s="85">
        <f t="shared" si="9"/>
        <v>-2.8264597433755589E-2</v>
      </c>
    </row>
    <row r="68" spans="1:9" ht="17.25" customHeight="1" thickBot="1" x14ac:dyDescent="0.3">
      <c r="A68" s="37" t="s">
        <v>65</v>
      </c>
      <c r="B68" s="10" t="s">
        <v>66</v>
      </c>
      <c r="C68" s="5"/>
      <c r="D68" s="6"/>
      <c r="E68" s="179"/>
      <c r="F68" s="232"/>
      <c r="G68" s="60"/>
      <c r="H68" s="232"/>
      <c r="I68" s="53"/>
    </row>
    <row r="69" spans="1:9" ht="16.5" x14ac:dyDescent="0.3">
      <c r="A69" s="33"/>
      <c r="B69" s="34" t="s">
        <v>68</v>
      </c>
      <c r="C69" s="18" t="s">
        <v>138</v>
      </c>
      <c r="D69" s="20" t="s">
        <v>134</v>
      </c>
      <c r="E69" s="207">
        <v>19589.155555555553</v>
      </c>
      <c r="F69" s="215">
        <v>54545.375</v>
      </c>
      <c r="G69" s="45">
        <f>(F69-E69)/E69</f>
        <v>1.7844679085480406</v>
      </c>
      <c r="H69" s="215">
        <v>54845.375</v>
      </c>
      <c r="I69" s="44">
        <f>(F69-H69)/H69</f>
        <v>-5.4699233982810763E-3</v>
      </c>
    </row>
    <row r="70" spans="1:9" ht="16.5" x14ac:dyDescent="0.3">
      <c r="A70" s="37"/>
      <c r="B70" s="34" t="s">
        <v>67</v>
      </c>
      <c r="C70" s="15" t="s">
        <v>139</v>
      </c>
      <c r="D70" s="13" t="s">
        <v>135</v>
      </c>
      <c r="E70" s="210">
        <v>7829.5199999999995</v>
      </c>
      <c r="F70" s="209">
        <v>36495.599999999999</v>
      </c>
      <c r="G70" s="48">
        <f>(F70-E70)/E70</f>
        <v>3.6612819176654505</v>
      </c>
      <c r="H70" s="209">
        <v>35496.333333333336</v>
      </c>
      <c r="I70" s="44">
        <f>(F70-H70)/H70</f>
        <v>2.8151264449849171E-2</v>
      </c>
    </row>
    <row r="71" spans="1:9" ht="16.5" x14ac:dyDescent="0.3">
      <c r="A71" s="37"/>
      <c r="B71" s="34" t="s">
        <v>69</v>
      </c>
      <c r="C71" s="15" t="s">
        <v>140</v>
      </c>
      <c r="D71" s="13" t="s">
        <v>136</v>
      </c>
      <c r="E71" s="210">
        <v>6408.5</v>
      </c>
      <c r="F71" s="209">
        <v>22186.857142857141</v>
      </c>
      <c r="G71" s="48">
        <f>(F71-E71)/E71</f>
        <v>2.4620983292279224</v>
      </c>
      <c r="H71" s="209">
        <v>21674.75</v>
      </c>
      <c r="I71" s="44">
        <f>(F71-H71)/H71</f>
        <v>2.3626899634696653E-2</v>
      </c>
    </row>
    <row r="72" spans="1:9" ht="16.5" x14ac:dyDescent="0.3">
      <c r="A72" s="37"/>
      <c r="B72" s="34" t="s">
        <v>70</v>
      </c>
      <c r="C72" s="15" t="s">
        <v>141</v>
      </c>
      <c r="D72" s="13" t="s">
        <v>137</v>
      </c>
      <c r="E72" s="210">
        <v>9002.9</v>
      </c>
      <c r="F72" s="209">
        <v>26666</v>
      </c>
      <c r="G72" s="48">
        <f>(F72-E72)/E72</f>
        <v>1.9619344877761609</v>
      </c>
      <c r="H72" s="209">
        <v>30028.25</v>
      </c>
      <c r="I72" s="44">
        <f>(F72-H72)/H72</f>
        <v>-0.1119695619957873</v>
      </c>
    </row>
    <row r="73" spans="1:9" ht="16.5" customHeight="1" thickBot="1" x14ac:dyDescent="0.35">
      <c r="A73" s="38"/>
      <c r="B73" s="34" t="s">
        <v>71</v>
      </c>
      <c r="C73" s="15" t="s">
        <v>160</v>
      </c>
      <c r="D73" s="12" t="s">
        <v>134</v>
      </c>
      <c r="E73" s="213">
        <v>7924.8527777777781</v>
      </c>
      <c r="F73" s="218">
        <v>24359.714285714286</v>
      </c>
      <c r="G73" s="48">
        <f>(F73-E73)/E73</f>
        <v>2.0738380849196085</v>
      </c>
      <c r="H73" s="218">
        <v>24359.714285714286</v>
      </c>
      <c r="I73" s="59">
        <f>(F73-H73)/H73</f>
        <v>0</v>
      </c>
    </row>
    <row r="74" spans="1:9" ht="17.25" customHeight="1" thickBot="1" x14ac:dyDescent="0.3">
      <c r="A74" s="37" t="s">
        <v>72</v>
      </c>
      <c r="B74" s="10" t="s">
        <v>73</v>
      </c>
      <c r="C74" s="5"/>
      <c r="D74" s="6"/>
      <c r="E74" s="179"/>
      <c r="F74" s="184"/>
      <c r="G74" s="52"/>
      <c r="H74" s="184"/>
      <c r="I74" s="53"/>
    </row>
    <row r="75" spans="1:9" ht="16.5" x14ac:dyDescent="0.3">
      <c r="A75" s="33"/>
      <c r="B75" s="34" t="s">
        <v>74</v>
      </c>
      <c r="C75" s="15" t="s">
        <v>144</v>
      </c>
      <c r="D75" s="20" t="s">
        <v>142</v>
      </c>
      <c r="E75" s="207">
        <v>5020.7333333333336</v>
      </c>
      <c r="F75" s="206">
        <v>19651.599999999999</v>
      </c>
      <c r="G75" s="44">
        <f t="shared" ref="G75:G81" si="10">(F75-E75)/E75</f>
        <v>2.9140895752280538</v>
      </c>
      <c r="H75" s="206">
        <v>19651.599999999999</v>
      </c>
      <c r="I75" s="45">
        <f t="shared" ref="I75:I81" si="11">(F75-H75)/H75</f>
        <v>0</v>
      </c>
    </row>
    <row r="76" spans="1:9" ht="16.5" x14ac:dyDescent="0.3">
      <c r="A76" s="37"/>
      <c r="B76" s="34" t="s">
        <v>76</v>
      </c>
      <c r="C76" s="15" t="s">
        <v>143</v>
      </c>
      <c r="D76" s="11" t="s">
        <v>161</v>
      </c>
      <c r="E76" s="210">
        <v>7604.4</v>
      </c>
      <c r="F76" s="209">
        <v>23941.428571428572</v>
      </c>
      <c r="G76" s="48">
        <f t="shared" si="10"/>
        <v>2.1483652321588256</v>
      </c>
      <c r="H76" s="209">
        <v>18038.333333333332</v>
      </c>
      <c r="I76" s="44">
        <f t="shared" si="11"/>
        <v>0.32725280817307073</v>
      </c>
    </row>
    <row r="77" spans="1:9" ht="16.5" x14ac:dyDescent="0.3">
      <c r="A77" s="37"/>
      <c r="B77" s="34" t="s">
        <v>75</v>
      </c>
      <c r="C77" s="15" t="s">
        <v>148</v>
      </c>
      <c r="D77" s="13" t="s">
        <v>145</v>
      </c>
      <c r="E77" s="210">
        <v>3358.2714285714292</v>
      </c>
      <c r="F77" s="209">
        <v>9942.1666666666661</v>
      </c>
      <c r="G77" s="48">
        <f t="shared" si="10"/>
        <v>1.9605012215751576</v>
      </c>
      <c r="H77" s="209">
        <v>9942.1666666666661</v>
      </c>
      <c r="I77" s="44">
        <f t="shared" si="11"/>
        <v>0</v>
      </c>
    </row>
    <row r="78" spans="1:9" ht="16.5" x14ac:dyDescent="0.3">
      <c r="A78" s="37"/>
      <c r="B78" s="34" t="s">
        <v>77</v>
      </c>
      <c r="C78" s="15" t="s">
        <v>146</v>
      </c>
      <c r="D78" s="13" t="s">
        <v>162</v>
      </c>
      <c r="E78" s="210">
        <v>6599.6</v>
      </c>
      <c r="F78" s="209">
        <v>14557.777777777777</v>
      </c>
      <c r="G78" s="48">
        <f t="shared" si="10"/>
        <v>1.2058575940629397</v>
      </c>
      <c r="H78" s="209">
        <v>14668.888888888889</v>
      </c>
      <c r="I78" s="44">
        <f t="shared" si="11"/>
        <v>-7.5746099075897728E-3</v>
      </c>
    </row>
    <row r="79" spans="1:9" ht="16.5" x14ac:dyDescent="0.3">
      <c r="A79" s="37"/>
      <c r="B79" s="34" t="s">
        <v>78</v>
      </c>
      <c r="C79" s="15" t="s">
        <v>149</v>
      </c>
      <c r="D79" s="25" t="s">
        <v>147</v>
      </c>
      <c r="E79" s="219">
        <v>5152.1000000000004</v>
      </c>
      <c r="F79" s="209">
        <v>23749.75</v>
      </c>
      <c r="G79" s="48">
        <f t="shared" si="10"/>
        <v>3.6097222491799461</v>
      </c>
      <c r="H79" s="209">
        <v>23931.857142857141</v>
      </c>
      <c r="I79" s="44">
        <f t="shared" si="11"/>
        <v>-7.6094028879615883E-3</v>
      </c>
    </row>
    <row r="80" spans="1:9" ht="16.5" x14ac:dyDescent="0.3">
      <c r="A80" s="37"/>
      <c r="B80" s="34" t="s">
        <v>79</v>
      </c>
      <c r="C80" s="15" t="s">
        <v>155</v>
      </c>
      <c r="D80" s="25" t="s">
        <v>156</v>
      </c>
      <c r="E80" s="219">
        <v>29999</v>
      </c>
      <c r="F80" s="209">
        <v>69000</v>
      </c>
      <c r="G80" s="48">
        <f t="shared" si="10"/>
        <v>1.3000766692223074</v>
      </c>
      <c r="H80" s="209">
        <v>69000</v>
      </c>
      <c r="I80" s="44">
        <f t="shared" si="11"/>
        <v>0</v>
      </c>
    </row>
    <row r="81" spans="1:9" ht="16.5" customHeight="1" thickBot="1" x14ac:dyDescent="0.35">
      <c r="A81" s="35"/>
      <c r="B81" s="36" t="s">
        <v>80</v>
      </c>
      <c r="C81" s="16" t="s">
        <v>151</v>
      </c>
      <c r="D81" s="12" t="s">
        <v>150</v>
      </c>
      <c r="E81" s="213">
        <v>7503.75</v>
      </c>
      <c r="F81" s="212">
        <v>38357</v>
      </c>
      <c r="G81" s="51">
        <f t="shared" si="10"/>
        <v>4.1117108112610365</v>
      </c>
      <c r="H81" s="212">
        <v>38168.300000000003</v>
      </c>
      <c r="I81" s="56">
        <f t="shared" si="11"/>
        <v>4.94389323076996E-3</v>
      </c>
    </row>
    <row r="82" spans="1:9" x14ac:dyDescent="0.25">
      <c r="F82" s="90"/>
      <c r="I82" s="1"/>
    </row>
  </sheetData>
  <mergeCells count="10">
    <mergeCell ref="A9:I9"/>
    <mergeCell ref="A12:A13"/>
    <mergeCell ref="D12:D13"/>
    <mergeCell ref="C12:C13"/>
    <mergeCell ref="H12:H13"/>
    <mergeCell ref="I12:I13"/>
    <mergeCell ref="F12:F13"/>
    <mergeCell ref="G12:G13"/>
    <mergeCell ref="E12:E13"/>
    <mergeCell ref="B12:B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7:I40"/>
  <sheetViews>
    <sheetView rightToLeft="1" topLeftCell="B18" zoomScaleNormal="100" workbookViewId="0">
      <selection activeCell="F25" sqref="F25"/>
    </sheetView>
  </sheetViews>
  <sheetFormatPr defaultRowHeight="15" x14ac:dyDescent="0.25"/>
  <cols>
    <col min="1" max="1" width="24.25" style="9" bestFit="1" customWidth="1"/>
    <col min="2" max="2" width="5.125" style="9" bestFit="1" customWidth="1"/>
    <col min="3" max="3" width="20.875" bestFit="1" customWidth="1"/>
    <col min="4" max="4" width="15.625" customWidth="1"/>
    <col min="5" max="5" width="13.25" customWidth="1"/>
    <col min="6" max="6" width="15.25" customWidth="1"/>
    <col min="7" max="7" width="11.625" customWidth="1"/>
    <col min="8" max="8" width="15.25" customWidth="1"/>
    <col min="9" max="9" width="13.625" customWidth="1"/>
    <col min="10" max="10" width="10.25" customWidth="1"/>
  </cols>
  <sheetData>
    <row r="7" spans="1:9" ht="14.25" x14ac:dyDescent="0.2">
      <c r="A7" s="4" t="s">
        <v>1</v>
      </c>
      <c r="B7" s="3"/>
      <c r="C7" s="3"/>
      <c r="D7" s="3"/>
    </row>
    <row r="8" spans="1:9" ht="14.25" x14ac:dyDescent="0.2">
      <c r="A8" s="4" t="s">
        <v>2</v>
      </c>
      <c r="B8" s="4"/>
      <c r="C8" s="4"/>
      <c r="D8" s="4"/>
    </row>
    <row r="9" spans="1:9" ht="19.5" x14ac:dyDescent="0.35">
      <c r="A9" s="239" t="s">
        <v>203</v>
      </c>
      <c r="B9" s="239"/>
      <c r="C9" s="239"/>
      <c r="D9" s="239"/>
      <c r="E9" s="239"/>
      <c r="F9" s="239"/>
      <c r="G9" s="239"/>
      <c r="H9" s="239"/>
      <c r="I9" s="239"/>
    </row>
    <row r="10" spans="1:9" ht="18" x14ac:dyDescent="0.2">
      <c r="A10" s="2" t="s">
        <v>222</v>
      </c>
      <c r="B10" s="2"/>
      <c r="C10" s="2"/>
      <c r="D10" s="2"/>
    </row>
    <row r="11" spans="1:9" ht="18.75" thickBot="1" x14ac:dyDescent="0.25">
      <c r="A11" s="2"/>
      <c r="B11" s="2"/>
      <c r="C11" s="2"/>
      <c r="D11" s="2"/>
    </row>
    <row r="12" spans="1:9" ht="30.75" customHeight="1" x14ac:dyDescent="0.2">
      <c r="A12" s="240" t="s">
        <v>3</v>
      </c>
      <c r="B12" s="246"/>
      <c r="C12" s="248" t="s">
        <v>0</v>
      </c>
      <c r="D12" s="242" t="s">
        <v>23</v>
      </c>
      <c r="E12" s="242" t="s">
        <v>218</v>
      </c>
      <c r="F12" s="250" t="s">
        <v>223</v>
      </c>
      <c r="G12" s="242" t="s">
        <v>197</v>
      </c>
      <c r="H12" s="250" t="s">
        <v>219</v>
      </c>
      <c r="I12" s="242" t="s">
        <v>187</v>
      </c>
    </row>
    <row r="13" spans="1:9" ht="30.75" customHeight="1" thickBot="1" x14ac:dyDescent="0.25">
      <c r="A13" s="241"/>
      <c r="B13" s="247"/>
      <c r="C13" s="249"/>
      <c r="D13" s="243"/>
      <c r="E13" s="243"/>
      <c r="F13" s="251"/>
      <c r="G13" s="243"/>
      <c r="H13" s="251"/>
      <c r="I13" s="243"/>
    </row>
    <row r="14" spans="1:9" ht="17.25" customHeight="1" thickBot="1" x14ac:dyDescent="0.3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108"/>
    </row>
    <row r="15" spans="1:9" ht="16.5" x14ac:dyDescent="0.3">
      <c r="A15" s="33"/>
      <c r="B15" s="40" t="s">
        <v>4</v>
      </c>
      <c r="C15" s="19" t="s">
        <v>84</v>
      </c>
      <c r="D15" s="11" t="s">
        <v>161</v>
      </c>
      <c r="E15" s="180">
        <v>4242.54</v>
      </c>
      <c r="F15" s="180">
        <v>15333.2</v>
      </c>
      <c r="G15" s="44">
        <f>(F15-E15)/E15</f>
        <v>2.6141556708952653</v>
      </c>
      <c r="H15" s="180">
        <v>13700</v>
      </c>
      <c r="I15" s="119">
        <f>(F15-H15)/H15</f>
        <v>0.11921167883211684</v>
      </c>
    </row>
    <row r="16" spans="1:9" ht="16.5" x14ac:dyDescent="0.3">
      <c r="A16" s="37"/>
      <c r="B16" s="34" t="s">
        <v>5</v>
      </c>
      <c r="C16" s="15" t="s">
        <v>85</v>
      </c>
      <c r="D16" s="11" t="s">
        <v>161</v>
      </c>
      <c r="E16" s="180">
        <v>4259.2199999999993</v>
      </c>
      <c r="F16" s="180">
        <v>21200</v>
      </c>
      <c r="G16" s="48">
        <f t="shared" ref="G16:G39" si="0">(F16-E16)/E16</f>
        <v>3.9774371833340378</v>
      </c>
      <c r="H16" s="180">
        <v>21260</v>
      </c>
      <c r="I16" s="48">
        <f>(F16-H16)/H16</f>
        <v>-2.8222013170272815E-3</v>
      </c>
    </row>
    <row r="17" spans="1:9" ht="16.5" x14ac:dyDescent="0.3">
      <c r="A17" s="37"/>
      <c r="B17" s="34" t="s">
        <v>6</v>
      </c>
      <c r="C17" s="15" t="s">
        <v>86</v>
      </c>
      <c r="D17" s="11" t="s">
        <v>161</v>
      </c>
      <c r="E17" s="180">
        <v>5151.84</v>
      </c>
      <c r="F17" s="180">
        <v>22800</v>
      </c>
      <c r="G17" s="48">
        <f t="shared" si="0"/>
        <v>3.4256032796049567</v>
      </c>
      <c r="H17" s="180">
        <v>21900</v>
      </c>
      <c r="I17" s="48">
        <f t="shared" ref="I17:I29" si="1">(F17-H17)/H17</f>
        <v>4.1095890410958902E-2</v>
      </c>
    </row>
    <row r="18" spans="1:9" ht="16.5" x14ac:dyDescent="0.3">
      <c r="A18" s="37"/>
      <c r="B18" s="34" t="s">
        <v>7</v>
      </c>
      <c r="C18" s="15" t="s">
        <v>87</v>
      </c>
      <c r="D18" s="11" t="s">
        <v>161</v>
      </c>
      <c r="E18" s="180">
        <v>1590.38</v>
      </c>
      <c r="F18" s="180">
        <v>5133.2</v>
      </c>
      <c r="G18" s="48">
        <f t="shared" si="0"/>
        <v>2.2276562834039662</v>
      </c>
      <c r="H18" s="180">
        <v>4800</v>
      </c>
      <c r="I18" s="48">
        <f t="shared" si="1"/>
        <v>6.9416666666666627E-2</v>
      </c>
    </row>
    <row r="19" spans="1:9" ht="16.5" x14ac:dyDescent="0.3">
      <c r="A19" s="37"/>
      <c r="B19" s="34" t="s">
        <v>8</v>
      </c>
      <c r="C19" s="15" t="s">
        <v>89</v>
      </c>
      <c r="D19" s="11" t="s">
        <v>161</v>
      </c>
      <c r="E19" s="180">
        <v>14580.288571428573</v>
      </c>
      <c r="F19" s="180">
        <v>79000</v>
      </c>
      <c r="G19" s="48">
        <f t="shared" si="0"/>
        <v>4.4182741043142197</v>
      </c>
      <c r="H19" s="180">
        <v>63833.2</v>
      </c>
      <c r="I19" s="48">
        <f t="shared" si="1"/>
        <v>0.23760049629346489</v>
      </c>
    </row>
    <row r="20" spans="1:9" ht="16.5" x14ac:dyDescent="0.3">
      <c r="A20" s="37"/>
      <c r="B20" s="34" t="s">
        <v>9</v>
      </c>
      <c r="C20" s="15" t="s">
        <v>88</v>
      </c>
      <c r="D20" s="11" t="s">
        <v>161</v>
      </c>
      <c r="E20" s="180">
        <v>4737.7833333333328</v>
      </c>
      <c r="F20" s="180">
        <v>20833.2</v>
      </c>
      <c r="G20" s="48">
        <f t="shared" si="0"/>
        <v>3.3972462508838528</v>
      </c>
      <c r="H20" s="180">
        <v>21500</v>
      </c>
      <c r="I20" s="48">
        <f t="shared" si="1"/>
        <v>-3.1013953488372058E-2</v>
      </c>
    </row>
    <row r="21" spans="1:9" ht="16.5" x14ac:dyDescent="0.3">
      <c r="A21" s="37"/>
      <c r="B21" s="34" t="s">
        <v>10</v>
      </c>
      <c r="C21" s="15" t="s">
        <v>90</v>
      </c>
      <c r="D21" s="11" t="s">
        <v>161</v>
      </c>
      <c r="E21" s="180">
        <v>3394.2799999999997</v>
      </c>
      <c r="F21" s="180">
        <v>11000</v>
      </c>
      <c r="G21" s="48">
        <f t="shared" si="0"/>
        <v>2.2407461965424185</v>
      </c>
      <c r="H21" s="180">
        <v>9860</v>
      </c>
      <c r="I21" s="48">
        <f t="shared" si="1"/>
        <v>0.11561866125760649</v>
      </c>
    </row>
    <row r="22" spans="1:9" ht="16.5" x14ac:dyDescent="0.3">
      <c r="A22" s="37"/>
      <c r="B22" s="34" t="s">
        <v>11</v>
      </c>
      <c r="C22" s="15" t="s">
        <v>91</v>
      </c>
      <c r="D22" s="13" t="s">
        <v>81</v>
      </c>
      <c r="E22" s="180">
        <v>638.39999999999986</v>
      </c>
      <c r="F22" s="180">
        <v>3400</v>
      </c>
      <c r="G22" s="48">
        <f t="shared" si="0"/>
        <v>4.3258145363408538</v>
      </c>
      <c r="H22" s="180">
        <v>3260</v>
      </c>
      <c r="I22" s="48">
        <f t="shared" si="1"/>
        <v>4.2944785276073622E-2</v>
      </c>
    </row>
    <row r="23" spans="1:9" ht="16.5" x14ac:dyDescent="0.3">
      <c r="A23" s="37"/>
      <c r="B23" s="34" t="s">
        <v>12</v>
      </c>
      <c r="C23" s="15" t="s">
        <v>92</v>
      </c>
      <c r="D23" s="13" t="s">
        <v>81</v>
      </c>
      <c r="E23" s="180">
        <v>827.6</v>
      </c>
      <c r="F23" s="180">
        <v>4300</v>
      </c>
      <c r="G23" s="48">
        <f t="shared" si="0"/>
        <v>4.1957467375543738</v>
      </c>
      <c r="H23" s="180">
        <v>4100</v>
      </c>
      <c r="I23" s="48">
        <f t="shared" si="1"/>
        <v>4.878048780487805E-2</v>
      </c>
    </row>
    <row r="24" spans="1:9" ht="16.5" x14ac:dyDescent="0.3">
      <c r="A24" s="37"/>
      <c r="B24" s="34" t="s">
        <v>13</v>
      </c>
      <c r="C24" s="15" t="s">
        <v>93</v>
      </c>
      <c r="D24" s="13" t="s">
        <v>81</v>
      </c>
      <c r="E24" s="180">
        <v>851.90666666666675</v>
      </c>
      <c r="F24" s="180">
        <v>4000</v>
      </c>
      <c r="G24" s="48">
        <f t="shared" si="0"/>
        <v>3.6953500383453584</v>
      </c>
      <c r="H24" s="180">
        <v>3600</v>
      </c>
      <c r="I24" s="48">
        <f t="shared" si="1"/>
        <v>0.1111111111111111</v>
      </c>
    </row>
    <row r="25" spans="1:9" ht="16.5" x14ac:dyDescent="0.3">
      <c r="A25" s="37"/>
      <c r="B25" s="34" t="s">
        <v>14</v>
      </c>
      <c r="C25" s="15" t="s">
        <v>94</v>
      </c>
      <c r="D25" s="13" t="s">
        <v>81</v>
      </c>
      <c r="E25" s="180">
        <v>845.5</v>
      </c>
      <c r="F25" s="180">
        <v>3666.6</v>
      </c>
      <c r="G25" s="48">
        <f t="shared" si="0"/>
        <v>3.3366055588409225</v>
      </c>
      <c r="H25" s="180">
        <v>3400</v>
      </c>
      <c r="I25" s="48">
        <f t="shared" si="1"/>
        <v>7.841176470588232E-2</v>
      </c>
    </row>
    <row r="26" spans="1:9" ht="16.5" x14ac:dyDescent="0.3">
      <c r="A26" s="37"/>
      <c r="B26" s="34" t="s">
        <v>15</v>
      </c>
      <c r="C26" s="15" t="s">
        <v>95</v>
      </c>
      <c r="D26" s="13" t="s">
        <v>82</v>
      </c>
      <c r="E26" s="180">
        <v>2725.3599999999997</v>
      </c>
      <c r="F26" s="180">
        <v>14100</v>
      </c>
      <c r="G26" s="48">
        <f t="shared" si="0"/>
        <v>4.1736284380779054</v>
      </c>
      <c r="H26" s="180">
        <v>13120</v>
      </c>
      <c r="I26" s="48">
        <f t="shared" si="1"/>
        <v>7.4695121951219509E-2</v>
      </c>
    </row>
    <row r="27" spans="1:9" ht="16.5" x14ac:dyDescent="0.3">
      <c r="A27" s="37"/>
      <c r="B27" s="34" t="s">
        <v>16</v>
      </c>
      <c r="C27" s="15" t="s">
        <v>96</v>
      </c>
      <c r="D27" s="13" t="s">
        <v>81</v>
      </c>
      <c r="E27" s="180">
        <v>875.50222222222214</v>
      </c>
      <c r="F27" s="180">
        <v>3600</v>
      </c>
      <c r="G27" s="48">
        <f t="shared" si="0"/>
        <v>3.1119255995289055</v>
      </c>
      <c r="H27" s="180">
        <v>3360</v>
      </c>
      <c r="I27" s="48">
        <f t="shared" si="1"/>
        <v>7.1428571428571425E-2</v>
      </c>
    </row>
    <row r="28" spans="1:9" ht="16.5" x14ac:dyDescent="0.3">
      <c r="A28" s="37"/>
      <c r="B28" s="34" t="s">
        <v>17</v>
      </c>
      <c r="C28" s="15" t="s">
        <v>97</v>
      </c>
      <c r="D28" s="11" t="s">
        <v>161</v>
      </c>
      <c r="E28" s="180">
        <v>4048.3222222222221</v>
      </c>
      <c r="F28" s="180">
        <v>7066.6</v>
      </c>
      <c r="G28" s="48">
        <f t="shared" si="0"/>
        <v>0.7455626336287462</v>
      </c>
      <c r="H28" s="180">
        <v>7360</v>
      </c>
      <c r="I28" s="48">
        <f t="shared" si="1"/>
        <v>-3.9864130434782562E-2</v>
      </c>
    </row>
    <row r="29" spans="1:9" ht="16.5" x14ac:dyDescent="0.3">
      <c r="A29" s="37"/>
      <c r="B29" s="34" t="s">
        <v>18</v>
      </c>
      <c r="C29" s="15" t="s">
        <v>98</v>
      </c>
      <c r="D29" s="13" t="s">
        <v>83</v>
      </c>
      <c r="E29" s="180">
        <v>4921.3866666666672</v>
      </c>
      <c r="F29" s="180">
        <v>16100</v>
      </c>
      <c r="G29" s="48">
        <f t="shared" si="0"/>
        <v>2.2714356929212358</v>
      </c>
      <c r="H29" s="180">
        <v>14900</v>
      </c>
      <c r="I29" s="48">
        <f t="shared" si="1"/>
        <v>8.0536912751677847E-2</v>
      </c>
    </row>
    <row r="30" spans="1:9" ht="17.25" thickBot="1" x14ac:dyDescent="0.35">
      <c r="A30" s="38"/>
      <c r="B30" s="36" t="s">
        <v>19</v>
      </c>
      <c r="C30" s="16" t="s">
        <v>99</v>
      </c>
      <c r="D30" s="12" t="s">
        <v>161</v>
      </c>
      <c r="E30" s="183">
        <v>3975.42</v>
      </c>
      <c r="F30" s="183">
        <v>14633.2</v>
      </c>
      <c r="G30" s="51">
        <f t="shared" si="0"/>
        <v>2.6809192487837765</v>
      </c>
      <c r="H30" s="183">
        <v>13900</v>
      </c>
      <c r="I30" s="51">
        <f>(F30-H30)/H30</f>
        <v>5.2748201438848973E-2</v>
      </c>
    </row>
    <row r="31" spans="1:9" ht="17.25" customHeight="1" thickBot="1" x14ac:dyDescent="0.3">
      <c r="A31" s="37" t="s">
        <v>20</v>
      </c>
      <c r="B31" s="10" t="s">
        <v>21</v>
      </c>
      <c r="C31" s="5"/>
      <c r="D31" s="6"/>
      <c r="E31" s="179"/>
      <c r="F31" s="179"/>
      <c r="G31" s="41"/>
      <c r="H31" s="179"/>
      <c r="I31" s="120"/>
    </row>
    <row r="32" spans="1:9" ht="16.5" x14ac:dyDescent="0.3">
      <c r="A32" s="33"/>
      <c r="B32" s="39" t="s">
        <v>26</v>
      </c>
      <c r="C32" s="18" t="s">
        <v>100</v>
      </c>
      <c r="D32" s="20" t="s">
        <v>161</v>
      </c>
      <c r="E32" s="180">
        <v>7014.48</v>
      </c>
      <c r="F32" s="180">
        <v>18100</v>
      </c>
      <c r="G32" s="44">
        <f t="shared" si="0"/>
        <v>1.5803765924202509</v>
      </c>
      <c r="H32" s="180">
        <v>18700</v>
      </c>
      <c r="I32" s="45">
        <f>(F32-H32)/H32</f>
        <v>-3.2085561497326207E-2</v>
      </c>
    </row>
    <row r="33" spans="1:9" ht="16.5" x14ac:dyDescent="0.3">
      <c r="A33" s="37"/>
      <c r="B33" s="34" t="s">
        <v>27</v>
      </c>
      <c r="C33" s="15" t="s">
        <v>101</v>
      </c>
      <c r="D33" s="11" t="s">
        <v>161</v>
      </c>
      <c r="E33" s="180">
        <v>7053.619999999999</v>
      </c>
      <c r="F33" s="180">
        <v>17300</v>
      </c>
      <c r="G33" s="48">
        <f t="shared" si="0"/>
        <v>1.4526413387735662</v>
      </c>
      <c r="H33" s="180">
        <v>17900</v>
      </c>
      <c r="I33" s="48">
        <f>(F33-H33)/H33</f>
        <v>-3.3519553072625698E-2</v>
      </c>
    </row>
    <row r="34" spans="1:9" ht="16.5" x14ac:dyDescent="0.3">
      <c r="A34" s="37"/>
      <c r="B34" s="39" t="s">
        <v>28</v>
      </c>
      <c r="C34" s="15" t="s">
        <v>102</v>
      </c>
      <c r="D34" s="11" t="s">
        <v>161</v>
      </c>
      <c r="E34" s="180">
        <v>4901.2</v>
      </c>
      <c r="F34" s="180">
        <v>9900</v>
      </c>
      <c r="G34" s="48">
        <f>(F34-E34)/E34</f>
        <v>1.019913490573737</v>
      </c>
      <c r="H34" s="180">
        <v>9900</v>
      </c>
      <c r="I34" s="48">
        <f>(F34-H34)/H34</f>
        <v>0</v>
      </c>
    </row>
    <row r="35" spans="1:9" ht="16.5" x14ac:dyDescent="0.3">
      <c r="A35" s="37"/>
      <c r="B35" s="34" t="s">
        <v>29</v>
      </c>
      <c r="C35" s="15" t="s">
        <v>103</v>
      </c>
      <c r="D35" s="11" t="s">
        <v>161</v>
      </c>
      <c r="E35" s="180">
        <v>6457.96</v>
      </c>
      <c r="F35" s="180">
        <v>9100</v>
      </c>
      <c r="G35" s="48">
        <f t="shared" si="0"/>
        <v>0.40911371392823737</v>
      </c>
      <c r="H35" s="180">
        <v>9520</v>
      </c>
      <c r="I35" s="48">
        <f>(F35-H35)/H35</f>
        <v>-4.4117647058823532E-2</v>
      </c>
    </row>
    <row r="36" spans="1:9" ht="17.25" thickBot="1" x14ac:dyDescent="0.35">
      <c r="A36" s="38"/>
      <c r="B36" s="39" t="s">
        <v>30</v>
      </c>
      <c r="C36" s="15" t="s">
        <v>104</v>
      </c>
      <c r="D36" s="24" t="s">
        <v>161</v>
      </c>
      <c r="E36" s="180">
        <v>3499.4399999999996</v>
      </c>
      <c r="F36" s="180">
        <v>7266.6</v>
      </c>
      <c r="G36" s="55">
        <f t="shared" si="0"/>
        <v>1.0765036691584944</v>
      </c>
      <c r="H36" s="180">
        <v>6960</v>
      </c>
      <c r="I36" s="48">
        <f>(F36-H36)/H36</f>
        <v>4.4051724137931084E-2</v>
      </c>
    </row>
    <row r="37" spans="1:9" ht="17.25" customHeight="1" thickBot="1" x14ac:dyDescent="0.3">
      <c r="A37" s="37" t="s">
        <v>25</v>
      </c>
      <c r="B37" s="10" t="s">
        <v>51</v>
      </c>
      <c r="C37" s="5"/>
      <c r="D37" s="6"/>
      <c r="E37" s="178"/>
      <c r="F37" s="178"/>
      <c r="G37" s="6"/>
      <c r="H37" s="178"/>
      <c r="I37" s="53"/>
    </row>
    <row r="38" spans="1:9" ht="16.5" x14ac:dyDescent="0.3">
      <c r="A38" s="33"/>
      <c r="B38" s="40" t="s">
        <v>31</v>
      </c>
      <c r="C38" s="19" t="s">
        <v>105</v>
      </c>
      <c r="D38" s="20" t="s">
        <v>161</v>
      </c>
      <c r="E38" s="181">
        <v>73600.212380952376</v>
      </c>
      <c r="F38" s="181">
        <v>277000</v>
      </c>
      <c r="G38" s="45">
        <f t="shared" si="0"/>
        <v>2.763576096306037</v>
      </c>
      <c r="H38" s="181">
        <v>279000</v>
      </c>
      <c r="I38" s="45">
        <f>(F38-H38)/H38</f>
        <v>-7.1684587813620072E-3</v>
      </c>
    </row>
    <row r="39" spans="1:9" ht="17.25" thickBot="1" x14ac:dyDescent="0.35">
      <c r="A39" s="38"/>
      <c r="B39" s="36" t="s">
        <v>32</v>
      </c>
      <c r="C39" s="16" t="s">
        <v>106</v>
      </c>
      <c r="D39" s="24" t="s">
        <v>161</v>
      </c>
      <c r="E39" s="182">
        <v>48507.8</v>
      </c>
      <c r="F39" s="182">
        <v>220666.6</v>
      </c>
      <c r="G39" s="51">
        <f t="shared" si="0"/>
        <v>3.5490951970610909</v>
      </c>
      <c r="H39" s="182">
        <v>207700</v>
      </c>
      <c r="I39" s="51">
        <f>(F39-H39)/H39</f>
        <v>6.2429465575349091E-2</v>
      </c>
    </row>
    <row r="40" spans="1:9" x14ac:dyDescent="0.25">
      <c r="F40" s="90"/>
    </row>
  </sheetData>
  <mergeCells count="10">
    <mergeCell ref="A9:I9"/>
    <mergeCell ref="I12:I13"/>
    <mergeCell ref="G12:G13"/>
    <mergeCell ref="A12:A13"/>
    <mergeCell ref="B12:B13"/>
    <mergeCell ref="C12:C13"/>
    <mergeCell ref="D12:D13"/>
    <mergeCell ref="H12:H13"/>
    <mergeCell ref="E12:E13"/>
    <mergeCell ref="F12:F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7:I40"/>
  <sheetViews>
    <sheetView rightToLeft="1" topLeftCell="B6" zoomScaleNormal="100" workbookViewId="0">
      <selection activeCell="H15" sqref="H15:H39"/>
    </sheetView>
  </sheetViews>
  <sheetFormatPr defaultRowHeight="15" x14ac:dyDescent="0.25"/>
  <cols>
    <col min="1" max="1" width="15.625" style="9" customWidth="1"/>
    <col min="2" max="2" width="5.125" style="9" bestFit="1" customWidth="1"/>
    <col min="3" max="3" width="36.625" customWidth="1"/>
    <col min="4" max="4" width="14.625" customWidth="1"/>
    <col min="5" max="5" width="15.125" customWidth="1"/>
    <col min="6" max="6" width="10" customWidth="1"/>
    <col min="7" max="7" width="11.75" customWidth="1"/>
    <col min="8" max="8" width="12.375" customWidth="1"/>
    <col min="9" max="9" width="10.875" customWidth="1"/>
    <col min="10" max="13" width="10.25" customWidth="1"/>
  </cols>
  <sheetData>
    <row r="7" spans="1:9" ht="14.25" x14ac:dyDescent="0.2">
      <c r="A7" s="4" t="s">
        <v>1</v>
      </c>
      <c r="B7" s="3"/>
      <c r="C7" s="3"/>
      <c r="D7" s="3"/>
    </row>
    <row r="8" spans="1:9" ht="14.25" x14ac:dyDescent="0.2">
      <c r="A8" s="4" t="s">
        <v>2</v>
      </c>
      <c r="B8" s="4"/>
      <c r="C8" s="4"/>
      <c r="D8" s="4"/>
    </row>
    <row r="9" spans="1:9" ht="19.5" x14ac:dyDescent="0.35">
      <c r="A9" s="239" t="s">
        <v>204</v>
      </c>
      <c r="B9" s="239"/>
      <c r="C9" s="239"/>
      <c r="D9" s="239"/>
      <c r="E9" s="239"/>
      <c r="F9" s="239"/>
      <c r="G9" s="239"/>
      <c r="H9" s="239"/>
      <c r="I9" s="239"/>
    </row>
    <row r="10" spans="1:9" ht="18" x14ac:dyDescent="0.2">
      <c r="A10" s="2" t="s">
        <v>222</v>
      </c>
      <c r="B10" s="2"/>
      <c r="C10" s="2"/>
      <c r="D10" s="2"/>
    </row>
    <row r="11" spans="1:9" ht="18.75" thickBot="1" x14ac:dyDescent="0.25">
      <c r="A11" s="2"/>
      <c r="B11" s="2"/>
      <c r="C11" s="2"/>
      <c r="D11" s="2"/>
    </row>
    <row r="12" spans="1:9" ht="24.75" customHeight="1" x14ac:dyDescent="0.2">
      <c r="A12" s="240" t="s">
        <v>3</v>
      </c>
      <c r="B12" s="246"/>
      <c r="C12" s="248" t="s">
        <v>0</v>
      </c>
      <c r="D12" s="242" t="s">
        <v>221</v>
      </c>
      <c r="E12" s="250" t="s">
        <v>224</v>
      </c>
      <c r="F12" s="257" t="s">
        <v>186</v>
      </c>
      <c r="G12" s="242" t="s">
        <v>218</v>
      </c>
      <c r="H12" s="259" t="s">
        <v>225</v>
      </c>
      <c r="I12" s="255" t="s">
        <v>196</v>
      </c>
    </row>
    <row r="13" spans="1:9" ht="39.75" customHeight="1" thickBot="1" x14ac:dyDescent="0.25">
      <c r="A13" s="241"/>
      <c r="B13" s="247"/>
      <c r="C13" s="249"/>
      <c r="D13" s="243"/>
      <c r="E13" s="251"/>
      <c r="F13" s="258"/>
      <c r="G13" s="243"/>
      <c r="H13" s="260"/>
      <c r="I13" s="256"/>
    </row>
    <row r="14" spans="1:9" ht="17.25" customHeight="1" thickBot="1" x14ac:dyDescent="0.3">
      <c r="A14" s="33" t="s">
        <v>24</v>
      </c>
      <c r="B14" s="10" t="s">
        <v>22</v>
      </c>
      <c r="C14" s="5"/>
      <c r="D14" s="62"/>
      <c r="E14" s="7"/>
      <c r="F14" s="63"/>
      <c r="G14" s="64"/>
      <c r="H14" s="64"/>
      <c r="I14" s="65"/>
    </row>
    <row r="15" spans="1:9" ht="16.5" customHeight="1" x14ac:dyDescent="0.3">
      <c r="A15" s="33"/>
      <c r="B15" s="40" t="s">
        <v>4</v>
      </c>
      <c r="C15" s="19" t="s">
        <v>163</v>
      </c>
      <c r="D15" s="164">
        <v>16594.8</v>
      </c>
      <c r="E15" s="164">
        <v>15333.2</v>
      </c>
      <c r="F15" s="67">
        <f t="shared" ref="F15:F30" si="0">D15-E15</f>
        <v>1261.5999999999985</v>
      </c>
      <c r="G15" s="42">
        <v>4242.54</v>
      </c>
      <c r="H15" s="66">
        <f>AVERAGE(D15:E15)</f>
        <v>15964</v>
      </c>
      <c r="I15" s="69">
        <f>(H15-G15)/G15</f>
        <v>2.7628401853606563</v>
      </c>
    </row>
    <row r="16" spans="1:9" ht="16.5" customHeight="1" x14ac:dyDescent="0.3">
      <c r="A16" s="37"/>
      <c r="B16" s="34" t="s">
        <v>5</v>
      </c>
      <c r="C16" s="15" t="s">
        <v>164</v>
      </c>
      <c r="D16" s="164">
        <v>20883.111111111109</v>
      </c>
      <c r="E16" s="164">
        <v>21200</v>
      </c>
      <c r="F16" s="71">
        <f t="shared" si="0"/>
        <v>-316.88888888889051</v>
      </c>
      <c r="G16" s="46">
        <v>4259.2199999999993</v>
      </c>
      <c r="H16" s="68">
        <f t="shared" ref="H16:H30" si="1">AVERAGE(D16:E16)</f>
        <v>21041.555555555555</v>
      </c>
      <c r="I16" s="72">
        <f t="shared" ref="I16:I39" si="2">(H16-G16)/G16</f>
        <v>3.9402368404439208</v>
      </c>
    </row>
    <row r="17" spans="1:9" ht="16.5" x14ac:dyDescent="0.3">
      <c r="A17" s="37"/>
      <c r="B17" s="34" t="s">
        <v>6</v>
      </c>
      <c r="C17" s="15" t="s">
        <v>165</v>
      </c>
      <c r="D17" s="164">
        <v>21634.799999999999</v>
      </c>
      <c r="E17" s="164">
        <v>22800</v>
      </c>
      <c r="F17" s="71">
        <f t="shared" si="0"/>
        <v>-1165.2000000000007</v>
      </c>
      <c r="G17" s="46">
        <v>5151.84</v>
      </c>
      <c r="H17" s="68">
        <f t="shared" si="1"/>
        <v>22217.4</v>
      </c>
      <c r="I17" s="72">
        <f t="shared" si="2"/>
        <v>3.3125174694866302</v>
      </c>
    </row>
    <row r="18" spans="1:9" ht="16.5" x14ac:dyDescent="0.3">
      <c r="A18" s="37"/>
      <c r="B18" s="34" t="s">
        <v>7</v>
      </c>
      <c r="C18" s="15" t="s">
        <v>166</v>
      </c>
      <c r="D18" s="164">
        <v>5163.8</v>
      </c>
      <c r="E18" s="164">
        <v>5133.2</v>
      </c>
      <c r="F18" s="71">
        <f t="shared" si="0"/>
        <v>30.600000000000364</v>
      </c>
      <c r="G18" s="46">
        <v>1590.38</v>
      </c>
      <c r="H18" s="68">
        <f t="shared" si="1"/>
        <v>5148.5</v>
      </c>
      <c r="I18" s="72">
        <f t="shared" si="2"/>
        <v>2.2372766257120937</v>
      </c>
    </row>
    <row r="19" spans="1:9" ht="16.5" x14ac:dyDescent="0.3">
      <c r="A19" s="37"/>
      <c r="B19" s="34" t="s">
        <v>8</v>
      </c>
      <c r="C19" s="15" t="s">
        <v>167</v>
      </c>
      <c r="D19" s="164">
        <v>94999.333333333328</v>
      </c>
      <c r="E19" s="164">
        <v>79000</v>
      </c>
      <c r="F19" s="71">
        <f t="shared" si="0"/>
        <v>15999.333333333328</v>
      </c>
      <c r="G19" s="46">
        <v>14580.288571428573</v>
      </c>
      <c r="H19" s="68">
        <f t="shared" si="1"/>
        <v>86999.666666666657</v>
      </c>
      <c r="I19" s="72">
        <f t="shared" si="2"/>
        <v>4.9669372276451771</v>
      </c>
    </row>
    <row r="20" spans="1:9" ht="16.5" x14ac:dyDescent="0.3">
      <c r="A20" s="37"/>
      <c r="B20" s="34" t="s">
        <v>9</v>
      </c>
      <c r="C20" s="15" t="s">
        <v>168</v>
      </c>
      <c r="D20" s="164">
        <v>22218.75</v>
      </c>
      <c r="E20" s="164">
        <v>20833.2</v>
      </c>
      <c r="F20" s="71">
        <f t="shared" si="0"/>
        <v>1385.5499999999993</v>
      </c>
      <c r="G20" s="46">
        <v>4737.7833333333328</v>
      </c>
      <c r="H20" s="68">
        <f t="shared" si="1"/>
        <v>21525.974999999999</v>
      </c>
      <c r="I20" s="72">
        <f t="shared" si="2"/>
        <v>3.5434696957437901</v>
      </c>
    </row>
    <row r="21" spans="1:9" ht="16.5" x14ac:dyDescent="0.3">
      <c r="A21" s="37"/>
      <c r="B21" s="34" t="s">
        <v>10</v>
      </c>
      <c r="C21" s="15" t="s">
        <v>169</v>
      </c>
      <c r="D21" s="164">
        <v>11284.8</v>
      </c>
      <c r="E21" s="164">
        <v>11000</v>
      </c>
      <c r="F21" s="71">
        <f t="shared" si="0"/>
        <v>284.79999999999927</v>
      </c>
      <c r="G21" s="46">
        <v>3394.2799999999997</v>
      </c>
      <c r="H21" s="68">
        <f t="shared" si="1"/>
        <v>11142.4</v>
      </c>
      <c r="I21" s="72">
        <f t="shared" si="2"/>
        <v>2.2826991291231131</v>
      </c>
    </row>
    <row r="22" spans="1:9" ht="16.5" x14ac:dyDescent="0.3">
      <c r="A22" s="37"/>
      <c r="B22" s="34" t="s">
        <v>11</v>
      </c>
      <c r="C22" s="15" t="s">
        <v>170</v>
      </c>
      <c r="D22" s="164">
        <v>4050</v>
      </c>
      <c r="E22" s="164">
        <v>3400</v>
      </c>
      <c r="F22" s="71">
        <f t="shared" si="0"/>
        <v>650</v>
      </c>
      <c r="G22" s="46">
        <v>638.39999999999986</v>
      </c>
      <c r="H22" s="68">
        <f t="shared" si="1"/>
        <v>3725</v>
      </c>
      <c r="I22" s="72">
        <f t="shared" si="2"/>
        <v>4.8348997493734354</v>
      </c>
    </row>
    <row r="23" spans="1:9" ht="16.5" x14ac:dyDescent="0.3">
      <c r="A23" s="37"/>
      <c r="B23" s="34" t="s">
        <v>12</v>
      </c>
      <c r="C23" s="15" t="s">
        <v>171</v>
      </c>
      <c r="D23" s="164">
        <v>4748.8888888888887</v>
      </c>
      <c r="E23" s="164">
        <v>4300</v>
      </c>
      <c r="F23" s="71">
        <f t="shared" si="0"/>
        <v>448.88888888888869</v>
      </c>
      <c r="G23" s="46">
        <v>827.6</v>
      </c>
      <c r="H23" s="68">
        <f t="shared" si="1"/>
        <v>4524.4444444444443</v>
      </c>
      <c r="I23" s="72">
        <f t="shared" si="2"/>
        <v>4.466945921271682</v>
      </c>
    </row>
    <row r="24" spans="1:9" ht="16.5" x14ac:dyDescent="0.3">
      <c r="A24" s="37"/>
      <c r="B24" s="34" t="s">
        <v>13</v>
      </c>
      <c r="C24" s="15" t="s">
        <v>172</v>
      </c>
      <c r="D24" s="164">
        <v>4248.8888888888887</v>
      </c>
      <c r="E24" s="164">
        <v>4000</v>
      </c>
      <c r="F24" s="71">
        <f t="shared" si="0"/>
        <v>248.88888888888869</v>
      </c>
      <c r="G24" s="46">
        <v>851.90666666666675</v>
      </c>
      <c r="H24" s="68">
        <f t="shared" si="1"/>
        <v>4124.4444444444443</v>
      </c>
      <c r="I24" s="72">
        <f t="shared" si="2"/>
        <v>3.8414275950938803</v>
      </c>
    </row>
    <row r="25" spans="1:9" ht="16.5" x14ac:dyDescent="0.3">
      <c r="A25" s="37"/>
      <c r="B25" s="34" t="s">
        <v>14</v>
      </c>
      <c r="C25" s="15" t="s">
        <v>173</v>
      </c>
      <c r="D25" s="164">
        <v>3723.8</v>
      </c>
      <c r="E25" s="164">
        <v>3666.6</v>
      </c>
      <c r="F25" s="71">
        <f t="shared" si="0"/>
        <v>57.200000000000273</v>
      </c>
      <c r="G25" s="46">
        <v>845.5</v>
      </c>
      <c r="H25" s="68">
        <f t="shared" si="1"/>
        <v>3695.2</v>
      </c>
      <c r="I25" s="72">
        <f t="shared" si="2"/>
        <v>3.3704316972205794</v>
      </c>
    </row>
    <row r="26" spans="1:9" ht="16.5" x14ac:dyDescent="0.3">
      <c r="A26" s="37"/>
      <c r="B26" s="34" t="s">
        <v>15</v>
      </c>
      <c r="C26" s="15" t="s">
        <v>174</v>
      </c>
      <c r="D26" s="164">
        <v>14274.8</v>
      </c>
      <c r="E26" s="164">
        <v>14100</v>
      </c>
      <c r="F26" s="71">
        <f t="shared" si="0"/>
        <v>174.79999999999927</v>
      </c>
      <c r="G26" s="46">
        <v>2725.3599999999997</v>
      </c>
      <c r="H26" s="68">
        <f t="shared" si="1"/>
        <v>14187.4</v>
      </c>
      <c r="I26" s="72">
        <f t="shared" si="2"/>
        <v>4.2056975959139349</v>
      </c>
    </row>
    <row r="27" spans="1:9" ht="16.5" x14ac:dyDescent="0.3">
      <c r="A27" s="37"/>
      <c r="B27" s="34" t="s">
        <v>16</v>
      </c>
      <c r="C27" s="15" t="s">
        <v>175</v>
      </c>
      <c r="D27" s="164">
        <v>3873.5</v>
      </c>
      <c r="E27" s="164">
        <v>3600</v>
      </c>
      <c r="F27" s="71">
        <f t="shared" si="0"/>
        <v>273.5</v>
      </c>
      <c r="G27" s="46">
        <v>875.50222222222214</v>
      </c>
      <c r="H27" s="68">
        <f t="shared" si="1"/>
        <v>3736.75</v>
      </c>
      <c r="I27" s="72">
        <f t="shared" si="2"/>
        <v>3.2681216622332325</v>
      </c>
    </row>
    <row r="28" spans="1:9" ht="16.5" x14ac:dyDescent="0.3">
      <c r="A28" s="37"/>
      <c r="B28" s="34" t="s">
        <v>17</v>
      </c>
      <c r="C28" s="15" t="s">
        <v>176</v>
      </c>
      <c r="D28" s="164">
        <v>7927.5555555555557</v>
      </c>
      <c r="E28" s="164">
        <v>7066.6</v>
      </c>
      <c r="F28" s="71">
        <f t="shared" si="0"/>
        <v>860.95555555555529</v>
      </c>
      <c r="G28" s="46">
        <v>4048.3222222222221</v>
      </c>
      <c r="H28" s="68">
        <f t="shared" si="1"/>
        <v>7497.0777777777785</v>
      </c>
      <c r="I28" s="72">
        <f t="shared" si="2"/>
        <v>0.85189749388635649</v>
      </c>
    </row>
    <row r="29" spans="1:9" ht="16.5" x14ac:dyDescent="0.3">
      <c r="A29" s="37"/>
      <c r="B29" s="34" t="s">
        <v>18</v>
      </c>
      <c r="C29" s="15" t="s">
        <v>177</v>
      </c>
      <c r="D29" s="164">
        <v>20825</v>
      </c>
      <c r="E29" s="164">
        <v>16100</v>
      </c>
      <c r="F29" s="71">
        <f t="shared" si="0"/>
        <v>4725</v>
      </c>
      <c r="G29" s="46">
        <v>4921.3866666666672</v>
      </c>
      <c r="H29" s="68">
        <f t="shared" si="1"/>
        <v>18462.5</v>
      </c>
      <c r="I29" s="72">
        <f t="shared" si="2"/>
        <v>2.7514833217738084</v>
      </c>
    </row>
    <row r="30" spans="1:9" ht="17.25" thickBot="1" x14ac:dyDescent="0.35">
      <c r="A30" s="38"/>
      <c r="B30" s="36" t="s">
        <v>19</v>
      </c>
      <c r="C30" s="16" t="s">
        <v>178</v>
      </c>
      <c r="D30" s="180">
        <v>12759.8</v>
      </c>
      <c r="E30" s="167">
        <v>14633.2</v>
      </c>
      <c r="F30" s="74">
        <f t="shared" si="0"/>
        <v>-1873.4000000000015</v>
      </c>
      <c r="G30" s="49">
        <v>3975.42</v>
      </c>
      <c r="H30" s="100">
        <f t="shared" si="1"/>
        <v>13696.5</v>
      </c>
      <c r="I30" s="75">
        <f t="shared" si="2"/>
        <v>2.4452963460464554</v>
      </c>
    </row>
    <row r="31" spans="1:9" ht="17.25" customHeight="1" thickBot="1" x14ac:dyDescent="0.35">
      <c r="A31" s="37" t="s">
        <v>20</v>
      </c>
      <c r="B31" s="10" t="s">
        <v>21</v>
      </c>
      <c r="C31" s="17"/>
      <c r="D31" s="76"/>
      <c r="E31" s="152"/>
      <c r="F31" s="76"/>
      <c r="G31" s="76"/>
      <c r="H31" s="76"/>
      <c r="I31" s="77"/>
    </row>
    <row r="32" spans="1:9" ht="16.5" x14ac:dyDescent="0.3">
      <c r="A32" s="33"/>
      <c r="B32" s="39" t="s">
        <v>26</v>
      </c>
      <c r="C32" s="18" t="s">
        <v>179</v>
      </c>
      <c r="D32" s="43">
        <v>19488.8</v>
      </c>
      <c r="E32" s="164">
        <v>18100</v>
      </c>
      <c r="F32" s="67">
        <f>D32-E32</f>
        <v>1388.7999999999993</v>
      </c>
      <c r="G32" s="54">
        <v>7014.48</v>
      </c>
      <c r="H32" s="68">
        <f>AVERAGE(D32:E32)</f>
        <v>18794.400000000001</v>
      </c>
      <c r="I32" s="78">
        <f t="shared" si="2"/>
        <v>1.6793718137338767</v>
      </c>
    </row>
    <row r="33" spans="1:9" ht="16.5" x14ac:dyDescent="0.3">
      <c r="A33" s="37"/>
      <c r="B33" s="34" t="s">
        <v>27</v>
      </c>
      <c r="C33" s="15" t="s">
        <v>180</v>
      </c>
      <c r="D33" s="47">
        <v>20789.8</v>
      </c>
      <c r="E33" s="164">
        <v>17300</v>
      </c>
      <c r="F33" s="79">
        <f>D33-E33</f>
        <v>3489.7999999999993</v>
      </c>
      <c r="G33" s="46">
        <v>7053.619999999999</v>
      </c>
      <c r="H33" s="68">
        <f>AVERAGE(D33:E33)</f>
        <v>19044.900000000001</v>
      </c>
      <c r="I33" s="72">
        <f t="shared" si="2"/>
        <v>1.7000178631681326</v>
      </c>
    </row>
    <row r="34" spans="1:9" ht="16.5" x14ac:dyDescent="0.3">
      <c r="A34" s="37"/>
      <c r="B34" s="39" t="s">
        <v>28</v>
      </c>
      <c r="C34" s="15" t="s">
        <v>181</v>
      </c>
      <c r="D34" s="47">
        <v>10749</v>
      </c>
      <c r="E34" s="164">
        <v>9900</v>
      </c>
      <c r="F34" s="71">
        <f>D34-E34</f>
        <v>849</v>
      </c>
      <c r="G34" s="46">
        <v>4901.2</v>
      </c>
      <c r="H34" s="68">
        <f>AVERAGE(D34:E34)</f>
        <v>10324.5</v>
      </c>
      <c r="I34" s="72">
        <f t="shared" si="2"/>
        <v>1.1065249326695503</v>
      </c>
    </row>
    <row r="35" spans="1:9" ht="16.5" x14ac:dyDescent="0.3">
      <c r="A35" s="37"/>
      <c r="B35" s="34" t="s">
        <v>29</v>
      </c>
      <c r="C35" s="15" t="s">
        <v>182</v>
      </c>
      <c r="D35" s="47">
        <v>8331.3333333333339</v>
      </c>
      <c r="E35" s="164">
        <v>9100</v>
      </c>
      <c r="F35" s="79">
        <f>D35-E35</f>
        <v>-768.66666666666606</v>
      </c>
      <c r="G35" s="46">
        <v>6457.96</v>
      </c>
      <c r="H35" s="68">
        <f>AVERAGE(D35:E35)</f>
        <v>8715.6666666666679</v>
      </c>
      <c r="I35" s="72">
        <f t="shared" si="2"/>
        <v>0.34960059626672629</v>
      </c>
    </row>
    <row r="36" spans="1:9" ht="17.25" thickBot="1" x14ac:dyDescent="0.35">
      <c r="A36" s="38"/>
      <c r="B36" s="39" t="s">
        <v>30</v>
      </c>
      <c r="C36" s="15" t="s">
        <v>183</v>
      </c>
      <c r="D36" s="50">
        <v>8338.7999999999993</v>
      </c>
      <c r="E36" s="164">
        <v>7266.6</v>
      </c>
      <c r="F36" s="71">
        <f>D36-E36</f>
        <v>1072.1999999999989</v>
      </c>
      <c r="G36" s="49">
        <v>3499.4399999999996</v>
      </c>
      <c r="H36" s="68">
        <f>AVERAGE(D36:E36)</f>
        <v>7802.7</v>
      </c>
      <c r="I36" s="80">
        <f t="shared" si="2"/>
        <v>1.2296996090803103</v>
      </c>
    </row>
    <row r="37" spans="1:9" ht="17.25" customHeight="1" thickBot="1" x14ac:dyDescent="0.35">
      <c r="A37" s="37" t="s">
        <v>25</v>
      </c>
      <c r="B37" s="10" t="s">
        <v>51</v>
      </c>
      <c r="C37" s="17"/>
      <c r="D37" s="41"/>
      <c r="E37" s="146"/>
      <c r="F37" s="41"/>
      <c r="G37" s="41"/>
      <c r="H37" s="76"/>
      <c r="I37" s="77"/>
    </row>
    <row r="38" spans="1:9" ht="16.5" x14ac:dyDescent="0.3">
      <c r="A38" s="33"/>
      <c r="B38" s="40" t="s">
        <v>31</v>
      </c>
      <c r="C38" s="19" t="s">
        <v>184</v>
      </c>
      <c r="D38" s="43">
        <v>313981.33333333331</v>
      </c>
      <c r="E38" s="165">
        <v>277000</v>
      </c>
      <c r="F38" s="67">
        <f>D38-E38</f>
        <v>36981.333333333314</v>
      </c>
      <c r="G38" s="46">
        <v>73600.212380952376</v>
      </c>
      <c r="H38" s="67">
        <f>AVERAGE(D38:E38)</f>
        <v>295490.66666666663</v>
      </c>
      <c r="I38" s="78">
        <f t="shared" si="2"/>
        <v>3.01480725540867</v>
      </c>
    </row>
    <row r="39" spans="1:9" ht="17.25" thickBot="1" x14ac:dyDescent="0.35">
      <c r="A39" s="38"/>
      <c r="B39" s="36" t="s">
        <v>32</v>
      </c>
      <c r="C39" s="16" t="s">
        <v>185</v>
      </c>
      <c r="D39" s="57">
        <v>201269.71428571429</v>
      </c>
      <c r="E39" s="166">
        <v>220666.6</v>
      </c>
      <c r="F39" s="74">
        <f>D39-E39</f>
        <v>-19396.885714285716</v>
      </c>
      <c r="G39" s="46">
        <v>48507.8</v>
      </c>
      <c r="H39" s="81">
        <f>AVERAGE(D39:E39)</f>
        <v>210968.15714285715</v>
      </c>
      <c r="I39" s="75">
        <f t="shared" si="2"/>
        <v>3.3491594577131338</v>
      </c>
    </row>
    <row r="40" spans="1:9" ht="15.75" customHeight="1" thickBot="1" x14ac:dyDescent="0.25">
      <c r="A40" s="252"/>
      <c r="B40" s="253"/>
      <c r="C40" s="254"/>
      <c r="D40" s="83">
        <f>SUM(D15:D39)</f>
        <v>852160.40873015858</v>
      </c>
      <c r="E40" s="83">
        <f>SUM(E15:E39)</f>
        <v>805499.2</v>
      </c>
      <c r="F40" s="83">
        <f>SUM(F15:F39)</f>
        <v>46661.208730158687</v>
      </c>
      <c r="G40" s="83">
        <f>SUM(G15:G39)</f>
        <v>208700.44206349208</v>
      </c>
      <c r="H40" s="83">
        <f>AVERAGE(D40:E40)</f>
        <v>828829.80436507927</v>
      </c>
      <c r="I40" s="75">
        <f>(H40-G40)/G40</f>
        <v>2.9713849964578785</v>
      </c>
    </row>
  </sheetData>
  <mergeCells count="11">
    <mergeCell ref="A40:C40"/>
    <mergeCell ref="I12:I13"/>
    <mergeCell ref="A9:I9"/>
    <mergeCell ref="A12:A13"/>
    <mergeCell ref="B12:B13"/>
    <mergeCell ref="C12:C13"/>
    <mergeCell ref="E12:E13"/>
    <mergeCell ref="F12:F13"/>
    <mergeCell ref="H12:H13"/>
    <mergeCell ref="D12:D13"/>
    <mergeCell ref="G12:G13"/>
  </mergeCells>
  <printOptions horizontalCentered="1"/>
  <pageMargins left="0.15748031496062992" right="0.15748031496062992" top="0.47244094488188981" bottom="0.55118110236220474" header="0.31496062992125984" footer="0.31496062992125984"/>
  <pageSetup paperSize="9" orientation="landscape" r:id="rId1"/>
  <headerFooter>
    <oddFooter>&amp;C&amp;P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7:I83"/>
  <sheetViews>
    <sheetView rightToLeft="1" topLeftCell="B71" zoomScaleNormal="100" workbookViewId="0">
      <selection activeCell="B76" sqref="B76:I82"/>
    </sheetView>
  </sheetViews>
  <sheetFormatPr defaultRowHeight="15" x14ac:dyDescent="0.25"/>
  <cols>
    <col min="1" max="1" width="26" style="9" customWidth="1"/>
    <col min="2" max="2" width="5.125" style="9" bestFit="1" customWidth="1"/>
    <col min="3" max="3" width="22.25" customWidth="1"/>
    <col min="4" max="4" width="16.125" bestFit="1" customWidth="1"/>
    <col min="5" max="5" width="12.875" style="28" customWidth="1"/>
    <col min="6" max="6" width="15.25" style="28" customWidth="1"/>
    <col min="7" max="7" width="12.125" customWidth="1"/>
    <col min="8" max="8" width="15" style="28" customWidth="1"/>
    <col min="9" max="9" width="12.75" customWidth="1"/>
    <col min="10" max="10" width="10.25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239" t="s">
        <v>201</v>
      </c>
      <c r="B9" s="239"/>
      <c r="C9" s="239"/>
      <c r="D9" s="239"/>
      <c r="E9" s="239"/>
      <c r="F9" s="239"/>
      <c r="G9" s="239"/>
      <c r="H9" s="239"/>
      <c r="I9" s="239"/>
    </row>
    <row r="10" spans="1:9" ht="18" x14ac:dyDescent="0.2">
      <c r="A10" s="2" t="s">
        <v>222</v>
      </c>
      <c r="B10" s="2"/>
      <c r="C10" s="2"/>
    </row>
    <row r="11" spans="1:9" ht="18" x14ac:dyDescent="0.2">
      <c r="A11" s="2"/>
      <c r="B11" s="2"/>
      <c r="C11" s="2"/>
    </row>
    <row r="12" spans="1:9" ht="15.75" thickBot="1" x14ac:dyDescent="0.3"/>
    <row r="13" spans="1:9" ht="24.75" customHeight="1" x14ac:dyDescent="0.2">
      <c r="A13" s="240" t="s">
        <v>3</v>
      </c>
      <c r="B13" s="246"/>
      <c r="C13" s="248" t="s">
        <v>0</v>
      </c>
      <c r="D13" s="242" t="s">
        <v>23</v>
      </c>
      <c r="E13" s="242" t="s">
        <v>218</v>
      </c>
      <c r="F13" s="259" t="s">
        <v>225</v>
      </c>
      <c r="G13" s="242" t="s">
        <v>197</v>
      </c>
      <c r="H13" s="259" t="s">
        <v>220</v>
      </c>
      <c r="I13" s="242" t="s">
        <v>187</v>
      </c>
    </row>
    <row r="14" spans="1:9" ht="33.75" customHeight="1" thickBot="1" x14ac:dyDescent="0.25">
      <c r="A14" s="241"/>
      <c r="B14" s="247"/>
      <c r="C14" s="249"/>
      <c r="D14" s="262"/>
      <c r="E14" s="243"/>
      <c r="F14" s="260"/>
      <c r="G14" s="261"/>
      <c r="H14" s="260"/>
      <c r="I14" s="261"/>
    </row>
    <row r="15" spans="1:9" ht="17.25" customHeight="1" thickBot="1" x14ac:dyDescent="0.3">
      <c r="A15" s="33" t="s">
        <v>24</v>
      </c>
      <c r="B15" s="27" t="s">
        <v>22</v>
      </c>
      <c r="C15" s="5"/>
      <c r="D15" s="6"/>
      <c r="E15" s="7"/>
      <c r="F15" s="7"/>
      <c r="G15" s="8"/>
      <c r="H15" s="7"/>
      <c r="I15" s="8"/>
    </row>
    <row r="16" spans="1:9" ht="16.5" x14ac:dyDescent="0.3">
      <c r="A16" s="33"/>
      <c r="B16" s="40" t="s">
        <v>4</v>
      </c>
      <c r="C16" s="14" t="s">
        <v>84</v>
      </c>
      <c r="D16" s="11" t="s">
        <v>161</v>
      </c>
      <c r="E16" s="153">
        <v>4242.54</v>
      </c>
      <c r="F16" s="42">
        <v>15964</v>
      </c>
      <c r="G16" s="21">
        <f t="shared" ref="G16:G31" si="0">(F16-E16)/E16</f>
        <v>2.7628401853606563</v>
      </c>
      <c r="H16" s="206">
        <v>13936.9</v>
      </c>
      <c r="I16" s="21">
        <f t="shared" ref="I16:I31" si="1">(F16-H16)/H16</f>
        <v>0.14544841392275187</v>
      </c>
    </row>
    <row r="17" spans="1:9" ht="16.5" x14ac:dyDescent="0.3">
      <c r="A17" s="37"/>
      <c r="B17" s="34" t="s">
        <v>5</v>
      </c>
      <c r="C17" s="15" t="s">
        <v>85</v>
      </c>
      <c r="D17" s="11" t="s">
        <v>161</v>
      </c>
      <c r="E17" s="155">
        <v>4259.2199999999993</v>
      </c>
      <c r="F17" s="46">
        <v>21041.555555555555</v>
      </c>
      <c r="G17" s="21">
        <f t="shared" si="0"/>
        <v>3.9402368404439208</v>
      </c>
      <c r="H17" s="209">
        <v>21435.444444444445</v>
      </c>
      <c r="I17" s="21">
        <f t="shared" si="1"/>
        <v>-1.8375587681876925E-2</v>
      </c>
    </row>
    <row r="18" spans="1:9" ht="16.5" x14ac:dyDescent="0.3">
      <c r="A18" s="37"/>
      <c r="B18" s="34" t="s">
        <v>6</v>
      </c>
      <c r="C18" s="15" t="s">
        <v>86</v>
      </c>
      <c r="D18" s="11" t="s">
        <v>161</v>
      </c>
      <c r="E18" s="155">
        <v>5151.84</v>
      </c>
      <c r="F18" s="46">
        <v>22217.4</v>
      </c>
      <c r="G18" s="21">
        <f t="shared" si="0"/>
        <v>3.3125174694866302</v>
      </c>
      <c r="H18" s="209">
        <v>22838.777777777777</v>
      </c>
      <c r="I18" s="21">
        <f t="shared" si="1"/>
        <v>-2.7207137957372615E-2</v>
      </c>
    </row>
    <row r="19" spans="1:9" ht="16.5" x14ac:dyDescent="0.3">
      <c r="A19" s="37"/>
      <c r="B19" s="34" t="s">
        <v>7</v>
      </c>
      <c r="C19" s="15" t="s">
        <v>87</v>
      </c>
      <c r="D19" s="11" t="s">
        <v>161</v>
      </c>
      <c r="E19" s="155">
        <v>1590.38</v>
      </c>
      <c r="F19" s="46">
        <v>5148.5</v>
      </c>
      <c r="G19" s="21">
        <f t="shared" si="0"/>
        <v>2.2372766257120937</v>
      </c>
      <c r="H19" s="209">
        <v>4749.8999999999996</v>
      </c>
      <c r="I19" s="21">
        <f t="shared" si="1"/>
        <v>8.3917556159077117E-2</v>
      </c>
    </row>
    <row r="20" spans="1:9" ht="17.25" customHeight="1" x14ac:dyDescent="0.3">
      <c r="A20" s="37"/>
      <c r="B20" s="34" t="s">
        <v>8</v>
      </c>
      <c r="C20" s="15" t="s">
        <v>89</v>
      </c>
      <c r="D20" s="11" t="s">
        <v>161</v>
      </c>
      <c r="E20" s="155">
        <v>14580.288571428573</v>
      </c>
      <c r="F20" s="46">
        <v>86999.666666666657</v>
      </c>
      <c r="G20" s="21">
        <f t="shared" si="0"/>
        <v>4.9669372276451771</v>
      </c>
      <c r="H20" s="209">
        <v>74915.399999999994</v>
      </c>
      <c r="I20" s="21">
        <f t="shared" si="1"/>
        <v>0.1613055081687699</v>
      </c>
    </row>
    <row r="21" spans="1:9" ht="16.5" x14ac:dyDescent="0.3">
      <c r="A21" s="37"/>
      <c r="B21" s="34" t="s">
        <v>9</v>
      </c>
      <c r="C21" s="15" t="s">
        <v>88</v>
      </c>
      <c r="D21" s="11" t="s">
        <v>161</v>
      </c>
      <c r="E21" s="155">
        <v>4737.7833333333328</v>
      </c>
      <c r="F21" s="46">
        <v>21525.974999999999</v>
      </c>
      <c r="G21" s="21">
        <f t="shared" si="0"/>
        <v>3.5434696957437901</v>
      </c>
      <c r="H21" s="209">
        <v>21899.5</v>
      </c>
      <c r="I21" s="21">
        <f t="shared" si="1"/>
        <v>-1.7056325486883329E-2</v>
      </c>
    </row>
    <row r="22" spans="1:9" ht="16.5" x14ac:dyDescent="0.3">
      <c r="A22" s="37"/>
      <c r="B22" s="34" t="s">
        <v>10</v>
      </c>
      <c r="C22" s="15" t="s">
        <v>90</v>
      </c>
      <c r="D22" s="11" t="s">
        <v>161</v>
      </c>
      <c r="E22" s="155">
        <v>3394.2799999999997</v>
      </c>
      <c r="F22" s="46">
        <v>11142.4</v>
      </c>
      <c r="G22" s="21">
        <f t="shared" si="0"/>
        <v>2.2826991291231131</v>
      </c>
      <c r="H22" s="209">
        <v>10279.4</v>
      </c>
      <c r="I22" s="21">
        <f t="shared" si="1"/>
        <v>8.3954316399789869E-2</v>
      </c>
    </row>
    <row r="23" spans="1:9" ht="16.5" x14ac:dyDescent="0.3">
      <c r="A23" s="37"/>
      <c r="B23" s="34" t="s">
        <v>11</v>
      </c>
      <c r="C23" s="15" t="s">
        <v>91</v>
      </c>
      <c r="D23" s="13" t="s">
        <v>81</v>
      </c>
      <c r="E23" s="155">
        <v>638.39999999999986</v>
      </c>
      <c r="F23" s="46">
        <v>3725</v>
      </c>
      <c r="G23" s="21">
        <f t="shared" si="0"/>
        <v>4.8348997493734354</v>
      </c>
      <c r="H23" s="209">
        <v>3605</v>
      </c>
      <c r="I23" s="21">
        <f t="shared" si="1"/>
        <v>3.3287101248266296E-2</v>
      </c>
    </row>
    <row r="24" spans="1:9" ht="16.5" x14ac:dyDescent="0.3">
      <c r="A24" s="37"/>
      <c r="B24" s="34" t="s">
        <v>12</v>
      </c>
      <c r="C24" s="15" t="s">
        <v>92</v>
      </c>
      <c r="D24" s="13" t="s">
        <v>81</v>
      </c>
      <c r="E24" s="155">
        <v>827.6</v>
      </c>
      <c r="F24" s="46">
        <v>4524.4444444444443</v>
      </c>
      <c r="G24" s="21">
        <f t="shared" si="0"/>
        <v>4.466945921271682</v>
      </c>
      <c r="H24" s="209">
        <v>4841.6666666666661</v>
      </c>
      <c r="I24" s="21">
        <f t="shared" si="1"/>
        <v>-6.5519219736087111E-2</v>
      </c>
    </row>
    <row r="25" spans="1:9" ht="16.5" x14ac:dyDescent="0.3">
      <c r="A25" s="37"/>
      <c r="B25" s="34" t="s">
        <v>13</v>
      </c>
      <c r="C25" s="147" t="s">
        <v>93</v>
      </c>
      <c r="D25" s="13" t="s">
        <v>81</v>
      </c>
      <c r="E25" s="155">
        <v>851.90666666666675</v>
      </c>
      <c r="F25" s="46">
        <v>4124.4444444444443</v>
      </c>
      <c r="G25" s="21">
        <f t="shared" si="0"/>
        <v>3.8414275950938803</v>
      </c>
      <c r="H25" s="209">
        <v>4236.875</v>
      </c>
      <c r="I25" s="21">
        <f t="shared" si="1"/>
        <v>-2.6536198390454204E-2</v>
      </c>
    </row>
    <row r="26" spans="1:9" ht="16.5" x14ac:dyDescent="0.3">
      <c r="A26" s="37"/>
      <c r="B26" s="34" t="s">
        <v>14</v>
      </c>
      <c r="C26" s="15" t="s">
        <v>94</v>
      </c>
      <c r="D26" s="13" t="s">
        <v>81</v>
      </c>
      <c r="E26" s="155">
        <v>845.5</v>
      </c>
      <c r="F26" s="46">
        <v>3695.2</v>
      </c>
      <c r="G26" s="21">
        <f t="shared" si="0"/>
        <v>3.3704316972205794</v>
      </c>
      <c r="H26" s="209">
        <v>3524.4</v>
      </c>
      <c r="I26" s="21">
        <f t="shared" si="1"/>
        <v>4.8462149585745011E-2</v>
      </c>
    </row>
    <row r="27" spans="1:9" ht="16.5" x14ac:dyDescent="0.3">
      <c r="A27" s="37"/>
      <c r="B27" s="34" t="s">
        <v>15</v>
      </c>
      <c r="C27" s="15" t="s">
        <v>95</v>
      </c>
      <c r="D27" s="13" t="s">
        <v>82</v>
      </c>
      <c r="E27" s="155">
        <v>2725.3599999999997</v>
      </c>
      <c r="F27" s="46">
        <v>14187.4</v>
      </c>
      <c r="G27" s="21">
        <f t="shared" si="0"/>
        <v>4.2056975959139349</v>
      </c>
      <c r="H27" s="209">
        <v>13972.4</v>
      </c>
      <c r="I27" s="21">
        <f t="shared" si="1"/>
        <v>1.5387478171251898E-2</v>
      </c>
    </row>
    <row r="28" spans="1:9" ht="16.5" x14ac:dyDescent="0.3">
      <c r="A28" s="37"/>
      <c r="B28" s="34" t="s">
        <v>16</v>
      </c>
      <c r="C28" s="15" t="s">
        <v>96</v>
      </c>
      <c r="D28" s="13" t="s">
        <v>81</v>
      </c>
      <c r="E28" s="155">
        <v>875.50222222222214</v>
      </c>
      <c r="F28" s="46">
        <v>3736.75</v>
      </c>
      <c r="G28" s="21">
        <f t="shared" si="0"/>
        <v>3.2681216622332325</v>
      </c>
      <c r="H28" s="209">
        <v>3523</v>
      </c>
      <c r="I28" s="21">
        <f t="shared" si="1"/>
        <v>6.0672722111836504E-2</v>
      </c>
    </row>
    <row r="29" spans="1:9" ht="16.5" x14ac:dyDescent="0.3">
      <c r="A29" s="37"/>
      <c r="B29" s="34" t="s">
        <v>17</v>
      </c>
      <c r="C29" s="15" t="s">
        <v>97</v>
      </c>
      <c r="D29" s="13" t="s">
        <v>161</v>
      </c>
      <c r="E29" s="155">
        <v>4048.3222222222221</v>
      </c>
      <c r="F29" s="46">
        <v>7497.0777777777785</v>
      </c>
      <c r="G29" s="21">
        <f t="shared" si="0"/>
        <v>0.85189749388635649</v>
      </c>
      <c r="H29" s="209">
        <v>7718.7777777777774</v>
      </c>
      <c r="I29" s="21">
        <f t="shared" si="1"/>
        <v>-2.8722163842865023E-2</v>
      </c>
    </row>
    <row r="30" spans="1:9" ht="16.5" x14ac:dyDescent="0.3">
      <c r="A30" s="37"/>
      <c r="B30" s="34" t="s">
        <v>18</v>
      </c>
      <c r="C30" s="15" t="s">
        <v>98</v>
      </c>
      <c r="D30" s="13" t="s">
        <v>83</v>
      </c>
      <c r="E30" s="155">
        <v>4921.3866666666672</v>
      </c>
      <c r="F30" s="46">
        <v>18462.5</v>
      </c>
      <c r="G30" s="21">
        <f t="shared" si="0"/>
        <v>2.7514833217738084</v>
      </c>
      <c r="H30" s="209">
        <v>17705.555555555555</v>
      </c>
      <c r="I30" s="21">
        <f t="shared" si="1"/>
        <v>4.2751804204581155E-2</v>
      </c>
    </row>
    <row r="31" spans="1:9" ht="17.25" thickBot="1" x14ac:dyDescent="0.35">
      <c r="A31" s="38"/>
      <c r="B31" s="36" t="s">
        <v>19</v>
      </c>
      <c r="C31" s="16" t="s">
        <v>99</v>
      </c>
      <c r="D31" s="12" t="s">
        <v>161</v>
      </c>
      <c r="E31" s="157">
        <v>3975.42</v>
      </c>
      <c r="F31" s="49">
        <v>13696.5</v>
      </c>
      <c r="G31" s="23">
        <f t="shared" si="0"/>
        <v>2.4452963460464554</v>
      </c>
      <c r="H31" s="212">
        <v>13861.9</v>
      </c>
      <c r="I31" s="23">
        <f t="shared" si="1"/>
        <v>-1.1931986235653095E-2</v>
      </c>
    </row>
    <row r="32" spans="1:9" ht="17.25" customHeight="1" thickBot="1" x14ac:dyDescent="0.3">
      <c r="A32" s="37" t="s">
        <v>20</v>
      </c>
      <c r="B32" s="27" t="s">
        <v>21</v>
      </c>
      <c r="C32" s="5"/>
      <c r="D32" s="6"/>
      <c r="E32" s="175"/>
      <c r="F32" s="41"/>
      <c r="G32" s="41"/>
      <c r="H32" s="179"/>
      <c r="I32" s="8"/>
    </row>
    <row r="33" spans="1:9" ht="16.5" x14ac:dyDescent="0.3">
      <c r="A33" s="33"/>
      <c r="B33" s="39" t="s">
        <v>26</v>
      </c>
      <c r="C33" s="18" t="s">
        <v>100</v>
      </c>
      <c r="D33" s="20" t="s">
        <v>161</v>
      </c>
      <c r="E33" s="160">
        <v>7014.48</v>
      </c>
      <c r="F33" s="54">
        <v>18794.400000000001</v>
      </c>
      <c r="G33" s="21">
        <f>(F33-E33)/E33</f>
        <v>1.6793718137338767</v>
      </c>
      <c r="H33" s="215">
        <v>19399.400000000001</v>
      </c>
      <c r="I33" s="21">
        <f>(F33-H33)/H33</f>
        <v>-3.1186531542212643E-2</v>
      </c>
    </row>
    <row r="34" spans="1:9" ht="16.5" x14ac:dyDescent="0.3">
      <c r="A34" s="37"/>
      <c r="B34" s="34" t="s">
        <v>27</v>
      </c>
      <c r="C34" s="15" t="s">
        <v>101</v>
      </c>
      <c r="D34" s="11" t="s">
        <v>161</v>
      </c>
      <c r="E34" s="155">
        <v>7053.619999999999</v>
      </c>
      <c r="F34" s="46">
        <v>19044.900000000001</v>
      </c>
      <c r="G34" s="21">
        <f>(F34-E34)/E34</f>
        <v>1.7000178631681326</v>
      </c>
      <c r="H34" s="209">
        <v>20199.900000000001</v>
      </c>
      <c r="I34" s="21">
        <f>(F34-H34)/H34</f>
        <v>-5.7178500883667736E-2</v>
      </c>
    </row>
    <row r="35" spans="1:9" ht="16.5" x14ac:dyDescent="0.3">
      <c r="A35" s="37"/>
      <c r="B35" s="39" t="s">
        <v>28</v>
      </c>
      <c r="C35" s="15" t="s">
        <v>102</v>
      </c>
      <c r="D35" s="11" t="s">
        <v>161</v>
      </c>
      <c r="E35" s="155">
        <v>4901.2</v>
      </c>
      <c r="F35" s="46">
        <v>10324.5</v>
      </c>
      <c r="G35" s="21">
        <f>(F35-E35)/E35</f>
        <v>1.1065249326695503</v>
      </c>
      <c r="H35" s="209">
        <v>10020</v>
      </c>
      <c r="I35" s="21">
        <f>(F35-H35)/H35</f>
        <v>3.0389221556886229E-2</v>
      </c>
    </row>
    <row r="36" spans="1:9" ht="16.5" x14ac:dyDescent="0.3">
      <c r="A36" s="37"/>
      <c r="B36" s="34" t="s">
        <v>29</v>
      </c>
      <c r="C36" s="15" t="s">
        <v>103</v>
      </c>
      <c r="D36" s="11" t="s">
        <v>161</v>
      </c>
      <c r="E36" s="155">
        <v>6457.96</v>
      </c>
      <c r="F36" s="46">
        <v>8715.6666666666679</v>
      </c>
      <c r="G36" s="21">
        <f>(F36-E36)/E36</f>
        <v>0.34960059626672629</v>
      </c>
      <c r="H36" s="209">
        <v>9044.8571428571431</v>
      </c>
      <c r="I36" s="21">
        <f>(F36-H36)/H36</f>
        <v>-3.6395320676838087E-2</v>
      </c>
    </row>
    <row r="37" spans="1:9" ht="17.25" thickBot="1" x14ac:dyDescent="0.35">
      <c r="A37" s="38"/>
      <c r="B37" s="39" t="s">
        <v>30</v>
      </c>
      <c r="C37" s="15" t="s">
        <v>104</v>
      </c>
      <c r="D37" s="24" t="s">
        <v>161</v>
      </c>
      <c r="E37" s="157">
        <v>3499.4399999999996</v>
      </c>
      <c r="F37" s="49">
        <v>7802.7</v>
      </c>
      <c r="G37" s="23">
        <f>(F37-E37)/E37</f>
        <v>1.2296996090803103</v>
      </c>
      <c r="H37" s="212">
        <v>7617.4</v>
      </c>
      <c r="I37" s="23">
        <f>(F37-H37)/H37</f>
        <v>2.4325885472733504E-2</v>
      </c>
    </row>
    <row r="38" spans="1:9" ht="17.25" customHeight="1" thickBot="1" x14ac:dyDescent="0.3">
      <c r="A38" s="37" t="s">
        <v>25</v>
      </c>
      <c r="B38" s="27" t="s">
        <v>51</v>
      </c>
      <c r="C38" s="5"/>
      <c r="D38" s="6"/>
      <c r="E38" s="175"/>
      <c r="F38" s="41"/>
      <c r="G38" s="41"/>
      <c r="H38" s="179"/>
      <c r="I38" s="124"/>
    </row>
    <row r="39" spans="1:9" ht="16.5" x14ac:dyDescent="0.3">
      <c r="A39" s="33"/>
      <c r="B39" s="40" t="s">
        <v>31</v>
      </c>
      <c r="C39" s="15" t="s">
        <v>105</v>
      </c>
      <c r="D39" s="20" t="s">
        <v>161</v>
      </c>
      <c r="E39" s="154">
        <v>73600.212380952376</v>
      </c>
      <c r="F39" s="46">
        <v>295490.66666666663</v>
      </c>
      <c r="G39" s="21">
        <f t="shared" ref="G39:G44" si="2">(F39-E39)/E39</f>
        <v>3.01480725540867</v>
      </c>
      <c r="H39" s="209">
        <v>287807.33333333337</v>
      </c>
      <c r="I39" s="21">
        <f t="shared" ref="I39:I44" si="3">(F39-H39)/H39</f>
        <v>2.6696099937226252E-2</v>
      </c>
    </row>
    <row r="40" spans="1:9" ht="16.5" x14ac:dyDescent="0.3">
      <c r="A40" s="37"/>
      <c r="B40" s="34" t="s">
        <v>32</v>
      </c>
      <c r="C40" s="15" t="s">
        <v>106</v>
      </c>
      <c r="D40" s="11" t="s">
        <v>161</v>
      </c>
      <c r="E40" s="156">
        <v>48507.8</v>
      </c>
      <c r="F40" s="46">
        <v>210968.15714285715</v>
      </c>
      <c r="G40" s="21">
        <f t="shared" si="2"/>
        <v>3.3491594577131338</v>
      </c>
      <c r="H40" s="209">
        <v>196842</v>
      </c>
      <c r="I40" s="21">
        <f t="shared" si="3"/>
        <v>7.176393830004342E-2</v>
      </c>
    </row>
    <row r="41" spans="1:9" ht="16.5" x14ac:dyDescent="0.3">
      <c r="A41" s="37"/>
      <c r="B41" s="39" t="s">
        <v>33</v>
      </c>
      <c r="C41" s="15" t="s">
        <v>107</v>
      </c>
      <c r="D41" s="11" t="s">
        <v>161</v>
      </c>
      <c r="E41" s="156">
        <v>26592</v>
      </c>
      <c r="F41" s="57">
        <v>146579.6</v>
      </c>
      <c r="G41" s="21">
        <f t="shared" si="2"/>
        <v>4.512169073405536</v>
      </c>
      <c r="H41" s="217">
        <v>131769.60000000001</v>
      </c>
      <c r="I41" s="21">
        <f t="shared" si="3"/>
        <v>0.11239314682597502</v>
      </c>
    </row>
    <row r="42" spans="1:9" ht="16.5" x14ac:dyDescent="0.3">
      <c r="A42" s="37"/>
      <c r="B42" s="34" t="s">
        <v>34</v>
      </c>
      <c r="C42" s="15" t="s">
        <v>154</v>
      </c>
      <c r="D42" s="11" t="s">
        <v>161</v>
      </c>
      <c r="E42" s="156">
        <v>15544.720000000001</v>
      </c>
      <c r="F42" s="47">
        <v>78677.142857142855</v>
      </c>
      <c r="G42" s="21">
        <f t="shared" si="2"/>
        <v>4.0613419126972277</v>
      </c>
      <c r="H42" s="210">
        <v>70498.571428571435</v>
      </c>
      <c r="I42" s="21">
        <f t="shared" si="3"/>
        <v>0.11601045613892873</v>
      </c>
    </row>
    <row r="43" spans="1:9" ht="16.5" x14ac:dyDescent="0.3">
      <c r="A43" s="37"/>
      <c r="B43" s="34" t="s">
        <v>35</v>
      </c>
      <c r="C43" s="15" t="s">
        <v>152</v>
      </c>
      <c r="D43" s="11" t="s">
        <v>161</v>
      </c>
      <c r="E43" s="156">
        <v>14682.8</v>
      </c>
      <c r="F43" s="47">
        <v>60333.333333333336</v>
      </c>
      <c r="G43" s="21">
        <f t="shared" si="2"/>
        <v>3.1091163356671303</v>
      </c>
      <c r="H43" s="210">
        <v>55333.333333333336</v>
      </c>
      <c r="I43" s="21">
        <f t="shared" si="3"/>
        <v>9.036144578313253E-2</v>
      </c>
    </row>
    <row r="44" spans="1:9" ht="16.5" customHeight="1" thickBot="1" x14ac:dyDescent="0.35">
      <c r="A44" s="38"/>
      <c r="B44" s="34" t="s">
        <v>36</v>
      </c>
      <c r="C44" s="15" t="s">
        <v>153</v>
      </c>
      <c r="D44" s="11" t="s">
        <v>161</v>
      </c>
      <c r="E44" s="158">
        <v>26687.438095238096</v>
      </c>
      <c r="F44" s="50">
        <v>142570.71428571429</v>
      </c>
      <c r="G44" s="31">
        <f t="shared" si="2"/>
        <v>4.3422405619051734</v>
      </c>
      <c r="H44" s="213">
        <v>131642.85714285713</v>
      </c>
      <c r="I44" s="31">
        <f t="shared" si="3"/>
        <v>8.3011394465545438E-2</v>
      </c>
    </row>
    <row r="45" spans="1:9" ht="17.25" customHeight="1" thickBot="1" x14ac:dyDescent="0.3">
      <c r="A45" s="37" t="s">
        <v>37</v>
      </c>
      <c r="B45" s="27" t="s">
        <v>52</v>
      </c>
      <c r="C45" s="5"/>
      <c r="D45" s="6"/>
      <c r="E45" s="175"/>
      <c r="F45" s="122"/>
      <c r="G45" s="41"/>
      <c r="H45" s="169"/>
      <c r="I45" s="8"/>
    </row>
    <row r="46" spans="1:9" ht="16.5" x14ac:dyDescent="0.3">
      <c r="A46" s="33"/>
      <c r="B46" s="34" t="s">
        <v>45</v>
      </c>
      <c r="C46" s="15" t="s">
        <v>109</v>
      </c>
      <c r="D46" s="20" t="s">
        <v>108</v>
      </c>
      <c r="E46" s="154">
        <v>21452.742857142857</v>
      </c>
      <c r="F46" s="43">
        <v>105203.11111111111</v>
      </c>
      <c r="G46" s="21">
        <f t="shared" ref="G46:G51" si="4">(F46-E46)/E46</f>
        <v>3.9039468664531589</v>
      </c>
      <c r="H46" s="207">
        <v>101875.33333333333</v>
      </c>
      <c r="I46" s="21">
        <f t="shared" ref="I46:I51" si="5">(F46-H46)/H46</f>
        <v>3.2665196460161583E-2</v>
      </c>
    </row>
    <row r="47" spans="1:9" ht="16.5" x14ac:dyDescent="0.3">
      <c r="A47" s="37"/>
      <c r="B47" s="34" t="s">
        <v>46</v>
      </c>
      <c r="C47" s="15" t="s">
        <v>111</v>
      </c>
      <c r="D47" s="13" t="s">
        <v>110</v>
      </c>
      <c r="E47" s="156">
        <v>12377.26</v>
      </c>
      <c r="F47" s="47">
        <v>65146.444444444445</v>
      </c>
      <c r="G47" s="21">
        <f t="shared" si="4"/>
        <v>4.2633979123363686</v>
      </c>
      <c r="H47" s="210">
        <v>57634.222222222219</v>
      </c>
      <c r="I47" s="21">
        <f t="shared" si="5"/>
        <v>0.13034308319902535</v>
      </c>
    </row>
    <row r="48" spans="1:9" ht="16.5" x14ac:dyDescent="0.3">
      <c r="A48" s="37"/>
      <c r="B48" s="34" t="s">
        <v>47</v>
      </c>
      <c r="C48" s="15" t="s">
        <v>113</v>
      </c>
      <c r="D48" s="11" t="s">
        <v>114</v>
      </c>
      <c r="E48" s="156">
        <v>41181.288888888885</v>
      </c>
      <c r="F48" s="47">
        <v>187445.33333333334</v>
      </c>
      <c r="G48" s="21">
        <f t="shared" si="4"/>
        <v>3.55171118706554</v>
      </c>
      <c r="H48" s="210">
        <v>181273.5</v>
      </c>
      <c r="I48" s="21">
        <f t="shared" si="5"/>
        <v>3.4047079872862512E-2</v>
      </c>
    </row>
    <row r="49" spans="1:9" ht="16.5" x14ac:dyDescent="0.3">
      <c r="A49" s="37"/>
      <c r="B49" s="34" t="s">
        <v>48</v>
      </c>
      <c r="C49" s="15" t="s">
        <v>157</v>
      </c>
      <c r="D49" s="11" t="s">
        <v>114</v>
      </c>
      <c r="E49" s="156">
        <v>86728.366666666669</v>
      </c>
      <c r="F49" s="47">
        <v>232057.5</v>
      </c>
      <c r="G49" s="21">
        <f t="shared" si="4"/>
        <v>1.6756816589420378</v>
      </c>
      <c r="H49" s="210">
        <v>203426</v>
      </c>
      <c r="I49" s="21">
        <f t="shared" si="5"/>
        <v>0.14074651224523904</v>
      </c>
    </row>
    <row r="50" spans="1:9" ht="16.5" x14ac:dyDescent="0.3">
      <c r="A50" s="37"/>
      <c r="B50" s="34" t="s">
        <v>49</v>
      </c>
      <c r="C50" s="15" t="s">
        <v>158</v>
      </c>
      <c r="D50" s="13" t="s">
        <v>199</v>
      </c>
      <c r="E50" s="156">
        <v>5315.0166666666664</v>
      </c>
      <c r="F50" s="47">
        <v>25060</v>
      </c>
      <c r="G50" s="21">
        <f t="shared" si="4"/>
        <v>3.7149428819602326</v>
      </c>
      <c r="H50" s="210">
        <v>25020</v>
      </c>
      <c r="I50" s="21">
        <f t="shared" si="5"/>
        <v>1.5987210231814548E-3</v>
      </c>
    </row>
    <row r="51" spans="1:9" ht="16.5" customHeight="1" thickBot="1" x14ac:dyDescent="0.35">
      <c r="A51" s="38"/>
      <c r="B51" s="34" t="s">
        <v>50</v>
      </c>
      <c r="C51" s="147" t="s">
        <v>159</v>
      </c>
      <c r="D51" s="12" t="s">
        <v>112</v>
      </c>
      <c r="E51" s="158">
        <v>50085.5</v>
      </c>
      <c r="F51" s="50">
        <v>263330</v>
      </c>
      <c r="G51" s="31">
        <f t="shared" si="4"/>
        <v>4.2576094877759036</v>
      </c>
      <c r="H51" s="213">
        <v>263330</v>
      </c>
      <c r="I51" s="31">
        <f t="shared" si="5"/>
        <v>0</v>
      </c>
    </row>
    <row r="52" spans="1:9" ht="17.25" customHeight="1" thickBot="1" x14ac:dyDescent="0.3">
      <c r="A52" s="37" t="s">
        <v>44</v>
      </c>
      <c r="B52" s="27" t="s">
        <v>57</v>
      </c>
      <c r="C52" s="5"/>
      <c r="D52" s="6"/>
      <c r="E52" s="175"/>
      <c r="F52" s="41"/>
      <c r="G52" s="41"/>
      <c r="H52" s="179"/>
      <c r="I52" s="8"/>
    </row>
    <row r="53" spans="1:9" ht="16.5" x14ac:dyDescent="0.3">
      <c r="A53" s="33"/>
      <c r="B53" s="91" t="s">
        <v>38</v>
      </c>
      <c r="C53" s="19" t="s">
        <v>115</v>
      </c>
      <c r="D53" s="20" t="s">
        <v>114</v>
      </c>
      <c r="E53" s="154">
        <v>12597.35</v>
      </c>
      <c r="F53" s="66">
        <v>41120</v>
      </c>
      <c r="G53" s="22">
        <f t="shared" ref="G53:G61" si="6">(F53-E53)/E53</f>
        <v>2.2641785772404512</v>
      </c>
      <c r="H53" s="163">
        <v>39366.666666666664</v>
      </c>
      <c r="I53" s="22">
        <f t="shared" ref="I53:I61" si="7">(F53-H53)/H53</f>
        <v>4.4538526672311667E-2</v>
      </c>
    </row>
    <row r="54" spans="1:9" ht="16.5" x14ac:dyDescent="0.3">
      <c r="A54" s="37"/>
      <c r="B54" s="92" t="s">
        <v>39</v>
      </c>
      <c r="C54" s="15" t="s">
        <v>116</v>
      </c>
      <c r="D54" s="11" t="s">
        <v>114</v>
      </c>
      <c r="E54" s="156">
        <v>19078.23333333333</v>
      </c>
      <c r="F54" s="70">
        <v>48538.75</v>
      </c>
      <c r="G54" s="21">
        <f t="shared" si="6"/>
        <v>1.5441952172370961</v>
      </c>
      <c r="H54" s="221">
        <v>47061.25</v>
      </c>
      <c r="I54" s="21">
        <f t="shared" si="7"/>
        <v>3.1395256182103114E-2</v>
      </c>
    </row>
    <row r="55" spans="1:9" ht="16.5" x14ac:dyDescent="0.3">
      <c r="A55" s="37"/>
      <c r="B55" s="92" t="s">
        <v>40</v>
      </c>
      <c r="C55" s="15" t="s">
        <v>117</v>
      </c>
      <c r="D55" s="11" t="s">
        <v>114</v>
      </c>
      <c r="E55" s="156">
        <v>17020.5</v>
      </c>
      <c r="F55" s="70">
        <v>35186.6</v>
      </c>
      <c r="G55" s="21">
        <f t="shared" si="6"/>
        <v>1.0673070708851091</v>
      </c>
      <c r="H55" s="221">
        <v>33744.6</v>
      </c>
      <c r="I55" s="21">
        <f t="shared" si="7"/>
        <v>4.273276316803281E-2</v>
      </c>
    </row>
    <row r="56" spans="1:9" ht="16.5" x14ac:dyDescent="0.3">
      <c r="A56" s="37"/>
      <c r="B56" s="92" t="s">
        <v>41</v>
      </c>
      <c r="C56" s="15" t="s">
        <v>118</v>
      </c>
      <c r="D56" s="11" t="s">
        <v>114</v>
      </c>
      <c r="E56" s="156">
        <v>14993.470000000001</v>
      </c>
      <c r="F56" s="70">
        <v>46515</v>
      </c>
      <c r="G56" s="21">
        <f t="shared" si="6"/>
        <v>2.1023505566089771</v>
      </c>
      <c r="H56" s="221">
        <v>45008.333333333336</v>
      </c>
      <c r="I56" s="21">
        <f t="shared" si="7"/>
        <v>3.3475282355119367E-2</v>
      </c>
    </row>
    <row r="57" spans="1:9" ht="16.5" x14ac:dyDescent="0.3">
      <c r="A57" s="37"/>
      <c r="B57" s="92" t="s">
        <v>42</v>
      </c>
      <c r="C57" s="15" t="s">
        <v>198</v>
      </c>
      <c r="D57" s="11" t="s">
        <v>114</v>
      </c>
      <c r="E57" s="156">
        <v>6653.0533333333342</v>
      </c>
      <c r="F57" s="98">
        <v>23215.833333333332</v>
      </c>
      <c r="G57" s="21">
        <f t="shared" si="6"/>
        <v>2.4895005601438132</v>
      </c>
      <c r="H57" s="226">
        <v>22174.166666666668</v>
      </c>
      <c r="I57" s="21">
        <f t="shared" si="7"/>
        <v>4.6976586869104324E-2</v>
      </c>
    </row>
    <row r="58" spans="1:9" ht="16.5" customHeight="1" thickBot="1" x14ac:dyDescent="0.35">
      <c r="A58" s="38"/>
      <c r="B58" s="93" t="s">
        <v>43</v>
      </c>
      <c r="C58" s="16" t="s">
        <v>119</v>
      </c>
      <c r="D58" s="12" t="s">
        <v>114</v>
      </c>
      <c r="E58" s="158">
        <v>4410.1301587301587</v>
      </c>
      <c r="F58" s="50">
        <v>6421.25</v>
      </c>
      <c r="G58" s="29">
        <f t="shared" si="6"/>
        <v>0.4560227859236059</v>
      </c>
      <c r="H58" s="213">
        <v>6421.25</v>
      </c>
      <c r="I58" s="29">
        <f t="shared" si="7"/>
        <v>0</v>
      </c>
    </row>
    <row r="59" spans="1:9" ht="16.5" x14ac:dyDescent="0.3">
      <c r="A59" s="37"/>
      <c r="B59" s="94" t="s">
        <v>54</v>
      </c>
      <c r="C59" s="14" t="s">
        <v>121</v>
      </c>
      <c r="D59" s="11" t="s">
        <v>120</v>
      </c>
      <c r="E59" s="156">
        <v>21656.066666666666</v>
      </c>
      <c r="F59" s="68">
        <v>45215</v>
      </c>
      <c r="G59" s="21">
        <f t="shared" si="6"/>
        <v>1.0878676029195824</v>
      </c>
      <c r="H59" s="220">
        <v>44060</v>
      </c>
      <c r="I59" s="21">
        <f t="shared" si="7"/>
        <v>2.6214253290966865E-2</v>
      </c>
    </row>
    <row r="60" spans="1:9" ht="16.5" x14ac:dyDescent="0.3">
      <c r="A60" s="37"/>
      <c r="B60" s="92" t="s">
        <v>55</v>
      </c>
      <c r="C60" s="15" t="s">
        <v>122</v>
      </c>
      <c r="D60" s="13" t="s">
        <v>120</v>
      </c>
      <c r="E60" s="161">
        <v>23311.7</v>
      </c>
      <c r="F60" s="70">
        <v>52898</v>
      </c>
      <c r="G60" s="21">
        <f t="shared" si="6"/>
        <v>1.2691609792507623</v>
      </c>
      <c r="H60" s="221">
        <v>52898</v>
      </c>
      <c r="I60" s="21">
        <f t="shared" si="7"/>
        <v>0</v>
      </c>
    </row>
    <row r="61" spans="1:9" ht="16.5" customHeight="1" thickBot="1" x14ac:dyDescent="0.35">
      <c r="A61" s="38"/>
      <c r="B61" s="93" t="s">
        <v>56</v>
      </c>
      <c r="C61" s="16" t="s">
        <v>123</v>
      </c>
      <c r="D61" s="12" t="s">
        <v>120</v>
      </c>
      <c r="E61" s="158">
        <v>83566</v>
      </c>
      <c r="F61" s="73">
        <v>412500</v>
      </c>
      <c r="G61" s="29">
        <f t="shared" si="6"/>
        <v>3.9362180791230883</v>
      </c>
      <c r="H61" s="222">
        <v>412500</v>
      </c>
      <c r="I61" s="29">
        <f t="shared" si="7"/>
        <v>0</v>
      </c>
    </row>
    <row r="62" spans="1:9" ht="17.25" customHeight="1" thickBot="1" x14ac:dyDescent="0.3">
      <c r="A62" s="37" t="s">
        <v>53</v>
      </c>
      <c r="B62" s="27" t="s">
        <v>58</v>
      </c>
      <c r="C62" s="5"/>
      <c r="D62" s="6"/>
      <c r="E62" s="175"/>
      <c r="F62" s="52"/>
      <c r="G62" s="41"/>
      <c r="H62" s="159"/>
      <c r="I62" s="8"/>
    </row>
    <row r="63" spans="1:9" ht="16.5" x14ac:dyDescent="0.3">
      <c r="A63" s="33"/>
      <c r="B63" s="34" t="s">
        <v>59</v>
      </c>
      <c r="C63" s="15" t="s">
        <v>128</v>
      </c>
      <c r="D63" s="20" t="s">
        <v>124</v>
      </c>
      <c r="E63" s="154">
        <v>26799.772222222226</v>
      </c>
      <c r="F63" s="54">
        <v>81085.375</v>
      </c>
      <c r="G63" s="21">
        <f t="shared" ref="G63:G68" si="8">(F63-E63)/E63</f>
        <v>2.025599409116039</v>
      </c>
      <c r="H63" s="215">
        <v>81080.428571428565</v>
      </c>
      <c r="I63" s="21">
        <f t="shared" ref="I63:I74" si="9">(F63-H63)/H63</f>
        <v>6.1006443337644738E-5</v>
      </c>
    </row>
    <row r="64" spans="1:9" ht="16.5" x14ac:dyDescent="0.3">
      <c r="A64" s="37"/>
      <c r="B64" s="34" t="s">
        <v>60</v>
      </c>
      <c r="C64" s="15" t="s">
        <v>129</v>
      </c>
      <c r="D64" s="13" t="s">
        <v>215</v>
      </c>
      <c r="E64" s="156">
        <v>147800.42857142858</v>
      </c>
      <c r="F64" s="46">
        <v>467423.28571428574</v>
      </c>
      <c r="G64" s="21">
        <f t="shared" si="8"/>
        <v>2.1625299752658749</v>
      </c>
      <c r="H64" s="209">
        <v>467423.28571428574</v>
      </c>
      <c r="I64" s="21">
        <f t="shared" si="9"/>
        <v>0</v>
      </c>
    </row>
    <row r="65" spans="1:9" ht="16.5" x14ac:dyDescent="0.3">
      <c r="A65" s="37"/>
      <c r="B65" s="34" t="s">
        <v>61</v>
      </c>
      <c r="C65" s="15" t="s">
        <v>130</v>
      </c>
      <c r="D65" s="13" t="s">
        <v>216</v>
      </c>
      <c r="E65" s="156">
        <v>78181.666666666657</v>
      </c>
      <c r="F65" s="46">
        <v>282800</v>
      </c>
      <c r="G65" s="21">
        <f t="shared" si="8"/>
        <v>2.6172163124347145</v>
      </c>
      <c r="H65" s="209">
        <v>254626.25</v>
      </c>
      <c r="I65" s="21">
        <f t="shared" si="9"/>
        <v>0.11064746859367407</v>
      </c>
    </row>
    <row r="66" spans="1:9" ht="16.5" x14ac:dyDescent="0.3">
      <c r="A66" s="37"/>
      <c r="B66" s="34" t="s">
        <v>62</v>
      </c>
      <c r="C66" s="15" t="s">
        <v>131</v>
      </c>
      <c r="D66" s="13" t="s">
        <v>125</v>
      </c>
      <c r="E66" s="156">
        <v>24298.55</v>
      </c>
      <c r="F66" s="46">
        <v>95000</v>
      </c>
      <c r="G66" s="21">
        <f t="shared" si="8"/>
        <v>2.9096983153315734</v>
      </c>
      <c r="H66" s="209">
        <v>95000</v>
      </c>
      <c r="I66" s="21">
        <f t="shared" si="9"/>
        <v>0</v>
      </c>
    </row>
    <row r="67" spans="1:9" ht="16.5" x14ac:dyDescent="0.3">
      <c r="A67" s="37"/>
      <c r="B67" s="34" t="s">
        <v>63</v>
      </c>
      <c r="C67" s="15" t="s">
        <v>132</v>
      </c>
      <c r="D67" s="13" t="s">
        <v>126</v>
      </c>
      <c r="E67" s="156">
        <v>20357.342857142859</v>
      </c>
      <c r="F67" s="46">
        <v>57260</v>
      </c>
      <c r="G67" s="21">
        <f t="shared" si="8"/>
        <v>1.8127442958455142</v>
      </c>
      <c r="H67" s="209">
        <v>55988.571428571428</v>
      </c>
      <c r="I67" s="21">
        <f t="shared" si="9"/>
        <v>2.270871606450298E-2</v>
      </c>
    </row>
    <row r="68" spans="1:9" ht="16.5" customHeight="1" thickBot="1" x14ac:dyDescent="0.35">
      <c r="A68" s="38"/>
      <c r="B68" s="34" t="s">
        <v>64</v>
      </c>
      <c r="C68" s="15" t="s">
        <v>133</v>
      </c>
      <c r="D68" s="12" t="s">
        <v>127</v>
      </c>
      <c r="E68" s="158">
        <v>17499.400000000001</v>
      </c>
      <c r="F68" s="58">
        <v>49791.333333333336</v>
      </c>
      <c r="G68" s="31">
        <f t="shared" si="8"/>
        <v>1.8453166013310931</v>
      </c>
      <c r="H68" s="218">
        <v>51239.6</v>
      </c>
      <c r="I68" s="31">
        <f t="shared" si="9"/>
        <v>-2.8264597433755589E-2</v>
      </c>
    </row>
    <row r="69" spans="1:9" ht="17.25" customHeight="1" thickBot="1" x14ac:dyDescent="0.3">
      <c r="A69" s="37" t="s">
        <v>65</v>
      </c>
      <c r="B69" s="27" t="s">
        <v>66</v>
      </c>
      <c r="C69" s="5"/>
      <c r="D69" s="6"/>
      <c r="E69" s="175"/>
      <c r="F69" s="52"/>
      <c r="G69" s="52"/>
      <c r="H69" s="159"/>
      <c r="I69" s="8"/>
    </row>
    <row r="70" spans="1:9" ht="16.5" x14ac:dyDescent="0.3">
      <c r="A70" s="33"/>
      <c r="B70" s="34" t="s">
        <v>68</v>
      </c>
      <c r="C70" s="18" t="s">
        <v>138</v>
      </c>
      <c r="D70" s="20" t="s">
        <v>134</v>
      </c>
      <c r="E70" s="154">
        <v>19589.155555555553</v>
      </c>
      <c r="F70" s="43">
        <v>54545.375</v>
      </c>
      <c r="G70" s="21">
        <f>(F70-E70)/E70</f>
        <v>1.7844679085480406</v>
      </c>
      <c r="H70" s="207">
        <v>54845.375</v>
      </c>
      <c r="I70" s="21">
        <f t="shared" si="9"/>
        <v>-5.4699233982810763E-3</v>
      </c>
    </row>
    <row r="71" spans="1:9" ht="16.5" x14ac:dyDescent="0.3">
      <c r="A71" s="37"/>
      <c r="B71" s="34" t="s">
        <v>67</v>
      </c>
      <c r="C71" s="15" t="s">
        <v>139</v>
      </c>
      <c r="D71" s="13" t="s">
        <v>135</v>
      </c>
      <c r="E71" s="156">
        <v>7829.5199999999995</v>
      </c>
      <c r="F71" s="47">
        <v>36495.599999999999</v>
      </c>
      <c r="G71" s="21">
        <f>(F71-E71)/E71</f>
        <v>3.6612819176654505</v>
      </c>
      <c r="H71" s="210">
        <v>35496.333333333336</v>
      </c>
      <c r="I71" s="21">
        <f t="shared" si="9"/>
        <v>2.8151264449849171E-2</v>
      </c>
    </row>
    <row r="72" spans="1:9" ht="16.5" x14ac:dyDescent="0.3">
      <c r="A72" s="37"/>
      <c r="B72" s="34" t="s">
        <v>69</v>
      </c>
      <c r="C72" s="15" t="s">
        <v>140</v>
      </c>
      <c r="D72" s="13" t="s">
        <v>136</v>
      </c>
      <c r="E72" s="156">
        <v>6408.5</v>
      </c>
      <c r="F72" s="47">
        <v>22186.857142857141</v>
      </c>
      <c r="G72" s="21">
        <f>(F72-E72)/E72</f>
        <v>2.4620983292279224</v>
      </c>
      <c r="H72" s="210">
        <v>21674.75</v>
      </c>
      <c r="I72" s="21">
        <f t="shared" si="9"/>
        <v>2.3626899634696653E-2</v>
      </c>
    </row>
    <row r="73" spans="1:9" ht="16.5" x14ac:dyDescent="0.3">
      <c r="A73" s="37"/>
      <c r="B73" s="34" t="s">
        <v>70</v>
      </c>
      <c r="C73" s="15" t="s">
        <v>141</v>
      </c>
      <c r="D73" s="13" t="s">
        <v>137</v>
      </c>
      <c r="E73" s="156">
        <v>9002.9</v>
      </c>
      <c r="F73" s="47">
        <v>26666</v>
      </c>
      <c r="G73" s="21">
        <f>(F73-E73)/E73</f>
        <v>1.9619344877761609</v>
      </c>
      <c r="H73" s="210">
        <v>30028.25</v>
      </c>
      <c r="I73" s="21">
        <f t="shared" si="9"/>
        <v>-0.1119695619957873</v>
      </c>
    </row>
    <row r="74" spans="1:9" ht="16.5" customHeight="1" thickBot="1" x14ac:dyDescent="0.35">
      <c r="A74" s="38"/>
      <c r="B74" s="34" t="s">
        <v>71</v>
      </c>
      <c r="C74" s="15" t="s">
        <v>200</v>
      </c>
      <c r="D74" s="12" t="s">
        <v>134</v>
      </c>
      <c r="E74" s="158">
        <v>7924.8527777777781</v>
      </c>
      <c r="F74" s="50">
        <v>24359.714285714286</v>
      </c>
      <c r="G74" s="21">
        <f>(F74-E74)/E74</f>
        <v>2.0738380849196085</v>
      </c>
      <c r="H74" s="213">
        <v>24359.714285714286</v>
      </c>
      <c r="I74" s="21">
        <f t="shared" si="9"/>
        <v>0</v>
      </c>
    </row>
    <row r="75" spans="1:9" ht="17.25" customHeight="1" thickBot="1" x14ac:dyDescent="0.3">
      <c r="A75" s="37" t="s">
        <v>72</v>
      </c>
      <c r="B75" s="27" t="s">
        <v>73</v>
      </c>
      <c r="C75" s="5"/>
      <c r="D75" s="6"/>
      <c r="E75" s="175"/>
      <c r="F75" s="52"/>
      <c r="G75" s="52"/>
      <c r="H75" s="159"/>
      <c r="I75" s="8"/>
    </row>
    <row r="76" spans="1:9" ht="16.5" x14ac:dyDescent="0.3">
      <c r="A76" s="33"/>
      <c r="B76" s="34" t="s">
        <v>74</v>
      </c>
      <c r="C76" s="15" t="s">
        <v>144</v>
      </c>
      <c r="D76" s="20" t="s">
        <v>142</v>
      </c>
      <c r="E76" s="156">
        <v>5020.7333333333336</v>
      </c>
      <c r="F76" s="43">
        <v>19651.599999999999</v>
      </c>
      <c r="G76" s="22">
        <f t="shared" ref="G76:G82" si="10">(F76-E76)/E76</f>
        <v>2.9140895752280538</v>
      </c>
      <c r="H76" s="207">
        <v>19651.599999999999</v>
      </c>
      <c r="I76" s="22">
        <f t="shared" ref="I76:I82" si="11">(F76-H76)/H76</f>
        <v>0</v>
      </c>
    </row>
    <row r="77" spans="1:9" ht="16.5" x14ac:dyDescent="0.3">
      <c r="A77" s="37"/>
      <c r="B77" s="34" t="s">
        <v>76</v>
      </c>
      <c r="C77" s="15" t="s">
        <v>143</v>
      </c>
      <c r="D77" s="11" t="s">
        <v>161</v>
      </c>
      <c r="E77" s="156">
        <v>7604.4</v>
      </c>
      <c r="F77" s="32">
        <v>23941.428571428572</v>
      </c>
      <c r="G77" s="21">
        <f t="shared" si="10"/>
        <v>2.1483652321588256</v>
      </c>
      <c r="H77" s="201">
        <v>18038.333333333332</v>
      </c>
      <c r="I77" s="21">
        <f t="shared" si="11"/>
        <v>0.32725280817307073</v>
      </c>
    </row>
    <row r="78" spans="1:9" ht="16.5" x14ac:dyDescent="0.3">
      <c r="A78" s="37"/>
      <c r="B78" s="34" t="s">
        <v>75</v>
      </c>
      <c r="C78" s="15" t="s">
        <v>148</v>
      </c>
      <c r="D78" s="13" t="s">
        <v>145</v>
      </c>
      <c r="E78" s="156">
        <v>3358.2714285714292</v>
      </c>
      <c r="F78" s="47">
        <v>9942.1666666666661</v>
      </c>
      <c r="G78" s="21">
        <f t="shared" si="10"/>
        <v>1.9605012215751576</v>
      </c>
      <c r="H78" s="210">
        <v>9942.1666666666661</v>
      </c>
      <c r="I78" s="21">
        <f t="shared" si="11"/>
        <v>0</v>
      </c>
    </row>
    <row r="79" spans="1:9" ht="15.75" customHeight="1" x14ac:dyDescent="0.3">
      <c r="A79" s="37"/>
      <c r="B79" s="34" t="s">
        <v>77</v>
      </c>
      <c r="C79" s="15" t="s">
        <v>146</v>
      </c>
      <c r="D79" s="13" t="s">
        <v>162</v>
      </c>
      <c r="E79" s="156">
        <v>6599.6</v>
      </c>
      <c r="F79" s="47">
        <v>14557.777777777777</v>
      </c>
      <c r="G79" s="21">
        <f t="shared" si="10"/>
        <v>1.2058575940629397</v>
      </c>
      <c r="H79" s="210">
        <v>14668.888888888889</v>
      </c>
      <c r="I79" s="21">
        <f t="shared" si="11"/>
        <v>-7.5746099075897728E-3</v>
      </c>
    </row>
    <row r="80" spans="1:9" ht="16.5" x14ac:dyDescent="0.3">
      <c r="A80" s="37"/>
      <c r="B80" s="34" t="s">
        <v>78</v>
      </c>
      <c r="C80" s="15" t="s">
        <v>149</v>
      </c>
      <c r="D80" s="25" t="s">
        <v>147</v>
      </c>
      <c r="E80" s="162">
        <v>5152.1000000000004</v>
      </c>
      <c r="F80" s="61">
        <v>23749.75</v>
      </c>
      <c r="G80" s="21">
        <f t="shared" si="10"/>
        <v>3.6097222491799461</v>
      </c>
      <c r="H80" s="219">
        <v>23931.857142857141</v>
      </c>
      <c r="I80" s="21">
        <f t="shared" si="11"/>
        <v>-7.6094028879615883E-3</v>
      </c>
    </row>
    <row r="81" spans="1:9" ht="16.5" x14ac:dyDescent="0.3">
      <c r="A81" s="37"/>
      <c r="B81" s="34" t="s">
        <v>79</v>
      </c>
      <c r="C81" s="15" t="s">
        <v>155</v>
      </c>
      <c r="D81" s="25" t="s">
        <v>156</v>
      </c>
      <c r="E81" s="162">
        <v>29999</v>
      </c>
      <c r="F81" s="61">
        <v>69000</v>
      </c>
      <c r="G81" s="21">
        <f t="shared" si="10"/>
        <v>1.3000766692223074</v>
      </c>
      <c r="H81" s="219">
        <v>69000</v>
      </c>
      <c r="I81" s="21">
        <f t="shared" si="11"/>
        <v>0</v>
      </c>
    </row>
    <row r="82" spans="1:9" ht="16.5" customHeight="1" thickBot="1" x14ac:dyDescent="0.35">
      <c r="A82" s="35"/>
      <c r="B82" s="36" t="s">
        <v>80</v>
      </c>
      <c r="C82" s="16" t="s">
        <v>151</v>
      </c>
      <c r="D82" s="12" t="s">
        <v>150</v>
      </c>
      <c r="E82" s="158">
        <v>7503.75</v>
      </c>
      <c r="F82" s="50">
        <v>38357</v>
      </c>
      <c r="G82" s="23">
        <f t="shared" si="10"/>
        <v>4.1117108112610365</v>
      </c>
      <c r="H82" s="213">
        <v>38168.300000000003</v>
      </c>
      <c r="I82" s="23">
        <f t="shared" si="11"/>
        <v>4.94389323076996E-3</v>
      </c>
    </row>
    <row r="83" spans="1:9" x14ac:dyDescent="0.25">
      <c r="E83"/>
      <c r="F83"/>
      <c r="H83"/>
    </row>
  </sheetData>
  <sortState ref="B70:I74">
    <sortCondition ref="I70:I74"/>
  </sortState>
  <mergeCells count="10">
    <mergeCell ref="A9:I9"/>
    <mergeCell ref="C13:C14"/>
    <mergeCell ref="A13:A14"/>
    <mergeCell ref="B13:B14"/>
    <mergeCell ref="H13:H14"/>
    <mergeCell ref="I13:I14"/>
    <mergeCell ref="E13:E14"/>
    <mergeCell ref="F13:F14"/>
    <mergeCell ref="D13:D14"/>
    <mergeCell ref="G13:G14"/>
  </mergeCells>
  <printOptions horizontalCentered="1"/>
  <pageMargins left="0.15748031496062992" right="0.15748031496062992" top="0.47244094488188981" bottom="0.74803149606299213" header="0.31496062992125984" footer="0.31496062992125984"/>
  <pageSetup paperSize="9" scale="98" orientation="landscape" r:id="rId1"/>
  <headerFooter>
    <oddFooter>&amp;C&amp;P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7:K95"/>
  <sheetViews>
    <sheetView rightToLeft="1" topLeftCell="B70" zoomScaleNormal="100" workbookViewId="0">
      <selection activeCell="I91" sqref="I91"/>
    </sheetView>
  </sheetViews>
  <sheetFormatPr defaultRowHeight="15" x14ac:dyDescent="0.25"/>
  <cols>
    <col min="1" max="1" width="27.625" style="9" customWidth="1"/>
    <col min="2" max="2" width="5.125" style="9" bestFit="1" customWidth="1"/>
    <col min="3" max="3" width="19.375" customWidth="1"/>
    <col min="4" max="4" width="16.125" bestFit="1" customWidth="1"/>
    <col min="5" max="5" width="12.25" style="28" customWidth="1"/>
    <col min="6" max="6" width="14.625" style="28" customWidth="1"/>
    <col min="7" max="7" width="12.125" style="28" customWidth="1"/>
    <col min="8" max="8" width="14.625" style="28" customWidth="1"/>
    <col min="9" max="9" width="11.25" customWidth="1"/>
    <col min="10" max="10" width="10.25" customWidth="1"/>
    <col min="11" max="11" width="9.25" bestFit="1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239" t="s">
        <v>201</v>
      </c>
      <c r="B9" s="239"/>
      <c r="C9" s="239"/>
      <c r="D9" s="239"/>
      <c r="E9" s="239"/>
      <c r="F9" s="239"/>
      <c r="G9" s="239"/>
      <c r="H9" s="239"/>
      <c r="I9" s="239"/>
    </row>
    <row r="10" spans="1:9" ht="18" x14ac:dyDescent="0.2">
      <c r="A10" s="2" t="s">
        <v>222</v>
      </c>
      <c r="B10" s="2"/>
      <c r="C10" s="2"/>
    </row>
    <row r="11" spans="1:9" ht="18" x14ac:dyDescent="0.2">
      <c r="A11" s="2"/>
      <c r="B11" s="2"/>
      <c r="C11" s="2"/>
    </row>
    <row r="12" spans="1:9" ht="4.5" customHeight="1" thickBot="1" x14ac:dyDescent="0.25">
      <c r="A12" s="2"/>
      <c r="B12" s="2"/>
      <c r="C12" s="2"/>
    </row>
    <row r="13" spans="1:9" s="145" customFormat="1" ht="24.75" customHeight="1" x14ac:dyDescent="0.2">
      <c r="A13" s="240" t="s">
        <v>3</v>
      </c>
      <c r="B13" s="246"/>
      <c r="C13" s="248" t="s">
        <v>0</v>
      </c>
      <c r="D13" s="242" t="s">
        <v>23</v>
      </c>
      <c r="E13" s="242" t="s">
        <v>218</v>
      </c>
      <c r="F13" s="259" t="s">
        <v>225</v>
      </c>
      <c r="G13" s="242" t="s">
        <v>197</v>
      </c>
      <c r="H13" s="259" t="s">
        <v>220</v>
      </c>
      <c r="I13" s="242" t="s">
        <v>187</v>
      </c>
    </row>
    <row r="14" spans="1:9" s="145" customFormat="1" ht="33.75" customHeight="1" thickBot="1" x14ac:dyDescent="0.25">
      <c r="A14" s="241"/>
      <c r="B14" s="247"/>
      <c r="C14" s="249"/>
      <c r="D14" s="262"/>
      <c r="E14" s="243"/>
      <c r="F14" s="260"/>
      <c r="G14" s="261"/>
      <c r="H14" s="260"/>
      <c r="I14" s="261"/>
    </row>
    <row r="15" spans="1:9" ht="17.25" customHeight="1" thickBot="1" x14ac:dyDescent="0.3">
      <c r="A15" s="33" t="s">
        <v>24</v>
      </c>
      <c r="B15" s="27" t="s">
        <v>22</v>
      </c>
      <c r="C15" s="125"/>
      <c r="D15" s="6"/>
      <c r="E15" s="30"/>
      <c r="F15" s="7"/>
      <c r="G15" s="7"/>
      <c r="H15" s="7"/>
      <c r="I15" s="8"/>
    </row>
    <row r="16" spans="1:9" ht="15.75" customHeight="1" x14ac:dyDescent="0.3">
      <c r="A16" s="149"/>
      <c r="B16" s="205" t="s">
        <v>12</v>
      </c>
      <c r="C16" s="188" t="s">
        <v>92</v>
      </c>
      <c r="D16" s="185" t="s">
        <v>81</v>
      </c>
      <c r="E16" s="206">
        <v>827.6</v>
      </c>
      <c r="F16" s="206">
        <v>4524.4444444444443</v>
      </c>
      <c r="G16" s="194">
        <f t="shared" ref="G16:G31" si="0">(F16-E16)/E16</f>
        <v>4.466945921271682</v>
      </c>
      <c r="H16" s="206">
        <v>4841.6666666666661</v>
      </c>
      <c r="I16" s="194">
        <f t="shared" ref="I16:I31" si="1">(F16-H16)/H16</f>
        <v>-6.5519219736087111E-2</v>
      </c>
    </row>
    <row r="17" spans="1:9" ht="16.5" x14ac:dyDescent="0.3">
      <c r="A17" s="150"/>
      <c r="B17" s="202" t="s">
        <v>17</v>
      </c>
      <c r="C17" s="189" t="s">
        <v>97</v>
      </c>
      <c r="D17" s="185" t="s">
        <v>161</v>
      </c>
      <c r="E17" s="209">
        <v>4048.3222222222221</v>
      </c>
      <c r="F17" s="209">
        <v>7497.0777777777785</v>
      </c>
      <c r="G17" s="194">
        <f t="shared" si="0"/>
        <v>0.85189749388635649</v>
      </c>
      <c r="H17" s="209">
        <v>7718.7777777777774</v>
      </c>
      <c r="I17" s="194">
        <f t="shared" si="1"/>
        <v>-2.8722163842865023E-2</v>
      </c>
    </row>
    <row r="18" spans="1:9" ht="16.5" x14ac:dyDescent="0.3">
      <c r="A18" s="150"/>
      <c r="B18" s="202" t="s">
        <v>6</v>
      </c>
      <c r="C18" s="189" t="s">
        <v>86</v>
      </c>
      <c r="D18" s="185" t="s">
        <v>161</v>
      </c>
      <c r="E18" s="209">
        <v>5151.84</v>
      </c>
      <c r="F18" s="209">
        <v>22217.4</v>
      </c>
      <c r="G18" s="194">
        <f t="shared" si="0"/>
        <v>3.3125174694866302</v>
      </c>
      <c r="H18" s="209">
        <v>22838.777777777777</v>
      </c>
      <c r="I18" s="194">
        <f t="shared" si="1"/>
        <v>-2.7207137957372615E-2</v>
      </c>
    </row>
    <row r="19" spans="1:9" ht="16.5" x14ac:dyDescent="0.3">
      <c r="A19" s="150"/>
      <c r="B19" s="202" t="s">
        <v>13</v>
      </c>
      <c r="C19" s="189" t="s">
        <v>93</v>
      </c>
      <c r="D19" s="185" t="s">
        <v>81</v>
      </c>
      <c r="E19" s="209">
        <v>851.90666666666675</v>
      </c>
      <c r="F19" s="209">
        <v>4124.4444444444443</v>
      </c>
      <c r="G19" s="194">
        <f t="shared" si="0"/>
        <v>3.8414275950938803</v>
      </c>
      <c r="H19" s="209">
        <v>4236.875</v>
      </c>
      <c r="I19" s="194">
        <f t="shared" si="1"/>
        <v>-2.6536198390454204E-2</v>
      </c>
    </row>
    <row r="20" spans="1:9" ht="16.5" x14ac:dyDescent="0.3">
      <c r="A20" s="150"/>
      <c r="B20" s="202" t="s">
        <v>5</v>
      </c>
      <c r="C20" s="189" t="s">
        <v>85</v>
      </c>
      <c r="D20" s="185" t="s">
        <v>161</v>
      </c>
      <c r="E20" s="209">
        <v>4259.2199999999993</v>
      </c>
      <c r="F20" s="209">
        <v>21041.555555555555</v>
      </c>
      <c r="G20" s="194">
        <f t="shared" si="0"/>
        <v>3.9402368404439208</v>
      </c>
      <c r="H20" s="209">
        <v>21435.444444444445</v>
      </c>
      <c r="I20" s="194">
        <f t="shared" si="1"/>
        <v>-1.8375587681876925E-2</v>
      </c>
    </row>
    <row r="21" spans="1:9" ht="16.5" x14ac:dyDescent="0.3">
      <c r="A21" s="150"/>
      <c r="B21" s="202" t="s">
        <v>9</v>
      </c>
      <c r="C21" s="189" t="s">
        <v>88</v>
      </c>
      <c r="D21" s="185" t="s">
        <v>161</v>
      </c>
      <c r="E21" s="209">
        <v>4737.7833333333328</v>
      </c>
      <c r="F21" s="209">
        <v>21525.974999999999</v>
      </c>
      <c r="G21" s="194">
        <f t="shared" si="0"/>
        <v>3.5434696957437901</v>
      </c>
      <c r="H21" s="209">
        <v>21899.5</v>
      </c>
      <c r="I21" s="194">
        <f t="shared" si="1"/>
        <v>-1.7056325486883329E-2</v>
      </c>
    </row>
    <row r="22" spans="1:9" ht="16.5" x14ac:dyDescent="0.3">
      <c r="A22" s="150"/>
      <c r="B22" s="202" t="s">
        <v>19</v>
      </c>
      <c r="C22" s="189" t="s">
        <v>99</v>
      </c>
      <c r="D22" s="185" t="s">
        <v>161</v>
      </c>
      <c r="E22" s="209">
        <v>3975.42</v>
      </c>
      <c r="F22" s="209">
        <v>13696.5</v>
      </c>
      <c r="G22" s="194">
        <f t="shared" si="0"/>
        <v>2.4452963460464554</v>
      </c>
      <c r="H22" s="209">
        <v>13861.9</v>
      </c>
      <c r="I22" s="194">
        <f t="shared" si="1"/>
        <v>-1.1931986235653095E-2</v>
      </c>
    </row>
    <row r="23" spans="1:9" ht="16.5" x14ac:dyDescent="0.3">
      <c r="A23" s="150"/>
      <c r="B23" s="202" t="s">
        <v>15</v>
      </c>
      <c r="C23" s="189" t="s">
        <v>95</v>
      </c>
      <c r="D23" s="187" t="s">
        <v>82</v>
      </c>
      <c r="E23" s="209">
        <v>2725.3599999999997</v>
      </c>
      <c r="F23" s="209">
        <v>14187.4</v>
      </c>
      <c r="G23" s="194">
        <f t="shared" si="0"/>
        <v>4.2056975959139349</v>
      </c>
      <c r="H23" s="209">
        <v>13972.4</v>
      </c>
      <c r="I23" s="194">
        <f t="shared" si="1"/>
        <v>1.5387478171251898E-2</v>
      </c>
    </row>
    <row r="24" spans="1:9" ht="16.5" x14ac:dyDescent="0.3">
      <c r="A24" s="150"/>
      <c r="B24" s="202" t="s">
        <v>11</v>
      </c>
      <c r="C24" s="189" t="s">
        <v>91</v>
      </c>
      <c r="D24" s="187" t="s">
        <v>81</v>
      </c>
      <c r="E24" s="209">
        <v>638.39999999999986</v>
      </c>
      <c r="F24" s="209">
        <v>3725</v>
      </c>
      <c r="G24" s="194">
        <f t="shared" si="0"/>
        <v>4.8348997493734354</v>
      </c>
      <c r="H24" s="209">
        <v>3605</v>
      </c>
      <c r="I24" s="194">
        <f t="shared" si="1"/>
        <v>3.3287101248266296E-2</v>
      </c>
    </row>
    <row r="25" spans="1:9" ht="16.5" x14ac:dyDescent="0.3">
      <c r="A25" s="150"/>
      <c r="B25" s="202" t="s">
        <v>18</v>
      </c>
      <c r="C25" s="189" t="s">
        <v>98</v>
      </c>
      <c r="D25" s="187" t="s">
        <v>83</v>
      </c>
      <c r="E25" s="209">
        <v>4921.3866666666672</v>
      </c>
      <c r="F25" s="209">
        <v>18462.5</v>
      </c>
      <c r="G25" s="194">
        <f t="shared" si="0"/>
        <v>2.7514833217738084</v>
      </c>
      <c r="H25" s="209">
        <v>17705.555555555555</v>
      </c>
      <c r="I25" s="194">
        <f t="shared" si="1"/>
        <v>4.2751804204581155E-2</v>
      </c>
    </row>
    <row r="26" spans="1:9" ht="16.5" x14ac:dyDescent="0.3">
      <c r="A26" s="150"/>
      <c r="B26" s="202" t="s">
        <v>14</v>
      </c>
      <c r="C26" s="189" t="s">
        <v>94</v>
      </c>
      <c r="D26" s="187" t="s">
        <v>81</v>
      </c>
      <c r="E26" s="209">
        <v>845.5</v>
      </c>
      <c r="F26" s="209">
        <v>3695.2</v>
      </c>
      <c r="G26" s="194">
        <f t="shared" si="0"/>
        <v>3.3704316972205794</v>
      </c>
      <c r="H26" s="209">
        <v>3524.4</v>
      </c>
      <c r="I26" s="194">
        <f t="shared" si="1"/>
        <v>4.8462149585745011E-2</v>
      </c>
    </row>
    <row r="27" spans="1:9" ht="16.5" x14ac:dyDescent="0.3">
      <c r="A27" s="150"/>
      <c r="B27" s="202" t="s">
        <v>16</v>
      </c>
      <c r="C27" s="189" t="s">
        <v>96</v>
      </c>
      <c r="D27" s="187" t="s">
        <v>81</v>
      </c>
      <c r="E27" s="209">
        <v>875.50222222222214</v>
      </c>
      <c r="F27" s="209">
        <v>3736.75</v>
      </c>
      <c r="G27" s="194">
        <f t="shared" si="0"/>
        <v>3.2681216622332325</v>
      </c>
      <c r="H27" s="209">
        <v>3523</v>
      </c>
      <c r="I27" s="194">
        <f t="shared" si="1"/>
        <v>6.0672722111836504E-2</v>
      </c>
    </row>
    <row r="28" spans="1:9" ht="16.5" x14ac:dyDescent="0.3">
      <c r="A28" s="150"/>
      <c r="B28" s="202" t="s">
        <v>7</v>
      </c>
      <c r="C28" s="189" t="s">
        <v>87</v>
      </c>
      <c r="D28" s="187" t="s">
        <v>161</v>
      </c>
      <c r="E28" s="209">
        <v>1590.38</v>
      </c>
      <c r="F28" s="209">
        <v>5148.5</v>
      </c>
      <c r="G28" s="194">
        <f t="shared" si="0"/>
        <v>2.2372766257120937</v>
      </c>
      <c r="H28" s="209">
        <v>4749.8999999999996</v>
      </c>
      <c r="I28" s="194">
        <f t="shared" si="1"/>
        <v>8.3917556159077117E-2</v>
      </c>
    </row>
    <row r="29" spans="1:9" ht="17.25" thickBot="1" x14ac:dyDescent="0.35">
      <c r="A29" s="151"/>
      <c r="B29" s="202" t="s">
        <v>10</v>
      </c>
      <c r="C29" s="189" t="s">
        <v>90</v>
      </c>
      <c r="D29" s="187" t="s">
        <v>161</v>
      </c>
      <c r="E29" s="209">
        <v>3394.2799999999997</v>
      </c>
      <c r="F29" s="209">
        <v>11142.4</v>
      </c>
      <c r="G29" s="194">
        <f t="shared" si="0"/>
        <v>2.2826991291231131</v>
      </c>
      <c r="H29" s="209">
        <v>10279.4</v>
      </c>
      <c r="I29" s="194">
        <f t="shared" si="1"/>
        <v>8.3954316399789869E-2</v>
      </c>
    </row>
    <row r="30" spans="1:9" ht="16.5" x14ac:dyDescent="0.3">
      <c r="A30" s="37"/>
      <c r="B30" s="202" t="s">
        <v>4</v>
      </c>
      <c r="C30" s="189" t="s">
        <v>84</v>
      </c>
      <c r="D30" s="187" t="s">
        <v>161</v>
      </c>
      <c r="E30" s="209">
        <v>4242.54</v>
      </c>
      <c r="F30" s="209">
        <v>15964</v>
      </c>
      <c r="G30" s="194">
        <f t="shared" si="0"/>
        <v>2.7628401853606563</v>
      </c>
      <c r="H30" s="209">
        <v>13936.9</v>
      </c>
      <c r="I30" s="194">
        <f t="shared" si="1"/>
        <v>0.14544841392275187</v>
      </c>
    </row>
    <row r="31" spans="1:9" ht="17.25" thickBot="1" x14ac:dyDescent="0.35">
      <c r="A31" s="38"/>
      <c r="B31" s="203" t="s">
        <v>8</v>
      </c>
      <c r="C31" s="190" t="s">
        <v>89</v>
      </c>
      <c r="D31" s="186" t="s">
        <v>161</v>
      </c>
      <c r="E31" s="212">
        <v>14580.288571428573</v>
      </c>
      <c r="F31" s="212">
        <v>86999.666666666657</v>
      </c>
      <c r="G31" s="196">
        <f t="shared" si="0"/>
        <v>4.9669372276451771</v>
      </c>
      <c r="H31" s="212">
        <v>74915.399999999994</v>
      </c>
      <c r="I31" s="196">
        <f t="shared" si="1"/>
        <v>0.1613055081687699</v>
      </c>
    </row>
    <row r="32" spans="1:9" ht="15.75" customHeight="1" thickBot="1" x14ac:dyDescent="0.25">
      <c r="A32" s="252" t="s">
        <v>188</v>
      </c>
      <c r="B32" s="253"/>
      <c r="C32" s="253"/>
      <c r="D32" s="254"/>
      <c r="E32" s="99">
        <f>SUM(E16:E31)</f>
        <v>57665.729682539684</v>
      </c>
      <c r="F32" s="100">
        <f>SUM(F16:F31)</f>
        <v>257688.81388888886</v>
      </c>
      <c r="G32" s="101">
        <f t="shared" ref="G32" si="2">(F32-E32)/E32</f>
        <v>3.4686647564768989</v>
      </c>
      <c r="H32" s="100">
        <f>SUM(H16:H31)</f>
        <v>243044.89722222218</v>
      </c>
      <c r="I32" s="104">
        <f t="shared" ref="I32" si="3">(F32-H32)/H32</f>
        <v>6.0251899274714568E-2</v>
      </c>
    </row>
    <row r="33" spans="1:9" ht="17.25" customHeight="1" thickBot="1" x14ac:dyDescent="0.3">
      <c r="A33" s="37" t="s">
        <v>20</v>
      </c>
      <c r="B33" s="27" t="s">
        <v>21</v>
      </c>
      <c r="C33" s="5"/>
      <c r="D33" s="6"/>
      <c r="E33" s="52"/>
      <c r="F33" s="52"/>
      <c r="G33" s="7"/>
      <c r="H33" s="52"/>
      <c r="I33" s="8"/>
    </row>
    <row r="34" spans="1:9" ht="16.5" x14ac:dyDescent="0.3">
      <c r="A34" s="33"/>
      <c r="B34" s="204" t="s">
        <v>27</v>
      </c>
      <c r="C34" s="191" t="s">
        <v>101</v>
      </c>
      <c r="D34" s="193" t="s">
        <v>161</v>
      </c>
      <c r="E34" s="215">
        <v>7053.619999999999</v>
      </c>
      <c r="F34" s="215">
        <v>19044.900000000001</v>
      </c>
      <c r="G34" s="194">
        <f>(F34-E34)/E34</f>
        <v>1.7000178631681326</v>
      </c>
      <c r="H34" s="215">
        <v>20199.900000000001</v>
      </c>
      <c r="I34" s="194">
        <f>(F34-H34)/H34</f>
        <v>-5.7178500883667736E-2</v>
      </c>
    </row>
    <row r="35" spans="1:9" ht="16.5" x14ac:dyDescent="0.3">
      <c r="A35" s="37"/>
      <c r="B35" s="202" t="s">
        <v>29</v>
      </c>
      <c r="C35" s="189" t="s">
        <v>103</v>
      </c>
      <c r="D35" s="185" t="s">
        <v>161</v>
      </c>
      <c r="E35" s="209">
        <v>6457.96</v>
      </c>
      <c r="F35" s="209">
        <v>8715.6666666666679</v>
      </c>
      <c r="G35" s="194">
        <f>(F35-E35)/E35</f>
        <v>0.34960059626672629</v>
      </c>
      <c r="H35" s="209">
        <v>9044.8571428571431</v>
      </c>
      <c r="I35" s="194">
        <f>(F35-H35)/H35</f>
        <v>-3.6395320676838087E-2</v>
      </c>
    </row>
    <row r="36" spans="1:9" ht="16.5" x14ac:dyDescent="0.3">
      <c r="A36" s="37"/>
      <c r="B36" s="204" t="s">
        <v>26</v>
      </c>
      <c r="C36" s="189" t="s">
        <v>100</v>
      </c>
      <c r="D36" s="185" t="s">
        <v>161</v>
      </c>
      <c r="E36" s="209">
        <v>7014.48</v>
      </c>
      <c r="F36" s="209">
        <v>18794.400000000001</v>
      </c>
      <c r="G36" s="194">
        <f>(F36-E36)/E36</f>
        <v>1.6793718137338767</v>
      </c>
      <c r="H36" s="209">
        <v>19399.400000000001</v>
      </c>
      <c r="I36" s="194">
        <f>(F36-H36)/H36</f>
        <v>-3.1186531542212643E-2</v>
      </c>
    </row>
    <row r="37" spans="1:9" ht="16.5" x14ac:dyDescent="0.3">
      <c r="A37" s="37"/>
      <c r="B37" s="202" t="s">
        <v>30</v>
      </c>
      <c r="C37" s="189" t="s">
        <v>104</v>
      </c>
      <c r="D37" s="185" t="s">
        <v>161</v>
      </c>
      <c r="E37" s="209">
        <v>3499.4399999999996</v>
      </c>
      <c r="F37" s="209">
        <v>7802.7</v>
      </c>
      <c r="G37" s="194">
        <f>(F37-E37)/E37</f>
        <v>1.2296996090803103</v>
      </c>
      <c r="H37" s="209">
        <v>7617.4</v>
      </c>
      <c r="I37" s="194">
        <f>(F37-H37)/H37</f>
        <v>2.4325885472733504E-2</v>
      </c>
    </row>
    <row r="38" spans="1:9" ht="17.25" thickBot="1" x14ac:dyDescent="0.35">
      <c r="A38" s="38"/>
      <c r="B38" s="204" t="s">
        <v>28</v>
      </c>
      <c r="C38" s="189" t="s">
        <v>102</v>
      </c>
      <c r="D38" s="197" t="s">
        <v>161</v>
      </c>
      <c r="E38" s="212">
        <v>4901.2</v>
      </c>
      <c r="F38" s="212">
        <v>10324.5</v>
      </c>
      <c r="G38" s="196">
        <f>(F38-E38)/E38</f>
        <v>1.1065249326695503</v>
      </c>
      <c r="H38" s="212">
        <v>10020</v>
      </c>
      <c r="I38" s="196">
        <f>(F38-H38)/H38</f>
        <v>3.0389221556886229E-2</v>
      </c>
    </row>
    <row r="39" spans="1:9" ht="15.75" customHeight="1" thickBot="1" x14ac:dyDescent="0.25">
      <c r="A39" s="252" t="s">
        <v>189</v>
      </c>
      <c r="B39" s="253"/>
      <c r="C39" s="253"/>
      <c r="D39" s="254"/>
      <c r="E39" s="83">
        <f>SUM(E34:E38)</f>
        <v>28926.699999999997</v>
      </c>
      <c r="F39" s="102">
        <f>SUM(F34:F38)</f>
        <v>64682.166666666672</v>
      </c>
      <c r="G39" s="103">
        <f t="shared" ref="G39" si="4">(F39-E39)/E39</f>
        <v>1.2360714034669242</v>
      </c>
      <c r="H39" s="102">
        <f>SUM(H34:H38)</f>
        <v>66281.557142857142</v>
      </c>
      <c r="I39" s="104">
        <f t="shared" ref="I39" si="5">(F39-H39)/H39</f>
        <v>-2.4130248973229341E-2</v>
      </c>
    </row>
    <row r="40" spans="1:9" ht="17.25" customHeight="1" thickBot="1" x14ac:dyDescent="0.3">
      <c r="A40" s="37" t="s">
        <v>25</v>
      </c>
      <c r="B40" s="27" t="s">
        <v>51</v>
      </c>
      <c r="C40" s="5"/>
      <c r="D40" s="6"/>
      <c r="E40" s="52"/>
      <c r="F40" s="52"/>
      <c r="G40" s="7"/>
      <c r="H40" s="52"/>
      <c r="I40" s="8"/>
    </row>
    <row r="41" spans="1:9" ht="16.5" x14ac:dyDescent="0.3">
      <c r="A41" s="33"/>
      <c r="B41" s="205" t="s">
        <v>31</v>
      </c>
      <c r="C41" s="189" t="s">
        <v>105</v>
      </c>
      <c r="D41" s="193" t="s">
        <v>161</v>
      </c>
      <c r="E41" s="207">
        <v>73600.212380952376</v>
      </c>
      <c r="F41" s="209">
        <v>295490.66666666663</v>
      </c>
      <c r="G41" s="194">
        <f t="shared" ref="G41:G46" si="6">(F41-E41)/E41</f>
        <v>3.01480725540867</v>
      </c>
      <c r="H41" s="209">
        <v>287807.33333333337</v>
      </c>
      <c r="I41" s="194">
        <f t="shared" ref="I41:I46" si="7">(F41-H41)/H41</f>
        <v>2.6696099937226252E-2</v>
      </c>
    </row>
    <row r="42" spans="1:9" ht="16.5" x14ac:dyDescent="0.3">
      <c r="A42" s="37"/>
      <c r="B42" s="202" t="s">
        <v>32</v>
      </c>
      <c r="C42" s="189" t="s">
        <v>106</v>
      </c>
      <c r="D42" s="185" t="s">
        <v>161</v>
      </c>
      <c r="E42" s="210">
        <v>48507.8</v>
      </c>
      <c r="F42" s="209">
        <v>210968.15714285715</v>
      </c>
      <c r="G42" s="194">
        <f t="shared" si="6"/>
        <v>3.3491594577131338</v>
      </c>
      <c r="H42" s="209">
        <v>196842</v>
      </c>
      <c r="I42" s="194">
        <f t="shared" si="7"/>
        <v>7.176393830004342E-2</v>
      </c>
    </row>
    <row r="43" spans="1:9" ht="16.5" x14ac:dyDescent="0.3">
      <c r="A43" s="37"/>
      <c r="B43" s="204" t="s">
        <v>36</v>
      </c>
      <c r="C43" s="189" t="s">
        <v>153</v>
      </c>
      <c r="D43" s="185" t="s">
        <v>161</v>
      </c>
      <c r="E43" s="210">
        <v>26687.438095238096</v>
      </c>
      <c r="F43" s="217">
        <v>142570.71428571429</v>
      </c>
      <c r="G43" s="194">
        <f t="shared" si="6"/>
        <v>4.3422405619051734</v>
      </c>
      <c r="H43" s="217">
        <v>131642.85714285713</v>
      </c>
      <c r="I43" s="194">
        <f t="shared" si="7"/>
        <v>8.3011394465545438E-2</v>
      </c>
    </row>
    <row r="44" spans="1:9" ht="16.5" x14ac:dyDescent="0.3">
      <c r="A44" s="37"/>
      <c r="B44" s="202" t="s">
        <v>35</v>
      </c>
      <c r="C44" s="189" t="s">
        <v>152</v>
      </c>
      <c r="D44" s="185" t="s">
        <v>161</v>
      </c>
      <c r="E44" s="210">
        <v>14682.8</v>
      </c>
      <c r="F44" s="210">
        <v>60333.333333333336</v>
      </c>
      <c r="G44" s="194">
        <f t="shared" si="6"/>
        <v>3.1091163356671303</v>
      </c>
      <c r="H44" s="210">
        <v>55333.333333333336</v>
      </c>
      <c r="I44" s="194">
        <f t="shared" si="7"/>
        <v>9.036144578313253E-2</v>
      </c>
    </row>
    <row r="45" spans="1:9" ht="16.5" x14ac:dyDescent="0.3">
      <c r="A45" s="37"/>
      <c r="B45" s="202" t="s">
        <v>33</v>
      </c>
      <c r="C45" s="189" t="s">
        <v>107</v>
      </c>
      <c r="D45" s="185" t="s">
        <v>161</v>
      </c>
      <c r="E45" s="210">
        <v>26592</v>
      </c>
      <c r="F45" s="210">
        <v>146579.6</v>
      </c>
      <c r="G45" s="194">
        <f t="shared" si="6"/>
        <v>4.512169073405536</v>
      </c>
      <c r="H45" s="210">
        <v>131769.60000000001</v>
      </c>
      <c r="I45" s="194">
        <f t="shared" si="7"/>
        <v>0.11239314682597502</v>
      </c>
    </row>
    <row r="46" spans="1:9" ht="16.5" customHeight="1" thickBot="1" x14ac:dyDescent="0.35">
      <c r="A46" s="38"/>
      <c r="B46" s="202" t="s">
        <v>34</v>
      </c>
      <c r="C46" s="189" t="s">
        <v>154</v>
      </c>
      <c r="D46" s="185" t="s">
        <v>161</v>
      </c>
      <c r="E46" s="213">
        <v>15544.720000000001</v>
      </c>
      <c r="F46" s="213">
        <v>78677.142857142855</v>
      </c>
      <c r="G46" s="200">
        <f t="shared" si="6"/>
        <v>4.0613419126972277</v>
      </c>
      <c r="H46" s="213">
        <v>70498.571428571435</v>
      </c>
      <c r="I46" s="200">
        <f t="shared" si="7"/>
        <v>0.11601045613892873</v>
      </c>
    </row>
    <row r="47" spans="1:9" ht="15.75" customHeight="1" thickBot="1" x14ac:dyDescent="0.25">
      <c r="A47" s="252" t="s">
        <v>190</v>
      </c>
      <c r="B47" s="253"/>
      <c r="C47" s="253"/>
      <c r="D47" s="254"/>
      <c r="E47" s="83">
        <f>SUM(E41:E46)</f>
        <v>205614.97047619047</v>
      </c>
      <c r="F47" s="83">
        <f>SUM(F41:F46)</f>
        <v>934619.61428571423</v>
      </c>
      <c r="G47" s="103">
        <f t="shared" ref="G47" si="8">(F47-E47)/E47</f>
        <v>3.5454842715060968</v>
      </c>
      <c r="H47" s="102">
        <f>SUM(H41:H46)</f>
        <v>873893.69523809536</v>
      </c>
      <c r="I47" s="104">
        <f t="shared" ref="I47" si="9">(F47-H47)/H47</f>
        <v>6.948890852344905E-2</v>
      </c>
    </row>
    <row r="48" spans="1:9" ht="17.25" customHeight="1" thickBot="1" x14ac:dyDescent="0.3">
      <c r="A48" s="37" t="s">
        <v>37</v>
      </c>
      <c r="B48" s="27" t="s">
        <v>52</v>
      </c>
      <c r="C48" s="5"/>
      <c r="D48" s="6"/>
      <c r="E48" s="52"/>
      <c r="F48" s="52"/>
      <c r="G48" s="7"/>
      <c r="H48" s="7"/>
      <c r="I48" s="8"/>
    </row>
    <row r="49" spans="1:9" ht="16.5" x14ac:dyDescent="0.3">
      <c r="A49" s="33"/>
      <c r="B49" s="202" t="s">
        <v>50</v>
      </c>
      <c r="C49" s="189" t="s">
        <v>159</v>
      </c>
      <c r="D49" s="193" t="s">
        <v>112</v>
      </c>
      <c r="E49" s="207">
        <v>50085.5</v>
      </c>
      <c r="F49" s="207">
        <v>263330</v>
      </c>
      <c r="G49" s="194">
        <f t="shared" ref="G49:G54" si="10">(F49-E49)/E49</f>
        <v>4.2576094877759036</v>
      </c>
      <c r="H49" s="207">
        <v>263330</v>
      </c>
      <c r="I49" s="194">
        <f t="shared" ref="I49:I54" si="11">(F49-H49)/H49</f>
        <v>0</v>
      </c>
    </row>
    <row r="50" spans="1:9" ht="16.5" x14ac:dyDescent="0.3">
      <c r="A50" s="37"/>
      <c r="B50" s="202" t="s">
        <v>49</v>
      </c>
      <c r="C50" s="189" t="s">
        <v>158</v>
      </c>
      <c r="D50" s="187" t="s">
        <v>199</v>
      </c>
      <c r="E50" s="210">
        <v>5315.0166666666664</v>
      </c>
      <c r="F50" s="210">
        <v>25060</v>
      </c>
      <c r="G50" s="194">
        <f t="shared" si="10"/>
        <v>3.7149428819602326</v>
      </c>
      <c r="H50" s="210">
        <v>25020</v>
      </c>
      <c r="I50" s="194">
        <f t="shared" si="11"/>
        <v>1.5987210231814548E-3</v>
      </c>
    </row>
    <row r="51" spans="1:9" ht="16.5" x14ac:dyDescent="0.3">
      <c r="A51" s="37"/>
      <c r="B51" s="202" t="s">
        <v>45</v>
      </c>
      <c r="C51" s="189" t="s">
        <v>109</v>
      </c>
      <c r="D51" s="185" t="s">
        <v>108</v>
      </c>
      <c r="E51" s="210">
        <v>21452.742857142857</v>
      </c>
      <c r="F51" s="210">
        <v>105203.11111111111</v>
      </c>
      <c r="G51" s="194">
        <f t="shared" si="10"/>
        <v>3.9039468664531589</v>
      </c>
      <c r="H51" s="210">
        <v>101875.33333333333</v>
      </c>
      <c r="I51" s="194">
        <f t="shared" si="11"/>
        <v>3.2665196460161583E-2</v>
      </c>
    </row>
    <row r="52" spans="1:9" ht="16.5" x14ac:dyDescent="0.3">
      <c r="A52" s="37"/>
      <c r="B52" s="202" t="s">
        <v>47</v>
      </c>
      <c r="C52" s="189" t="s">
        <v>113</v>
      </c>
      <c r="D52" s="185" t="s">
        <v>114</v>
      </c>
      <c r="E52" s="210">
        <v>41181.288888888885</v>
      </c>
      <c r="F52" s="210">
        <v>187445.33333333334</v>
      </c>
      <c r="G52" s="194">
        <f t="shared" si="10"/>
        <v>3.55171118706554</v>
      </c>
      <c r="H52" s="210">
        <v>181273.5</v>
      </c>
      <c r="I52" s="194">
        <f t="shared" si="11"/>
        <v>3.4047079872862512E-2</v>
      </c>
    </row>
    <row r="53" spans="1:9" ht="16.5" x14ac:dyDescent="0.3">
      <c r="A53" s="37"/>
      <c r="B53" s="202" t="s">
        <v>46</v>
      </c>
      <c r="C53" s="189" t="s">
        <v>111</v>
      </c>
      <c r="D53" s="187" t="s">
        <v>110</v>
      </c>
      <c r="E53" s="210">
        <v>12377.26</v>
      </c>
      <c r="F53" s="210">
        <v>65146.444444444445</v>
      </c>
      <c r="G53" s="194">
        <f t="shared" si="10"/>
        <v>4.2633979123363686</v>
      </c>
      <c r="H53" s="210">
        <v>57634.222222222219</v>
      </c>
      <c r="I53" s="194">
        <f t="shared" si="11"/>
        <v>0.13034308319902535</v>
      </c>
    </row>
    <row r="54" spans="1:9" ht="16.5" customHeight="1" thickBot="1" x14ac:dyDescent="0.35">
      <c r="A54" s="38"/>
      <c r="B54" s="202" t="s">
        <v>48</v>
      </c>
      <c r="C54" s="189" t="s">
        <v>157</v>
      </c>
      <c r="D54" s="186" t="s">
        <v>114</v>
      </c>
      <c r="E54" s="213">
        <v>86728.366666666669</v>
      </c>
      <c r="F54" s="213">
        <v>232057.5</v>
      </c>
      <c r="G54" s="200">
        <f t="shared" si="10"/>
        <v>1.6756816589420378</v>
      </c>
      <c r="H54" s="213">
        <v>203426</v>
      </c>
      <c r="I54" s="200">
        <f t="shared" si="11"/>
        <v>0.14074651224523904</v>
      </c>
    </row>
    <row r="55" spans="1:9" ht="15.75" customHeight="1" thickBot="1" x14ac:dyDescent="0.25">
      <c r="A55" s="252" t="s">
        <v>191</v>
      </c>
      <c r="B55" s="253"/>
      <c r="C55" s="253"/>
      <c r="D55" s="254"/>
      <c r="E55" s="83">
        <f>SUM(E49:E54)</f>
        <v>217140.17507936509</v>
      </c>
      <c r="F55" s="83">
        <f>SUM(F49:F54)</f>
        <v>878242.38888888899</v>
      </c>
      <c r="G55" s="103">
        <f t="shared" ref="G55" si="12">(F55-E55)/E55</f>
        <v>3.0445872744087548</v>
      </c>
      <c r="H55" s="83">
        <f>SUM(H49:H54)</f>
        <v>832559.0555555555</v>
      </c>
      <c r="I55" s="104">
        <f t="shared" ref="I55" si="13">(F55-H55)/H55</f>
        <v>5.4870982458835441E-2</v>
      </c>
    </row>
    <row r="56" spans="1:9" ht="17.25" customHeight="1" thickBot="1" x14ac:dyDescent="0.3">
      <c r="A56" s="109" t="s">
        <v>44</v>
      </c>
      <c r="B56" s="10" t="s">
        <v>57</v>
      </c>
      <c r="C56" s="176"/>
      <c r="D56" s="123"/>
      <c r="E56" s="106"/>
      <c r="F56" s="106"/>
      <c r="G56" s="107"/>
      <c r="H56" s="106"/>
      <c r="I56" s="108"/>
    </row>
    <row r="57" spans="1:9" ht="16.5" x14ac:dyDescent="0.3">
      <c r="A57" s="109"/>
      <c r="B57" s="223" t="s">
        <v>43</v>
      </c>
      <c r="C57" s="192" t="s">
        <v>119</v>
      </c>
      <c r="D57" s="193" t="s">
        <v>114</v>
      </c>
      <c r="E57" s="207">
        <v>4410.1301587301587</v>
      </c>
      <c r="F57" s="207">
        <v>6421.25</v>
      </c>
      <c r="G57" s="195">
        <f t="shared" ref="G57:G65" si="14">(F57-E57)/E57</f>
        <v>0.4560227859236059</v>
      </c>
      <c r="H57" s="207">
        <v>6421.25</v>
      </c>
      <c r="I57" s="195">
        <f t="shared" ref="I57:I65" si="15">(F57-H57)/H57</f>
        <v>0</v>
      </c>
    </row>
    <row r="58" spans="1:9" ht="16.5" x14ac:dyDescent="0.3">
      <c r="A58" s="110"/>
      <c r="B58" s="224" t="s">
        <v>55</v>
      </c>
      <c r="C58" s="189" t="s">
        <v>122</v>
      </c>
      <c r="D58" s="185" t="s">
        <v>120</v>
      </c>
      <c r="E58" s="210">
        <v>23311.7</v>
      </c>
      <c r="F58" s="221">
        <v>52898</v>
      </c>
      <c r="G58" s="194">
        <f t="shared" si="14"/>
        <v>1.2691609792507623</v>
      </c>
      <c r="H58" s="221">
        <v>52898</v>
      </c>
      <c r="I58" s="194">
        <f t="shared" si="15"/>
        <v>0</v>
      </c>
    </row>
    <row r="59" spans="1:9" ht="16.5" x14ac:dyDescent="0.3">
      <c r="A59" s="110"/>
      <c r="B59" s="224" t="s">
        <v>56</v>
      </c>
      <c r="C59" s="189" t="s">
        <v>123</v>
      </c>
      <c r="D59" s="185" t="s">
        <v>120</v>
      </c>
      <c r="E59" s="210">
        <v>83566</v>
      </c>
      <c r="F59" s="221">
        <v>412500</v>
      </c>
      <c r="G59" s="194">
        <f t="shared" si="14"/>
        <v>3.9362180791230883</v>
      </c>
      <c r="H59" s="221">
        <v>412500</v>
      </c>
      <c r="I59" s="194">
        <f t="shared" si="15"/>
        <v>0</v>
      </c>
    </row>
    <row r="60" spans="1:9" ht="16.5" x14ac:dyDescent="0.3">
      <c r="A60" s="110"/>
      <c r="B60" s="224" t="s">
        <v>54</v>
      </c>
      <c r="C60" s="189" t="s">
        <v>121</v>
      </c>
      <c r="D60" s="185" t="s">
        <v>120</v>
      </c>
      <c r="E60" s="210">
        <v>21656.066666666666</v>
      </c>
      <c r="F60" s="221">
        <v>45215</v>
      </c>
      <c r="G60" s="194">
        <f t="shared" si="14"/>
        <v>1.0878676029195824</v>
      </c>
      <c r="H60" s="221">
        <v>44060</v>
      </c>
      <c r="I60" s="194">
        <f t="shared" si="15"/>
        <v>2.6214253290966865E-2</v>
      </c>
    </row>
    <row r="61" spans="1:9" s="145" customFormat="1" ht="16.5" x14ac:dyDescent="0.3">
      <c r="A61" s="168"/>
      <c r="B61" s="224" t="s">
        <v>39</v>
      </c>
      <c r="C61" s="189" t="s">
        <v>116</v>
      </c>
      <c r="D61" s="185" t="s">
        <v>114</v>
      </c>
      <c r="E61" s="210">
        <v>19078.23333333333</v>
      </c>
      <c r="F61" s="226">
        <v>48538.75</v>
      </c>
      <c r="G61" s="194">
        <f t="shared" si="14"/>
        <v>1.5441952172370961</v>
      </c>
      <c r="H61" s="226">
        <v>47061.25</v>
      </c>
      <c r="I61" s="194">
        <f t="shared" si="15"/>
        <v>3.1395256182103114E-2</v>
      </c>
    </row>
    <row r="62" spans="1:9" s="145" customFormat="1" ht="17.25" thickBot="1" x14ac:dyDescent="0.35">
      <c r="A62" s="168"/>
      <c r="B62" s="225" t="s">
        <v>41</v>
      </c>
      <c r="C62" s="190" t="s">
        <v>118</v>
      </c>
      <c r="D62" s="186" t="s">
        <v>114</v>
      </c>
      <c r="E62" s="213">
        <v>14993.470000000001</v>
      </c>
      <c r="F62" s="222">
        <v>46515</v>
      </c>
      <c r="G62" s="199">
        <f t="shared" si="14"/>
        <v>2.1023505566089771</v>
      </c>
      <c r="H62" s="222">
        <v>45008.333333333336</v>
      </c>
      <c r="I62" s="199">
        <f t="shared" si="15"/>
        <v>3.3475282355119367E-2</v>
      </c>
    </row>
    <row r="63" spans="1:9" s="145" customFormat="1" ht="16.5" x14ac:dyDescent="0.3">
      <c r="A63" s="168"/>
      <c r="B63" s="94" t="s">
        <v>40</v>
      </c>
      <c r="C63" s="188" t="s">
        <v>117</v>
      </c>
      <c r="D63" s="185" t="s">
        <v>114</v>
      </c>
      <c r="E63" s="210">
        <v>17020.5</v>
      </c>
      <c r="F63" s="220">
        <v>35186.6</v>
      </c>
      <c r="G63" s="194">
        <f t="shared" si="14"/>
        <v>1.0673070708851091</v>
      </c>
      <c r="H63" s="220">
        <v>33744.6</v>
      </c>
      <c r="I63" s="194">
        <f t="shared" si="15"/>
        <v>4.273276316803281E-2</v>
      </c>
    </row>
    <row r="64" spans="1:9" s="145" customFormat="1" ht="16.5" x14ac:dyDescent="0.3">
      <c r="A64" s="168"/>
      <c r="B64" s="224" t="s">
        <v>38</v>
      </c>
      <c r="C64" s="189" t="s">
        <v>115</v>
      </c>
      <c r="D64" s="187" t="s">
        <v>114</v>
      </c>
      <c r="E64" s="217">
        <v>12597.35</v>
      </c>
      <c r="F64" s="221">
        <v>41120</v>
      </c>
      <c r="G64" s="194">
        <f t="shared" si="14"/>
        <v>2.2641785772404512</v>
      </c>
      <c r="H64" s="221">
        <v>39366.666666666664</v>
      </c>
      <c r="I64" s="194">
        <f t="shared" si="15"/>
        <v>4.4538526672311667E-2</v>
      </c>
    </row>
    <row r="65" spans="1:9" ht="16.5" customHeight="1" thickBot="1" x14ac:dyDescent="0.35">
      <c r="A65" s="111"/>
      <c r="B65" s="225" t="s">
        <v>42</v>
      </c>
      <c r="C65" s="190" t="s">
        <v>198</v>
      </c>
      <c r="D65" s="186" t="s">
        <v>114</v>
      </c>
      <c r="E65" s="213">
        <v>6653.0533333333342</v>
      </c>
      <c r="F65" s="222">
        <v>23215.833333333332</v>
      </c>
      <c r="G65" s="199">
        <f t="shared" si="14"/>
        <v>2.4895005601438132</v>
      </c>
      <c r="H65" s="222">
        <v>22174.166666666668</v>
      </c>
      <c r="I65" s="199">
        <f t="shared" si="15"/>
        <v>4.6976586869104324E-2</v>
      </c>
    </row>
    <row r="66" spans="1:9" ht="15.75" customHeight="1" thickBot="1" x14ac:dyDescent="0.25">
      <c r="A66" s="252" t="s">
        <v>192</v>
      </c>
      <c r="B66" s="263"/>
      <c r="C66" s="263"/>
      <c r="D66" s="264"/>
      <c r="E66" s="99">
        <f>SUM(E57:E65)</f>
        <v>203286.50349206349</v>
      </c>
      <c r="F66" s="99">
        <f>SUM(F57:F65)</f>
        <v>711610.43333333335</v>
      </c>
      <c r="G66" s="101">
        <f t="shared" ref="G66" si="16">(F66-E66)/E66</f>
        <v>2.500529652039174</v>
      </c>
      <c r="H66" s="99">
        <f>SUM(H57:H65)</f>
        <v>703234.2666666666</v>
      </c>
      <c r="I66" s="177">
        <f t="shared" ref="I66" si="17">(F66-H66)/H66</f>
        <v>1.191091939585056E-2</v>
      </c>
    </row>
    <row r="67" spans="1:9" ht="17.25" customHeight="1" thickBot="1" x14ac:dyDescent="0.3">
      <c r="A67" s="37" t="s">
        <v>53</v>
      </c>
      <c r="B67" s="27" t="s">
        <v>58</v>
      </c>
      <c r="C67" s="5"/>
      <c r="D67" s="6"/>
      <c r="E67" s="52"/>
      <c r="F67" s="52"/>
      <c r="G67" s="7"/>
      <c r="H67" s="52"/>
      <c r="I67" s="8"/>
    </row>
    <row r="68" spans="1:9" ht="16.5" x14ac:dyDescent="0.3">
      <c r="A68" s="33"/>
      <c r="B68" s="202" t="s">
        <v>64</v>
      </c>
      <c r="C68" s="189" t="s">
        <v>133</v>
      </c>
      <c r="D68" s="193" t="s">
        <v>127</v>
      </c>
      <c r="E68" s="207">
        <v>17499.400000000001</v>
      </c>
      <c r="F68" s="215">
        <v>49791.333333333336</v>
      </c>
      <c r="G68" s="194">
        <f t="shared" ref="G68:G73" si="18">(F68-E68)/E68</f>
        <v>1.8453166013310931</v>
      </c>
      <c r="H68" s="215">
        <v>51239.6</v>
      </c>
      <c r="I68" s="194">
        <f t="shared" ref="I68:I73" si="19">(F68-H68)/H68</f>
        <v>-2.8264597433755589E-2</v>
      </c>
    </row>
    <row r="69" spans="1:9" ht="16.5" x14ac:dyDescent="0.3">
      <c r="A69" s="37"/>
      <c r="B69" s="202" t="s">
        <v>60</v>
      </c>
      <c r="C69" s="189" t="s">
        <v>129</v>
      </c>
      <c r="D69" s="187" t="s">
        <v>215</v>
      </c>
      <c r="E69" s="210">
        <v>147800.42857142858</v>
      </c>
      <c r="F69" s="209">
        <v>467423.28571428574</v>
      </c>
      <c r="G69" s="194">
        <f t="shared" si="18"/>
        <v>2.1625299752658749</v>
      </c>
      <c r="H69" s="209">
        <v>467423.28571428574</v>
      </c>
      <c r="I69" s="194">
        <f t="shared" si="19"/>
        <v>0</v>
      </c>
    </row>
    <row r="70" spans="1:9" ht="16.5" x14ac:dyDescent="0.3">
      <c r="A70" s="37"/>
      <c r="B70" s="202" t="s">
        <v>62</v>
      </c>
      <c r="C70" s="189" t="s">
        <v>131</v>
      </c>
      <c r="D70" s="187" t="s">
        <v>125</v>
      </c>
      <c r="E70" s="210">
        <v>24298.55</v>
      </c>
      <c r="F70" s="209">
        <v>95000</v>
      </c>
      <c r="G70" s="194">
        <f t="shared" si="18"/>
        <v>2.9096983153315734</v>
      </c>
      <c r="H70" s="209">
        <v>95000</v>
      </c>
      <c r="I70" s="194">
        <f t="shared" si="19"/>
        <v>0</v>
      </c>
    </row>
    <row r="71" spans="1:9" ht="16.5" x14ac:dyDescent="0.3">
      <c r="A71" s="37"/>
      <c r="B71" s="202" t="s">
        <v>59</v>
      </c>
      <c r="C71" s="189" t="s">
        <v>128</v>
      </c>
      <c r="D71" s="187" t="s">
        <v>124</v>
      </c>
      <c r="E71" s="210">
        <v>26799.772222222226</v>
      </c>
      <c r="F71" s="209">
        <v>81085.375</v>
      </c>
      <c r="G71" s="194">
        <f t="shared" si="18"/>
        <v>2.025599409116039</v>
      </c>
      <c r="H71" s="209">
        <v>81080.428571428565</v>
      </c>
      <c r="I71" s="194">
        <f t="shared" si="19"/>
        <v>6.1006443337644738E-5</v>
      </c>
    </row>
    <row r="72" spans="1:9" ht="16.5" x14ac:dyDescent="0.3">
      <c r="A72" s="37"/>
      <c r="B72" s="202" t="s">
        <v>63</v>
      </c>
      <c r="C72" s="189" t="s">
        <v>132</v>
      </c>
      <c r="D72" s="187" t="s">
        <v>126</v>
      </c>
      <c r="E72" s="210">
        <v>20357.342857142859</v>
      </c>
      <c r="F72" s="209">
        <v>57260</v>
      </c>
      <c r="G72" s="194">
        <f t="shared" si="18"/>
        <v>1.8127442958455142</v>
      </c>
      <c r="H72" s="209">
        <v>55988.571428571428</v>
      </c>
      <c r="I72" s="194">
        <f t="shared" si="19"/>
        <v>2.270871606450298E-2</v>
      </c>
    </row>
    <row r="73" spans="1:9" ht="16.5" customHeight="1" thickBot="1" x14ac:dyDescent="0.35">
      <c r="A73" s="37"/>
      <c r="B73" s="202" t="s">
        <v>61</v>
      </c>
      <c r="C73" s="189" t="s">
        <v>130</v>
      </c>
      <c r="D73" s="186" t="s">
        <v>216</v>
      </c>
      <c r="E73" s="213">
        <v>78181.666666666657</v>
      </c>
      <c r="F73" s="218">
        <v>282800</v>
      </c>
      <c r="G73" s="200">
        <f t="shared" si="18"/>
        <v>2.6172163124347145</v>
      </c>
      <c r="H73" s="218">
        <v>254626.25</v>
      </c>
      <c r="I73" s="200">
        <f t="shared" si="19"/>
        <v>0.11064746859367407</v>
      </c>
    </row>
    <row r="74" spans="1:9" ht="15.75" customHeight="1" thickBot="1" x14ac:dyDescent="0.25">
      <c r="A74" s="252" t="s">
        <v>214</v>
      </c>
      <c r="B74" s="253"/>
      <c r="C74" s="253"/>
      <c r="D74" s="254"/>
      <c r="E74" s="83">
        <f>SUM(E68:E73)</f>
        <v>314937.16031746031</v>
      </c>
      <c r="F74" s="83">
        <f>SUM(F68:F73)</f>
        <v>1033359.9940476191</v>
      </c>
      <c r="G74" s="103">
        <f t="shared" ref="G74" si="20">(F74-E74)/E74</f>
        <v>2.2811624801785224</v>
      </c>
      <c r="H74" s="83">
        <f>SUM(H68:H73)</f>
        <v>1005358.1357142858</v>
      </c>
      <c r="I74" s="104">
        <f t="shared" ref="I74" si="21">(F74-H74)/H74</f>
        <v>2.7852620214226992E-2</v>
      </c>
    </row>
    <row r="75" spans="1:9" ht="17.25" customHeight="1" thickBot="1" x14ac:dyDescent="0.3">
      <c r="A75" s="37" t="s">
        <v>65</v>
      </c>
      <c r="B75" s="27" t="s">
        <v>66</v>
      </c>
      <c r="C75" s="5"/>
      <c r="D75" s="6"/>
      <c r="E75" s="52"/>
      <c r="F75" s="52"/>
      <c r="G75" s="7"/>
      <c r="H75" s="52"/>
      <c r="I75" s="8"/>
    </row>
    <row r="76" spans="1:9" ht="13.5" customHeight="1" x14ac:dyDescent="0.3">
      <c r="A76" s="33"/>
      <c r="B76" s="202" t="s">
        <v>70</v>
      </c>
      <c r="C76" s="191" t="s">
        <v>141</v>
      </c>
      <c r="D76" s="193" t="s">
        <v>137</v>
      </c>
      <c r="E76" s="207">
        <v>9002.9</v>
      </c>
      <c r="F76" s="207">
        <v>26666</v>
      </c>
      <c r="G76" s="194">
        <f>(F76-E76)/E76</f>
        <v>1.9619344877761609</v>
      </c>
      <c r="H76" s="207">
        <v>30028.25</v>
      </c>
      <c r="I76" s="194">
        <f>(F76-H76)/H76</f>
        <v>-0.1119695619957873</v>
      </c>
    </row>
    <row r="77" spans="1:9" ht="16.5" x14ac:dyDescent="0.3">
      <c r="A77" s="37"/>
      <c r="B77" s="202" t="s">
        <v>68</v>
      </c>
      <c r="C77" s="189" t="s">
        <v>138</v>
      </c>
      <c r="D77" s="187" t="s">
        <v>134</v>
      </c>
      <c r="E77" s="210">
        <v>19589.155555555553</v>
      </c>
      <c r="F77" s="210">
        <v>54545.375</v>
      </c>
      <c r="G77" s="194">
        <f>(F77-E77)/E77</f>
        <v>1.7844679085480406</v>
      </c>
      <c r="H77" s="210">
        <v>54845.375</v>
      </c>
      <c r="I77" s="194">
        <f>(F77-H77)/H77</f>
        <v>-5.4699233982810763E-3</v>
      </c>
    </row>
    <row r="78" spans="1:9" ht="16.5" x14ac:dyDescent="0.3">
      <c r="A78" s="37"/>
      <c r="B78" s="202" t="s">
        <v>71</v>
      </c>
      <c r="C78" s="189" t="s">
        <v>200</v>
      </c>
      <c r="D78" s="187" t="s">
        <v>134</v>
      </c>
      <c r="E78" s="210">
        <v>7924.8527777777781</v>
      </c>
      <c r="F78" s="210">
        <v>24359.714285714286</v>
      </c>
      <c r="G78" s="194">
        <f>(F78-E78)/E78</f>
        <v>2.0738380849196085</v>
      </c>
      <c r="H78" s="210">
        <v>24359.714285714286</v>
      </c>
      <c r="I78" s="194">
        <f>(F78-H78)/H78</f>
        <v>0</v>
      </c>
    </row>
    <row r="79" spans="1:9" ht="16.5" x14ac:dyDescent="0.3">
      <c r="A79" s="37"/>
      <c r="B79" s="202" t="s">
        <v>69</v>
      </c>
      <c r="C79" s="189" t="s">
        <v>140</v>
      </c>
      <c r="D79" s="187" t="s">
        <v>136</v>
      </c>
      <c r="E79" s="210">
        <v>6408.5</v>
      </c>
      <c r="F79" s="210">
        <v>22186.857142857141</v>
      </c>
      <c r="G79" s="194">
        <f>(F79-E79)/E79</f>
        <v>2.4620983292279224</v>
      </c>
      <c r="H79" s="210">
        <v>21674.75</v>
      </c>
      <c r="I79" s="194">
        <f>(F79-H79)/H79</f>
        <v>2.3626899634696653E-2</v>
      </c>
    </row>
    <row r="80" spans="1:9" ht="16.5" customHeight="1" thickBot="1" x14ac:dyDescent="0.35">
      <c r="A80" s="38"/>
      <c r="B80" s="202" t="s">
        <v>67</v>
      </c>
      <c r="C80" s="189" t="s">
        <v>139</v>
      </c>
      <c r="D80" s="186" t="s">
        <v>135</v>
      </c>
      <c r="E80" s="213">
        <v>7829.5199999999995</v>
      </c>
      <c r="F80" s="213">
        <v>36495.599999999999</v>
      </c>
      <c r="G80" s="194">
        <f>(F80-E80)/E80</f>
        <v>3.6612819176654505</v>
      </c>
      <c r="H80" s="213">
        <v>35496.333333333336</v>
      </c>
      <c r="I80" s="194">
        <f>(F80-H80)/H80</f>
        <v>2.8151264449849171E-2</v>
      </c>
    </row>
    <row r="81" spans="1:11" ht="15.75" customHeight="1" thickBot="1" x14ac:dyDescent="0.25">
      <c r="A81" s="252" t="s">
        <v>193</v>
      </c>
      <c r="B81" s="253"/>
      <c r="C81" s="253"/>
      <c r="D81" s="254"/>
      <c r="E81" s="83">
        <f>SUM(E76:E80)</f>
        <v>50754.92833333333</v>
      </c>
      <c r="F81" s="83">
        <f>SUM(F76:F80)</f>
        <v>164253.54642857143</v>
      </c>
      <c r="G81" s="103">
        <f t="shared" ref="G81" si="22">(F81-E81)/E81</f>
        <v>2.2362088140453116</v>
      </c>
      <c r="H81" s="83">
        <f>SUM(H76:H80)</f>
        <v>166404.42261904763</v>
      </c>
      <c r="I81" s="104">
        <f t="shared" ref="I81" si="23">(F81-H81)/H81</f>
        <v>-1.292559510512676E-2</v>
      </c>
    </row>
    <row r="82" spans="1:11" ht="17.25" customHeight="1" thickBot="1" x14ac:dyDescent="0.3">
      <c r="A82" s="33" t="s">
        <v>72</v>
      </c>
      <c r="B82" s="27" t="s">
        <v>73</v>
      </c>
      <c r="C82" s="5"/>
      <c r="D82" s="6"/>
      <c r="E82" s="52"/>
      <c r="F82" s="52"/>
      <c r="G82" s="7"/>
      <c r="H82" s="52"/>
      <c r="I82" s="8"/>
    </row>
    <row r="83" spans="1:11" ht="16.5" x14ac:dyDescent="0.3">
      <c r="A83" s="33"/>
      <c r="B83" s="202" t="s">
        <v>78</v>
      </c>
      <c r="C83" s="189" t="s">
        <v>149</v>
      </c>
      <c r="D83" s="193" t="s">
        <v>147</v>
      </c>
      <c r="E83" s="210">
        <v>5152.1000000000004</v>
      </c>
      <c r="F83" s="207">
        <v>23749.75</v>
      </c>
      <c r="G83" s="195">
        <f t="shared" ref="G83:G89" si="24">(F83-E83)/E83</f>
        <v>3.6097222491799461</v>
      </c>
      <c r="H83" s="207">
        <v>23931.857142857141</v>
      </c>
      <c r="I83" s="195">
        <f t="shared" ref="I83:I89" si="25">(F83-H83)/H83</f>
        <v>-7.6094028879615883E-3</v>
      </c>
    </row>
    <row r="84" spans="1:11" ht="16.5" x14ac:dyDescent="0.3">
      <c r="A84" s="37"/>
      <c r="B84" s="202" t="s">
        <v>77</v>
      </c>
      <c r="C84" s="189" t="s">
        <v>146</v>
      </c>
      <c r="D84" s="185" t="s">
        <v>162</v>
      </c>
      <c r="E84" s="210">
        <v>6599.6</v>
      </c>
      <c r="F84" s="210">
        <v>14557.777777777777</v>
      </c>
      <c r="G84" s="194">
        <f t="shared" si="24"/>
        <v>1.2058575940629397</v>
      </c>
      <c r="H84" s="210">
        <v>14668.888888888889</v>
      </c>
      <c r="I84" s="194">
        <f t="shared" si="25"/>
        <v>-7.5746099075897728E-3</v>
      </c>
    </row>
    <row r="85" spans="1:11" ht="16.5" x14ac:dyDescent="0.3">
      <c r="A85" s="37"/>
      <c r="B85" s="202" t="s">
        <v>74</v>
      </c>
      <c r="C85" s="189" t="s">
        <v>144</v>
      </c>
      <c r="D85" s="187" t="s">
        <v>142</v>
      </c>
      <c r="E85" s="210">
        <v>5020.7333333333336</v>
      </c>
      <c r="F85" s="210">
        <v>19651.599999999999</v>
      </c>
      <c r="G85" s="194">
        <f t="shared" si="24"/>
        <v>2.9140895752280538</v>
      </c>
      <c r="H85" s="210">
        <v>19651.599999999999</v>
      </c>
      <c r="I85" s="194">
        <f t="shared" si="25"/>
        <v>0</v>
      </c>
    </row>
    <row r="86" spans="1:11" ht="16.5" x14ac:dyDescent="0.3">
      <c r="A86" s="37"/>
      <c r="B86" s="202" t="s">
        <v>75</v>
      </c>
      <c r="C86" s="189" t="s">
        <v>148</v>
      </c>
      <c r="D86" s="187" t="s">
        <v>145</v>
      </c>
      <c r="E86" s="210">
        <v>3358.2714285714292</v>
      </c>
      <c r="F86" s="210">
        <v>9942.1666666666661</v>
      </c>
      <c r="G86" s="194">
        <f t="shared" si="24"/>
        <v>1.9605012215751576</v>
      </c>
      <c r="H86" s="210">
        <v>9942.1666666666661</v>
      </c>
      <c r="I86" s="194">
        <f t="shared" si="25"/>
        <v>0</v>
      </c>
    </row>
    <row r="87" spans="1:11" ht="16.5" x14ac:dyDescent="0.3">
      <c r="A87" s="37"/>
      <c r="B87" s="202" t="s">
        <v>79</v>
      </c>
      <c r="C87" s="189" t="s">
        <v>155</v>
      </c>
      <c r="D87" s="198" t="s">
        <v>156</v>
      </c>
      <c r="E87" s="219">
        <v>29999</v>
      </c>
      <c r="F87" s="219">
        <v>69000</v>
      </c>
      <c r="G87" s="194">
        <f t="shared" si="24"/>
        <v>1.3000766692223074</v>
      </c>
      <c r="H87" s="219">
        <v>69000</v>
      </c>
      <c r="I87" s="194">
        <f t="shared" si="25"/>
        <v>0</v>
      </c>
    </row>
    <row r="88" spans="1:11" ht="16.5" x14ac:dyDescent="0.3">
      <c r="A88" s="37"/>
      <c r="B88" s="202" t="s">
        <v>80</v>
      </c>
      <c r="C88" s="189" t="s">
        <v>151</v>
      </c>
      <c r="D88" s="198" t="s">
        <v>150</v>
      </c>
      <c r="E88" s="219">
        <v>7503.75</v>
      </c>
      <c r="F88" s="219">
        <v>38357</v>
      </c>
      <c r="G88" s="194">
        <f t="shared" si="24"/>
        <v>4.1117108112610365</v>
      </c>
      <c r="H88" s="219">
        <v>38168.300000000003</v>
      </c>
      <c r="I88" s="194">
        <f t="shared" si="25"/>
        <v>4.94389323076996E-3</v>
      </c>
    </row>
    <row r="89" spans="1:11" ht="16.5" customHeight="1" thickBot="1" x14ac:dyDescent="0.35">
      <c r="A89" s="35"/>
      <c r="B89" s="203" t="s">
        <v>76</v>
      </c>
      <c r="C89" s="190" t="s">
        <v>143</v>
      </c>
      <c r="D89" s="186" t="s">
        <v>161</v>
      </c>
      <c r="E89" s="213">
        <v>7604.4</v>
      </c>
      <c r="F89" s="238">
        <v>23941.428571428572</v>
      </c>
      <c r="G89" s="196">
        <f t="shared" si="24"/>
        <v>2.1483652321588256</v>
      </c>
      <c r="H89" s="238">
        <v>18038.333333333332</v>
      </c>
      <c r="I89" s="196">
        <f t="shared" si="25"/>
        <v>0.32725280817307073</v>
      </c>
    </row>
    <row r="90" spans="1:11" ht="15.75" customHeight="1" thickBot="1" x14ac:dyDescent="0.25">
      <c r="A90" s="252" t="s">
        <v>194</v>
      </c>
      <c r="B90" s="253"/>
      <c r="C90" s="253"/>
      <c r="D90" s="254"/>
      <c r="E90" s="83">
        <f>SUM(E83:E89)</f>
        <v>65237.854761904768</v>
      </c>
      <c r="F90" s="83">
        <f>SUM(F83:F89)</f>
        <v>199199.72301587302</v>
      </c>
      <c r="G90" s="112">
        <f t="shared" ref="G90:G91" si="26">(F90-E90)/E90</f>
        <v>2.0534376665646343</v>
      </c>
      <c r="H90" s="83">
        <f>SUM(H83:H89)</f>
        <v>193401.14603174603</v>
      </c>
      <c r="I90" s="104">
        <f t="shared" ref="I90:I91" si="27">(F90-H90)/H90</f>
        <v>2.9982123183360975E-2</v>
      </c>
    </row>
    <row r="91" spans="1:11" ht="15.75" customHeight="1" thickBot="1" x14ac:dyDescent="0.25">
      <c r="A91" s="252" t="s">
        <v>195</v>
      </c>
      <c r="B91" s="253"/>
      <c r="C91" s="253"/>
      <c r="D91" s="254"/>
      <c r="E91" s="99">
        <f>SUM(E90+E81+E74+E66+E55+E47+E39+E32)</f>
        <v>1143564.0221428571</v>
      </c>
      <c r="F91" s="99">
        <f>SUM(F32,F39,F47,F55,F66,F74,F81,F90)</f>
        <v>4243656.680555556</v>
      </c>
      <c r="G91" s="101">
        <f t="shared" si="26"/>
        <v>2.710904329259693</v>
      </c>
      <c r="H91" s="99">
        <f>SUM(H32,H39,H47,H55,H66,H74,H81,H90)</f>
        <v>4084177.1761904764</v>
      </c>
      <c r="I91" s="113">
        <f t="shared" si="27"/>
        <v>3.9048135642791672E-2</v>
      </c>
      <c r="J91" s="114"/>
    </row>
    <row r="92" spans="1:11" x14ac:dyDescent="0.25">
      <c r="E92" s="115"/>
      <c r="F92" s="115"/>
      <c r="K92" s="116"/>
    </row>
    <row r="93" spans="1:11" x14ac:dyDescent="0.25">
      <c r="I93" s="28"/>
    </row>
    <row r="94" spans="1:11" x14ac:dyDescent="0.25">
      <c r="I94" s="28"/>
    </row>
    <row r="95" spans="1:11" x14ac:dyDescent="0.25">
      <c r="I95" s="28"/>
    </row>
  </sheetData>
  <sortState ref="B83:I89">
    <sortCondition ref="I83:I89"/>
  </sortState>
  <mergeCells count="19">
    <mergeCell ref="A91:D91"/>
    <mergeCell ref="A47:D47"/>
    <mergeCell ref="A39:D39"/>
    <mergeCell ref="F13:F14"/>
    <mergeCell ref="G13:G14"/>
    <mergeCell ref="A55:D55"/>
    <mergeCell ref="A66:D66"/>
    <mergeCell ref="A74:D74"/>
    <mergeCell ref="A81:D81"/>
    <mergeCell ref="A90:D90"/>
    <mergeCell ref="A32:D32"/>
    <mergeCell ref="A13:A14"/>
    <mergeCell ref="B13:B14"/>
    <mergeCell ref="C13:C14"/>
    <mergeCell ref="D13:D14"/>
    <mergeCell ref="E13:E14"/>
    <mergeCell ref="A9:I9"/>
    <mergeCell ref="H13:H14"/>
    <mergeCell ref="I13:I14"/>
  </mergeCells>
  <printOptions horizontalCentered="1"/>
  <pageMargins left="0.15748031496062992" right="0.15748031496062992" top="0.47244094488188981" bottom="0.74803149606299213" header="0.31496062992125984" footer="0.31496062992125984"/>
  <pageSetup paperSize="9" orientation="landscape" r:id="rId1"/>
  <headerFooter>
    <oddFooter>&amp;C&amp;P</oddFooter>
  </headerFooter>
  <rowBreaks count="3" manualBreakCount="3">
    <brk id="29" max="16383" man="1"/>
    <brk id="55" max="16383" man="1"/>
    <brk id="81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7:I91"/>
  <sheetViews>
    <sheetView rightToLeft="1" tabSelected="1" topLeftCell="B21" zoomScaleNormal="100" workbookViewId="0">
      <selection activeCell="F41" sqref="F41"/>
    </sheetView>
  </sheetViews>
  <sheetFormatPr defaultRowHeight="15" x14ac:dyDescent="0.25"/>
  <cols>
    <col min="1" max="1" width="25.75" style="9" bestFit="1" customWidth="1"/>
    <col min="2" max="2" width="6.375" style="9" bestFit="1" customWidth="1"/>
    <col min="3" max="3" width="35.125" bestFit="1" customWidth="1"/>
    <col min="4" max="4" width="11.375" customWidth="1"/>
    <col min="5" max="6" width="13.125" customWidth="1"/>
    <col min="7" max="7" width="11.25" style="82" customWidth="1"/>
    <col min="8" max="8" width="11.375" customWidth="1"/>
    <col min="9" max="9" width="12.875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127" t="s">
        <v>205</v>
      </c>
      <c r="B9" s="26"/>
      <c r="C9" s="26"/>
      <c r="D9" s="26"/>
      <c r="E9" s="126"/>
      <c r="F9" s="126"/>
    </row>
    <row r="10" spans="1:9" ht="18" x14ac:dyDescent="0.2">
      <c r="A10" s="2" t="s">
        <v>206</v>
      </c>
      <c r="B10" s="2"/>
      <c r="C10" s="2"/>
    </row>
    <row r="11" spans="1:9" ht="18" x14ac:dyDescent="0.25">
      <c r="A11" s="2" t="s">
        <v>222</v>
      </c>
    </row>
    <row r="12" spans="1:9" ht="15.75" thickBot="1" x14ac:dyDescent="0.3"/>
    <row r="13" spans="1:9" ht="24.75" customHeight="1" x14ac:dyDescent="0.2">
      <c r="A13" s="246" t="s">
        <v>3</v>
      </c>
      <c r="B13" s="246"/>
      <c r="C13" s="248" t="s">
        <v>0</v>
      </c>
      <c r="D13" s="242" t="s">
        <v>207</v>
      </c>
      <c r="E13" s="242" t="s">
        <v>208</v>
      </c>
      <c r="F13" s="242" t="s">
        <v>209</v>
      </c>
      <c r="G13" s="242" t="s">
        <v>210</v>
      </c>
      <c r="H13" s="242" t="s">
        <v>211</v>
      </c>
      <c r="I13" s="242" t="s">
        <v>212</v>
      </c>
    </row>
    <row r="14" spans="1:9" ht="24.75" customHeight="1" thickBot="1" x14ac:dyDescent="0.25">
      <c r="A14" s="247"/>
      <c r="B14" s="247"/>
      <c r="C14" s="249"/>
      <c r="D14" s="262"/>
      <c r="E14" s="262"/>
      <c r="F14" s="262"/>
      <c r="G14" s="243"/>
      <c r="H14" s="262"/>
      <c r="I14" s="262"/>
    </row>
    <row r="15" spans="1:9" ht="17.25" customHeight="1" thickBot="1" x14ac:dyDescent="0.3">
      <c r="A15" s="86" t="s">
        <v>24</v>
      </c>
      <c r="B15" s="121"/>
      <c r="C15" s="105"/>
      <c r="D15" s="107"/>
      <c r="E15" s="107"/>
      <c r="F15" s="107"/>
      <c r="G15" s="107"/>
      <c r="H15" s="107"/>
      <c r="I15" s="135"/>
    </row>
    <row r="16" spans="1:9" ht="16.5" x14ac:dyDescent="0.3">
      <c r="A16" s="87"/>
      <c r="B16" s="136" t="s">
        <v>4</v>
      </c>
      <c r="C16" s="141" t="s">
        <v>163</v>
      </c>
      <c r="D16" s="228">
        <v>16000</v>
      </c>
      <c r="E16" s="206">
        <v>15000</v>
      </c>
      <c r="F16" s="228">
        <v>15500</v>
      </c>
      <c r="G16" s="206">
        <v>14500</v>
      </c>
      <c r="H16" s="228">
        <v>15666</v>
      </c>
      <c r="I16" s="171">
        <v>15333.2</v>
      </c>
    </row>
    <row r="17" spans="1:9" ht="16.5" x14ac:dyDescent="0.3">
      <c r="A17" s="88"/>
      <c r="B17" s="137" t="s">
        <v>5</v>
      </c>
      <c r="C17" s="142" t="s">
        <v>164</v>
      </c>
      <c r="D17" s="227">
        <v>23000</v>
      </c>
      <c r="E17" s="209">
        <v>20000</v>
      </c>
      <c r="F17" s="227">
        <v>25500</v>
      </c>
      <c r="G17" s="209">
        <v>17500</v>
      </c>
      <c r="H17" s="227">
        <v>20000</v>
      </c>
      <c r="I17" s="130">
        <v>21200</v>
      </c>
    </row>
    <row r="18" spans="1:9" ht="16.5" x14ac:dyDescent="0.3">
      <c r="A18" s="88"/>
      <c r="B18" s="137" t="s">
        <v>6</v>
      </c>
      <c r="C18" s="142" t="s">
        <v>165</v>
      </c>
      <c r="D18" s="227">
        <v>25000</v>
      </c>
      <c r="E18" s="209">
        <v>20000</v>
      </c>
      <c r="F18" s="227">
        <v>25000</v>
      </c>
      <c r="G18" s="209">
        <v>24000</v>
      </c>
      <c r="H18" s="227">
        <v>20000</v>
      </c>
      <c r="I18" s="130">
        <v>22800</v>
      </c>
    </row>
    <row r="19" spans="1:9" ht="16.5" x14ac:dyDescent="0.3">
      <c r="A19" s="88"/>
      <c r="B19" s="137" t="s">
        <v>7</v>
      </c>
      <c r="C19" s="142" t="s">
        <v>166</v>
      </c>
      <c r="D19" s="227">
        <v>5000</v>
      </c>
      <c r="E19" s="209">
        <v>4000</v>
      </c>
      <c r="F19" s="227">
        <v>7000</v>
      </c>
      <c r="G19" s="209">
        <v>5000</v>
      </c>
      <c r="H19" s="227">
        <v>4666</v>
      </c>
      <c r="I19" s="130">
        <v>5133.2</v>
      </c>
    </row>
    <row r="20" spans="1:9" ht="16.5" x14ac:dyDescent="0.3">
      <c r="A20" s="88"/>
      <c r="B20" s="137" t="s">
        <v>8</v>
      </c>
      <c r="C20" s="142" t="s">
        <v>167</v>
      </c>
      <c r="D20" s="227">
        <v>95000</v>
      </c>
      <c r="E20" s="209">
        <v>60000</v>
      </c>
      <c r="F20" s="227">
        <v>95000</v>
      </c>
      <c r="G20" s="209">
        <v>95000</v>
      </c>
      <c r="H20" s="227">
        <v>50000</v>
      </c>
      <c r="I20" s="130">
        <v>79000</v>
      </c>
    </row>
    <row r="21" spans="1:9" ht="16.5" x14ac:dyDescent="0.3">
      <c r="A21" s="88"/>
      <c r="B21" s="137" t="s">
        <v>9</v>
      </c>
      <c r="C21" s="142" t="s">
        <v>168</v>
      </c>
      <c r="D21" s="227">
        <v>25000</v>
      </c>
      <c r="E21" s="209">
        <v>20000</v>
      </c>
      <c r="F21" s="227">
        <v>18500</v>
      </c>
      <c r="G21" s="209">
        <v>24000</v>
      </c>
      <c r="H21" s="227">
        <v>16666</v>
      </c>
      <c r="I21" s="130">
        <v>20833.2</v>
      </c>
    </row>
    <row r="22" spans="1:9" ht="16.5" x14ac:dyDescent="0.3">
      <c r="A22" s="88"/>
      <c r="B22" s="137" t="s">
        <v>10</v>
      </c>
      <c r="C22" s="142" t="s">
        <v>169</v>
      </c>
      <c r="D22" s="227">
        <v>12000</v>
      </c>
      <c r="E22" s="209">
        <v>13000</v>
      </c>
      <c r="F22" s="227">
        <v>10000</v>
      </c>
      <c r="G22" s="209">
        <v>10000</v>
      </c>
      <c r="H22" s="227">
        <v>10000</v>
      </c>
      <c r="I22" s="130">
        <v>11000</v>
      </c>
    </row>
    <row r="23" spans="1:9" ht="16.5" x14ac:dyDescent="0.3">
      <c r="A23" s="88"/>
      <c r="B23" s="137" t="s">
        <v>11</v>
      </c>
      <c r="C23" s="142" t="s">
        <v>170</v>
      </c>
      <c r="D23" s="227">
        <v>3500</v>
      </c>
      <c r="E23" s="209">
        <v>4000</v>
      </c>
      <c r="F23" s="227">
        <v>4000</v>
      </c>
      <c r="G23" s="209">
        <v>2500</v>
      </c>
      <c r="H23" s="227">
        <v>3000</v>
      </c>
      <c r="I23" s="130">
        <v>3400</v>
      </c>
    </row>
    <row r="24" spans="1:9" ht="16.5" x14ac:dyDescent="0.3">
      <c r="A24" s="88"/>
      <c r="B24" s="137" t="s">
        <v>12</v>
      </c>
      <c r="C24" s="142" t="s">
        <v>171</v>
      </c>
      <c r="D24" s="227">
        <v>3500</v>
      </c>
      <c r="E24" s="209">
        <v>4000</v>
      </c>
      <c r="F24" s="227">
        <v>4000</v>
      </c>
      <c r="G24" s="209">
        <v>5000</v>
      </c>
      <c r="H24" s="227">
        <v>5000</v>
      </c>
      <c r="I24" s="130">
        <v>4300</v>
      </c>
    </row>
    <row r="25" spans="1:9" ht="16.5" x14ac:dyDescent="0.3">
      <c r="A25" s="88"/>
      <c r="B25" s="137" t="s">
        <v>13</v>
      </c>
      <c r="C25" s="142" t="s">
        <v>172</v>
      </c>
      <c r="D25" s="227">
        <v>4000</v>
      </c>
      <c r="E25" s="209">
        <v>4000</v>
      </c>
      <c r="F25" s="227">
        <v>6000</v>
      </c>
      <c r="G25" s="209">
        <v>3000</v>
      </c>
      <c r="H25" s="227">
        <v>3000</v>
      </c>
      <c r="I25" s="130">
        <v>4000</v>
      </c>
    </row>
    <row r="26" spans="1:9" ht="16.5" x14ac:dyDescent="0.3">
      <c r="A26" s="88"/>
      <c r="B26" s="137" t="s">
        <v>14</v>
      </c>
      <c r="C26" s="142" t="s">
        <v>173</v>
      </c>
      <c r="D26" s="227">
        <v>3000</v>
      </c>
      <c r="E26" s="209">
        <v>4000</v>
      </c>
      <c r="F26" s="227">
        <v>5500</v>
      </c>
      <c r="G26" s="209">
        <v>3000</v>
      </c>
      <c r="H26" s="227">
        <v>2833</v>
      </c>
      <c r="I26" s="130">
        <v>3666.6</v>
      </c>
    </row>
    <row r="27" spans="1:9" ht="16.5" x14ac:dyDescent="0.3">
      <c r="A27" s="88"/>
      <c r="B27" s="137" t="s">
        <v>15</v>
      </c>
      <c r="C27" s="142" t="s">
        <v>174</v>
      </c>
      <c r="D27" s="227">
        <v>14000</v>
      </c>
      <c r="E27" s="209">
        <v>15000</v>
      </c>
      <c r="F27" s="227">
        <v>17500</v>
      </c>
      <c r="G27" s="209">
        <v>14000</v>
      </c>
      <c r="H27" s="227">
        <v>10000</v>
      </c>
      <c r="I27" s="130">
        <v>14100</v>
      </c>
    </row>
    <row r="28" spans="1:9" ht="16.5" x14ac:dyDescent="0.3">
      <c r="A28" s="88"/>
      <c r="B28" s="137" t="s">
        <v>16</v>
      </c>
      <c r="C28" s="142" t="s">
        <v>175</v>
      </c>
      <c r="D28" s="227">
        <v>3000</v>
      </c>
      <c r="E28" s="209">
        <v>3000</v>
      </c>
      <c r="F28" s="227">
        <v>5000</v>
      </c>
      <c r="G28" s="209">
        <v>4000</v>
      </c>
      <c r="H28" s="227">
        <v>3000</v>
      </c>
      <c r="I28" s="130">
        <v>3600</v>
      </c>
    </row>
    <row r="29" spans="1:9" ht="16.5" x14ac:dyDescent="0.3">
      <c r="A29" s="88"/>
      <c r="B29" s="139" t="s">
        <v>17</v>
      </c>
      <c r="C29" s="142" t="s">
        <v>176</v>
      </c>
      <c r="D29" s="227">
        <v>6000</v>
      </c>
      <c r="E29" s="209">
        <v>8000</v>
      </c>
      <c r="F29" s="227">
        <v>7000</v>
      </c>
      <c r="G29" s="209">
        <v>7000</v>
      </c>
      <c r="H29" s="227">
        <v>7333</v>
      </c>
      <c r="I29" s="130">
        <v>7066.6</v>
      </c>
    </row>
    <row r="30" spans="1:9" ht="16.5" x14ac:dyDescent="0.3">
      <c r="A30" s="88"/>
      <c r="B30" s="137" t="s">
        <v>18</v>
      </c>
      <c r="C30" s="142" t="s">
        <v>177</v>
      </c>
      <c r="D30" s="227">
        <v>16500</v>
      </c>
      <c r="E30" s="209">
        <v>30000</v>
      </c>
      <c r="F30" s="227">
        <v>14000</v>
      </c>
      <c r="G30" s="209">
        <v>10000</v>
      </c>
      <c r="H30" s="227">
        <v>10000</v>
      </c>
      <c r="I30" s="130">
        <v>16100</v>
      </c>
    </row>
    <row r="31" spans="1:9" ht="17.25" thickBot="1" x14ac:dyDescent="0.35">
      <c r="A31" s="89"/>
      <c r="B31" s="138" t="s">
        <v>19</v>
      </c>
      <c r="C31" s="143" t="s">
        <v>178</v>
      </c>
      <c r="D31" s="229">
        <v>12500</v>
      </c>
      <c r="E31" s="212">
        <v>16000</v>
      </c>
      <c r="F31" s="229">
        <v>17000</v>
      </c>
      <c r="G31" s="212">
        <v>15000</v>
      </c>
      <c r="H31" s="229">
        <v>12666</v>
      </c>
      <c r="I31" s="167">
        <v>14633.2</v>
      </c>
    </row>
    <row r="32" spans="1:9" ht="17.25" customHeight="1" thickBot="1" x14ac:dyDescent="0.3">
      <c r="A32" s="86" t="s">
        <v>20</v>
      </c>
      <c r="B32" s="132" t="s">
        <v>21</v>
      </c>
      <c r="C32" s="140"/>
      <c r="D32" s="233"/>
      <c r="E32" s="231"/>
      <c r="F32" s="233"/>
      <c r="G32" s="231"/>
      <c r="H32" s="233"/>
      <c r="I32" s="174"/>
    </row>
    <row r="33" spans="1:9" ht="16.5" x14ac:dyDescent="0.3">
      <c r="A33" s="87"/>
      <c r="B33" s="128" t="s">
        <v>26</v>
      </c>
      <c r="C33" s="134" t="s">
        <v>179</v>
      </c>
      <c r="D33" s="228">
        <v>14000</v>
      </c>
      <c r="E33" s="206">
        <v>20000</v>
      </c>
      <c r="F33" s="228">
        <v>20000</v>
      </c>
      <c r="G33" s="206">
        <v>19500</v>
      </c>
      <c r="H33" s="228">
        <v>17000</v>
      </c>
      <c r="I33" s="171">
        <v>18100</v>
      </c>
    </row>
    <row r="34" spans="1:9" ht="16.5" x14ac:dyDescent="0.3">
      <c r="A34" s="88"/>
      <c r="B34" s="129" t="s">
        <v>27</v>
      </c>
      <c r="C34" s="15" t="s">
        <v>180</v>
      </c>
      <c r="D34" s="227">
        <v>14000</v>
      </c>
      <c r="E34" s="209">
        <v>20000</v>
      </c>
      <c r="F34" s="227">
        <v>16000</v>
      </c>
      <c r="G34" s="209">
        <v>19500</v>
      </c>
      <c r="H34" s="227">
        <v>17000</v>
      </c>
      <c r="I34" s="130">
        <v>17300</v>
      </c>
    </row>
    <row r="35" spans="1:9" ht="16.5" x14ac:dyDescent="0.3">
      <c r="A35" s="88"/>
      <c r="B35" s="131" t="s">
        <v>28</v>
      </c>
      <c r="C35" s="15" t="s">
        <v>181</v>
      </c>
      <c r="D35" s="227">
        <v>9500</v>
      </c>
      <c r="E35" s="209">
        <v>10000</v>
      </c>
      <c r="F35" s="227">
        <v>10500</v>
      </c>
      <c r="G35" s="209">
        <v>9500</v>
      </c>
      <c r="H35" s="227">
        <v>10000</v>
      </c>
      <c r="I35" s="130">
        <v>9900</v>
      </c>
    </row>
    <row r="36" spans="1:9" ht="16.5" x14ac:dyDescent="0.3">
      <c r="A36" s="88"/>
      <c r="B36" s="129" t="s">
        <v>29</v>
      </c>
      <c r="C36" s="189" t="s">
        <v>182</v>
      </c>
      <c r="D36" s="227">
        <v>5000</v>
      </c>
      <c r="E36" s="209">
        <v>9000</v>
      </c>
      <c r="F36" s="227">
        <v>10000</v>
      </c>
      <c r="G36" s="209">
        <v>14500</v>
      </c>
      <c r="H36" s="227">
        <v>7000</v>
      </c>
      <c r="I36" s="130">
        <v>9100</v>
      </c>
    </row>
    <row r="37" spans="1:9" ht="16.5" customHeight="1" thickBot="1" x14ac:dyDescent="0.35">
      <c r="A37" s="89"/>
      <c r="B37" s="144" t="s">
        <v>30</v>
      </c>
      <c r="C37" s="16" t="s">
        <v>183</v>
      </c>
      <c r="D37" s="229">
        <v>6500</v>
      </c>
      <c r="E37" s="212">
        <v>8000</v>
      </c>
      <c r="F37" s="229">
        <v>8500</v>
      </c>
      <c r="G37" s="212">
        <v>8000</v>
      </c>
      <c r="H37" s="229">
        <v>5333</v>
      </c>
      <c r="I37" s="167">
        <v>7266.6</v>
      </c>
    </row>
    <row r="38" spans="1:9" ht="17.25" customHeight="1" thickBot="1" x14ac:dyDescent="0.3">
      <c r="A38" s="86" t="s">
        <v>25</v>
      </c>
      <c r="B38" s="132" t="s">
        <v>51</v>
      </c>
      <c r="C38" s="133"/>
      <c r="D38" s="230"/>
      <c r="E38" s="232"/>
      <c r="F38" s="230"/>
      <c r="G38" s="232"/>
      <c r="H38" s="230"/>
      <c r="I38" s="167"/>
    </row>
    <row r="39" spans="1:9" ht="16.5" x14ac:dyDescent="0.3">
      <c r="A39" s="87"/>
      <c r="B39" s="170" t="s">
        <v>31</v>
      </c>
      <c r="C39" s="173" t="s">
        <v>213</v>
      </c>
      <c r="D39" s="206">
        <v>250000</v>
      </c>
      <c r="E39" s="206">
        <v>300000</v>
      </c>
      <c r="F39" s="206">
        <v>265000</v>
      </c>
      <c r="G39" s="206">
        <v>300000</v>
      </c>
      <c r="H39" s="206">
        <v>270000</v>
      </c>
      <c r="I39" s="171">
        <v>277000</v>
      </c>
    </row>
    <row r="40" spans="1:9" ht="17.25" thickBot="1" x14ac:dyDescent="0.35">
      <c r="A40" s="89"/>
      <c r="B40" s="172" t="s">
        <v>32</v>
      </c>
      <c r="C40" s="148" t="s">
        <v>185</v>
      </c>
      <c r="D40" s="218">
        <v>220000</v>
      </c>
      <c r="E40" s="218">
        <v>240000</v>
      </c>
      <c r="F40" s="218">
        <v>220000</v>
      </c>
      <c r="G40" s="218">
        <v>195000</v>
      </c>
      <c r="H40" s="218">
        <v>228333</v>
      </c>
      <c r="I40" s="234">
        <v>220666.6</v>
      </c>
    </row>
    <row r="41" spans="1:9" ht="15.75" thickBot="1" x14ac:dyDescent="0.3">
      <c r="D41" s="235">
        <v>786000</v>
      </c>
      <c r="E41" s="236">
        <v>847000</v>
      </c>
      <c r="F41" s="236">
        <v>826500</v>
      </c>
      <c r="G41" s="236">
        <v>819500</v>
      </c>
      <c r="H41" s="236">
        <v>748496</v>
      </c>
      <c r="I41" s="237">
        <v>805499.2</v>
      </c>
    </row>
    <row r="43" spans="1:9" x14ac:dyDescent="0.25">
      <c r="G43"/>
    </row>
    <row r="44" spans="1:9" ht="14.25" customHeight="1" x14ac:dyDescent="0.25"/>
    <row r="45" spans="1:9" x14ac:dyDescent="0.25">
      <c r="G45"/>
    </row>
    <row r="47" spans="1:9" x14ac:dyDescent="0.25">
      <c r="G47"/>
    </row>
    <row r="48" spans="1:9" ht="15" customHeight="1" x14ac:dyDescent="0.25"/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1" ht="15" customHeight="1" x14ac:dyDescent="0.25"/>
    <row r="62" ht="15" customHeight="1" x14ac:dyDescent="0.25"/>
    <row r="63" ht="15" customHeight="1" x14ac:dyDescent="0.25"/>
    <row r="64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  <row r="71" ht="15" customHeight="1" x14ac:dyDescent="0.25"/>
    <row r="72" ht="15" customHeight="1" x14ac:dyDescent="0.25"/>
    <row r="73" ht="15" customHeight="1" x14ac:dyDescent="0.25"/>
    <row r="74" ht="15" customHeight="1" x14ac:dyDescent="0.25"/>
    <row r="75" ht="15" customHeight="1" x14ac:dyDescent="0.25"/>
    <row r="76" ht="15" customHeight="1" x14ac:dyDescent="0.25"/>
    <row r="77" ht="15" customHeight="1" x14ac:dyDescent="0.25"/>
    <row r="78" ht="15" customHeight="1" x14ac:dyDescent="0.25"/>
    <row r="79" ht="15" customHeight="1" x14ac:dyDescent="0.25"/>
    <row r="80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</sheetData>
  <mergeCells count="9">
    <mergeCell ref="G13:G14"/>
    <mergeCell ref="H13:H14"/>
    <mergeCell ref="I13:I14"/>
    <mergeCell ref="A13:A14"/>
    <mergeCell ref="B13:B14"/>
    <mergeCell ref="C13:C14"/>
    <mergeCell ref="D13:D14"/>
    <mergeCell ref="E13:E14"/>
    <mergeCell ref="F13:F14"/>
  </mergeCells>
  <pageMargins left="0.74803149606299213" right="0.74803149606299213" top="0.78740157480314965" bottom="0.78740157480314965" header="0.51181102362204722" footer="0.51181102362204722"/>
  <pageSetup paperSize="9" scale="90" orientation="landscape" r:id="rId1"/>
  <rowBreaks count="1" manualBreakCount="1">
    <brk id="3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Supermarkets</vt:lpstr>
      <vt:lpstr>stores</vt:lpstr>
      <vt:lpstr>Comp</vt:lpstr>
      <vt:lpstr>14-03-2022</vt:lpstr>
      <vt:lpstr>By Order</vt:lpstr>
      <vt:lpstr>All Stores</vt:lpstr>
      <vt:lpstr>'14-03-2022'!Print_Titles</vt:lpstr>
      <vt:lpstr>'All Stores'!Print_Titles</vt:lpstr>
      <vt:lpstr>'By Order'!Print_Titles</vt:lpstr>
      <vt:lpstr>Comp!Print_Titles</vt:lpstr>
      <vt:lpstr>stores!Print_Titles</vt:lpstr>
      <vt:lpstr>Supermarkets!Print_Titles</vt:lpstr>
    </vt:vector>
  </TitlesOfParts>
  <Company>moet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rawad</dc:creator>
  <cp:lastModifiedBy>rkassem</cp:lastModifiedBy>
  <cp:lastPrinted>2022-03-17T12:50:27Z</cp:lastPrinted>
  <dcterms:created xsi:type="dcterms:W3CDTF">2010-10-20T06:23:14Z</dcterms:created>
  <dcterms:modified xsi:type="dcterms:W3CDTF">2022-03-17T12:50:52Z</dcterms:modified>
</cp:coreProperties>
</file>