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1-04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'11-04-2022'!$12:$14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6" i="11"/>
  <c r="G86" i="11"/>
  <c r="I87" i="11"/>
  <c r="G87" i="11"/>
  <c r="I89" i="11"/>
  <c r="G89" i="11"/>
  <c r="I83" i="11"/>
  <c r="G83" i="11"/>
  <c r="I88" i="11"/>
  <c r="G88" i="11"/>
  <c r="I85" i="11"/>
  <c r="G85" i="11"/>
  <c r="I79" i="11"/>
  <c r="G79" i="11"/>
  <c r="I78" i="11"/>
  <c r="G78" i="11"/>
  <c r="I76" i="11"/>
  <c r="G76" i="11"/>
  <c r="I80" i="11"/>
  <c r="G80" i="11"/>
  <c r="I77" i="11"/>
  <c r="G77" i="11"/>
  <c r="I68" i="11"/>
  <c r="G68" i="11"/>
  <c r="I70" i="11"/>
  <c r="G70" i="11"/>
  <c r="I72" i="11"/>
  <c r="G72" i="11"/>
  <c r="I73" i="11"/>
  <c r="G73" i="11"/>
  <c r="I69" i="11"/>
  <c r="G69" i="11"/>
  <c r="I71" i="11"/>
  <c r="G71" i="11"/>
  <c r="I63" i="11"/>
  <c r="G63" i="11"/>
  <c r="I65" i="11"/>
  <c r="G65" i="11"/>
  <c r="I62" i="11"/>
  <c r="G62" i="11"/>
  <c r="I61" i="11"/>
  <c r="G61" i="11"/>
  <c r="I60" i="11"/>
  <c r="G60" i="11"/>
  <c r="I57" i="11"/>
  <c r="G57" i="11"/>
  <c r="I64" i="11"/>
  <c r="G64" i="11"/>
  <c r="I59" i="11"/>
  <c r="G59" i="11"/>
  <c r="I58" i="11"/>
  <c r="G58" i="11"/>
  <c r="I54" i="11"/>
  <c r="G54" i="11"/>
  <c r="I53" i="11"/>
  <c r="G53" i="11"/>
  <c r="I52" i="11"/>
  <c r="G52" i="11"/>
  <c r="I51" i="11"/>
  <c r="G51" i="11"/>
  <c r="I50" i="11"/>
  <c r="G50" i="11"/>
  <c r="I49" i="11"/>
  <c r="G49" i="11"/>
  <c r="I43" i="11"/>
  <c r="G43" i="11"/>
  <c r="I46" i="11"/>
  <c r="G46" i="11"/>
  <c r="I41" i="11"/>
  <c r="G41" i="11"/>
  <c r="I45" i="11"/>
  <c r="G45" i="11"/>
  <c r="I42" i="11"/>
  <c r="G42" i="11"/>
  <c r="I44" i="11"/>
  <c r="G44" i="11"/>
  <c r="I36" i="11"/>
  <c r="G36" i="11"/>
  <c r="I38" i="11"/>
  <c r="G38" i="11"/>
  <c r="I37" i="11"/>
  <c r="G37" i="11"/>
  <c r="I35" i="11"/>
  <c r="G35" i="11"/>
  <c r="I34" i="11"/>
  <c r="G34" i="11"/>
  <c r="I21" i="11"/>
  <c r="G21" i="11"/>
  <c r="I26" i="11"/>
  <c r="G26" i="11"/>
  <c r="I22" i="11"/>
  <c r="G22" i="11"/>
  <c r="I25" i="11"/>
  <c r="G25" i="11"/>
  <c r="I20" i="11"/>
  <c r="G20" i="11"/>
  <c r="I28" i="11"/>
  <c r="G28" i="11"/>
  <c r="I17" i="11"/>
  <c r="G17" i="11"/>
  <c r="I23" i="11"/>
  <c r="G23" i="11"/>
  <c r="I31" i="11"/>
  <c r="G31" i="11"/>
  <c r="I29" i="11"/>
  <c r="G29" i="11"/>
  <c r="I24" i="11"/>
  <c r="G24" i="11"/>
  <c r="I16" i="11"/>
  <c r="G16" i="11"/>
  <c r="I30" i="11"/>
  <c r="G30" i="11"/>
  <c r="I18" i="11"/>
  <c r="G18" i="11"/>
  <c r="I27" i="11"/>
  <c r="G27" i="11"/>
  <c r="I19" i="11"/>
  <c r="G19" i="11"/>
  <c r="D40" i="8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<sst xmlns="http://schemas.openxmlformats.org/spreadsheetml/2006/main" count="848" uniqueCount="225">
  <si>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</si>
  <si>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</si>
  <si>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</si>
  <si>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</si>
  <si>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</si>
  <si>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</si>
  <si>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</si>
  <si>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</si>
  <si>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</si>
  <si>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</si>
  <si>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</si>
  <si>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</si>
  <si>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</si>
  <si>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</si>
  <si>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</si>
  <si>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</si>
  <si>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</si>
  <si>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</si>
  <si>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</si>
  <si>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</si>
  <si>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</si>
  <si>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</si>
  <si>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</si>
  <si>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</si>
  <si>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</si>
  <si>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</si>
  <si>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</si>
  <si>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</si>
  <si>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</si>
  <si>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</si>
  <si>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</si>
  <si>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</si>
  <si>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</si>
  <si>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</si>
  <si>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</si>
  <si>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</si>
  <si>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</si>
  <si>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</si>
  <si>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</si>
  <si>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</si>
  <si>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</si>
  <si>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</si>
  <si>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</si>
  <si>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</si>
  <si>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</si>
  <si>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</si>
  <si>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</si>
  <si>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</si>
  <si>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</si>
  <si>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</si>
  <si>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</si>
  <si>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</si>
  <si>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</si>
  <si>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</si>
  <si>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</si>
  <si>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</si>
  <si>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</si>
  <si>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</si>
  <si>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</si>
  <si>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</si>
  <si>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</si>
  <si>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</si>
  <si>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</si>
  <si>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</si>
  <si>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</si>
  <si>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</si>
  <si>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</si>
  <si>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</si>
  <si>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</si>
  <si>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</si>
  <si>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</si>
  <si>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</si>
  <si>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</si>
  <si>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</si>
  <si>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</si>
  <si>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</si>
  <si>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</si>
  <si>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</si>
  <si>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</si>
  <si>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</si>
  <si>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</si>
  <si>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</si>
  <si>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</si>
  <si>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</si>
  <si>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</si>
  <si>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</si>
  <si>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</si>
  <si>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</si>
  <si>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</si>
  <si>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</si>
  <si>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</si>
  <si>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</si>
  <si>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</si>
  <si>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</si>
  <si>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</si>
  <si>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</si>
  <si>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</si>
  <si>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</si>
  <si>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</si>
  <si>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</si>
  <si>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</si>
  <si>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</si>
  <si>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</si>
  <si>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</si>
  <si>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</si>
  <si>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</si>
  <si>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</si>
  <si>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</si>
  <si>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</si>
  <si>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</si>
  <si>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</si>
  <si>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</si>
  <si>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</si>
  <si>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</si>
  <si>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</si>
  <si>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</si>
  <si>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</si>
  <si>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</si>
  <si>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</si>
  <si>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</si>
  <si>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</si>
  <si>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</si>
  <si>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</si>
  <si>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</si>
  <si>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</si>
  <si>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</si>
  <si>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</si>
  <si>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</si>
  <si>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</si>
  <si>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</si>
  <si>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</si>
  <si>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</si>
  <si>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</si>
  <si>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</si>
  <si>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</si>
  <si>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</si>
  <si>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</si>
  <si>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</si>
  <si>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</si>
  <si>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</si>
  <si>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</si>
  <si>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</si>
  <si>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</si>
  <si>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</si>
  <si>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</si>
  <si>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</si>
  <si>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</si>
  <si>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</si>
  <si>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</si>
  <si>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</si>
  <si>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</si>
  <si>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</si>
  <si>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</si>
  <si>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</si>
  <si>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</si>
  <si>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</si>
  <si>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</si>
  <si>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</si>
  <si>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</si>
  <si>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</si>
  <si>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</si>
  <si>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</si>
  <si>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</si>
  <si>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</si>
  <si>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</si>
  <si>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</si>
  <si>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</si>
  <si>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</si>
  <si>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</si>
  <si>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</si>
  <si>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</si>
  <si>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</si>
  <si>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</si>
  <si>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</si>
  <si>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</si>
  <si>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</si>
  <si>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</si>
  <si>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</si>
  <si>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</si>
  <si>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</si>
  <si>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</si>
  <si>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</si>
  <si>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</si>
  <si>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</si>
  <si>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</si>
  <si>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</si>
  <si>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</si>
  <si>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</si>
  <si>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</si>
  <si>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</si>
  <si>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</si>
  <si>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</si>
  <si>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</si>
  <si>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</si>
  <si>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</si>
  <si>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</si>
  <si>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</si>
  <si>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</si>
  <si>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</si>
  <si>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</si>
  <si>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</si>
  <si>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</si>
  <si>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</si>
  <si>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</si>
  <si>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</si>
  <si>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</si>
  <si>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</si>
  <si>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</si>
  <si>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</si>
  <si>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</si>
  <si>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</si>
  <si>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</si>
  <si>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</si>
  <si>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</si>
  <si>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</si>
  <si>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</si>
  <si>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</si>
  <si>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2021 (ل.ل.)</t>
  </si>
  <si>
    <t>معدل أسعار  السوبرماركات في 04-04-2022 (ل.ل.)</t>
  </si>
  <si>
    <t>معدل أسعار المحلات والملاحم في 04-04-2022 (ل.ل.)</t>
  </si>
  <si>
    <t>المعدل العام للأسعار في 04-04-2022  (ل.ل.)</t>
  </si>
  <si>
    <t xml:space="preserve"> التاريخ 11 نيسان 2022</t>
  </si>
  <si>
    <t>معدل أسعار  السوبرماركات في 11-04-2022 (ل.ل.)</t>
  </si>
  <si>
    <t>معدل أسعار المحلات والملاحم في 11-04-2022 (ل.ل.)</t>
  </si>
  <si>
    <t>المعدل العام للأسعار في 11-04-2022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</si>
</sst>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8" t="s">
        <v>202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9" t="s">
        <v>3</v>
      </c>
      <c r="B12" s="245"/>
      <c r="C12" s="243" t="s">
        <v>0</v>
      </c>
      <c r="D12" s="241" t="s">
        <v>23</v>
      </c>
      <c r="E12" s="241" t="s">
        <v>217</v>
      </c>
      <c r="F12" s="241" t="s">
        <v>222</v>
      </c>
      <c r="G12" s="241" t="s">
        <v>197</v>
      </c>
      <c r="H12" s="241" t="s">
        <v>218</v>
      </c>
      <c r="I12" s="241" t="s">
        <v>187</v>
      </c>
    </row>
    <row r="13" spans="1:9" ht="38.25" customHeight="1" thickBot="1" x14ac:dyDescent="0.25">
      <c r="A13" s="240"/>
      <c r="B13" s="246"/>
      <c r="C13" s="244"/>
      <c r="D13" s="242"/>
      <c r="E13" s="242"/>
      <c r="F13" s="242"/>
      <c r="G13" s="242"/>
      <c r="H13" s="242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4460.4250000000002</v>
      </c>
      <c r="F15" s="215">
        <v>30094.222222222223</v>
      </c>
      <c r="G15" s="45">
        <f t="shared" ref="G15:G30" si="0">(F15-E15)/E15</f>
        <v>5.7469405319498081</v>
      </c>
      <c r="H15" s="215">
        <v>30887.555555555555</v>
      </c>
      <c r="I15" s="45">
        <f t="shared" ref="I15:I30" si="1">(F15-H15)/H15</f>
        <v>-2.5684561923536228E-2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4997.1361111111109</v>
      </c>
      <c r="F16" s="209">
        <v>28862.5</v>
      </c>
      <c r="G16" s="48">
        <f t="shared" si="0"/>
        <v>4.7758082546169502</v>
      </c>
      <c r="H16" s="209">
        <v>27062.25</v>
      </c>
      <c r="I16" s="44">
        <f t="shared" si="1"/>
        <v>6.6522554480872798E-2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5322.0027777777777</v>
      </c>
      <c r="F17" s="209">
        <v>30388.666666666668</v>
      </c>
      <c r="G17" s="48">
        <f t="shared" si="0"/>
        <v>4.7100057883388722</v>
      </c>
      <c r="H17" s="209">
        <v>32388.666666666668</v>
      </c>
      <c r="I17" s="44">
        <f t="shared" si="1"/>
        <v>-6.1749994854167094E-2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1719.5</v>
      </c>
      <c r="F18" s="209">
        <v>11498.777777777777</v>
      </c>
      <c r="G18" s="48">
        <f t="shared" si="0"/>
        <v>5.6872798940260409</v>
      </c>
      <c r="H18" s="209">
        <v>10594.222222222223</v>
      </c>
      <c r="I18" s="44">
        <f t="shared" si="1"/>
        <v>8.5381969207534422E-2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14525.857142857143</v>
      </c>
      <c r="F19" s="209">
        <v>70083</v>
      </c>
      <c r="G19" s="48">
        <f t="shared" si="0"/>
        <v>3.8247066806974752</v>
      </c>
      <c r="H19" s="209">
        <v>71999.600000000006</v>
      </c>
      <c r="I19" s="44">
        <f t="shared" si="1"/>
        <v>-2.6619592331068583E-2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5751.4</v>
      </c>
      <c r="F20" s="209">
        <v>32549.777777777777</v>
      </c>
      <c r="G20" s="48">
        <f t="shared" si="0"/>
        <v>4.6594529641092226</v>
      </c>
      <c r="H20" s="209">
        <v>30554.222222222223</v>
      </c>
      <c r="I20" s="44">
        <f t="shared" si="1"/>
        <v>6.5311940884693123E-2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4009.6875000000005</v>
      </c>
      <c r="F21" s="209">
        <v>17443.111111111109</v>
      </c>
      <c r="G21" s="48">
        <f t="shared" si="0"/>
        <v>3.3502420353484177</v>
      </c>
      <c r="H21" s="209">
        <v>16638.666666666668</v>
      </c>
      <c r="I21" s="44">
        <f t="shared" si="1"/>
        <v>4.83478911237544E-2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896.99999999999989</v>
      </c>
      <c r="F22" s="209">
        <v>8166.4444444444443</v>
      </c>
      <c r="G22" s="48">
        <f t="shared" si="0"/>
        <v>8.1041744085222351</v>
      </c>
      <c r="H22" s="209">
        <v>6888.666666666667</v>
      </c>
      <c r="I22" s="44">
        <f t="shared" si="1"/>
        <v>0.18548985451143579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1121.875</v>
      </c>
      <c r="F23" s="209">
        <v>6860.8888888888887</v>
      </c>
      <c r="G23" s="48">
        <f t="shared" si="0"/>
        <v>5.115555555555555</v>
      </c>
      <c r="H23" s="209">
        <v>7276.666666666667</v>
      </c>
      <c r="I23" s="44">
        <f t="shared" si="1"/>
        <v>-5.713849442663009E-2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1222.3298611111111</v>
      </c>
      <c r="F24" s="209">
        <v>8275</v>
      </c>
      <c r="G24" s="48">
        <f t="shared" si="0"/>
        <v>5.7698583363396976</v>
      </c>
      <c r="H24" s="209">
        <v>10843.5</v>
      </c>
      <c r="I24" s="44">
        <f t="shared" si="1"/>
        <v>-0.23687001429427768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1051.3916666666667</v>
      </c>
      <c r="F25" s="209">
        <v>7868.75</v>
      </c>
      <c r="G25" s="48">
        <f t="shared" si="0"/>
        <v>6.4841281793178887</v>
      </c>
      <c r="H25" s="209">
        <v>7936</v>
      </c>
      <c r="I25" s="44">
        <f t="shared" si="1"/>
        <v>-8.4740423387096777E-3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2878.5</v>
      </c>
      <c r="F26" s="209">
        <v>22277.555555555555</v>
      </c>
      <c r="G26" s="48">
        <f t="shared" si="0"/>
        <v>6.7392932275683703</v>
      </c>
      <c r="H26" s="209">
        <v>22249.75</v>
      </c>
      <c r="I26" s="44">
        <f t="shared" si="1"/>
        <v>1.2497019317320305E-3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1286.5111111111112</v>
      </c>
      <c r="F27" s="209">
        <v>9493.5</v>
      </c>
      <c r="G27" s="48">
        <f t="shared" si="0"/>
        <v>6.3792600141640614</v>
      </c>
      <c r="H27" s="209">
        <v>11093.5</v>
      </c>
      <c r="I27" s="44">
        <f t="shared" si="1"/>
        <v>-0.1442286023347005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4954.0875000000005</v>
      </c>
      <c r="F28" s="209">
        <v>8443.1111111111113</v>
      </c>
      <c r="G28" s="48">
        <f t="shared" si="0"/>
        <v>0.70427169708066528</v>
      </c>
      <c r="H28" s="209">
        <v>8887.5555555555547</v>
      </c>
      <c r="I28" s="44">
        <f t="shared" si="1"/>
        <v>-5.0007501125168663E-2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5519.6802083333332</v>
      </c>
      <c r="F29" s="209">
        <v>21557.142857142859</v>
      </c>
      <c r="G29" s="48">
        <f t="shared" si="0"/>
        <v>2.9055057618368862</v>
      </c>
      <c r="H29" s="209">
        <v>21557.142857142859</v>
      </c>
      <c r="I29" s="44">
        <f t="shared" si="1"/>
        <v>0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4668.2750000000005</v>
      </c>
      <c r="F30" s="212">
        <v>14054.444444444445</v>
      </c>
      <c r="G30" s="51">
        <f t="shared" si="0"/>
        <v>2.0106290748605091</v>
      </c>
      <c r="H30" s="212">
        <v>14110</v>
      </c>
      <c r="I30" s="56">
        <f t="shared" si="1"/>
        <v>-3.937317899047112E-3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7981.375</v>
      </c>
      <c r="F32" s="215">
        <v>21610.888888888891</v>
      </c>
      <c r="G32" s="45">
        <f>(F32-E32)/E32</f>
        <v>1.707664893441154</v>
      </c>
      <c r="H32" s="215">
        <v>25062.25</v>
      </c>
      <c r="I32" s="44">
        <f>(F32-H32)/H32</f>
        <v>-0.13771154270311362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8256.0194444444442</v>
      </c>
      <c r="F33" s="209">
        <v>22187.25</v>
      </c>
      <c r="G33" s="48">
        <f>(F33-E33)/E33</f>
        <v>1.6874028276338444</v>
      </c>
      <c r="H33" s="209">
        <v>24812.25</v>
      </c>
      <c r="I33" s="44">
        <f>(F33-H33)/H33</f>
        <v>-0.10579451682132818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6131.1</v>
      </c>
      <c r="F34" s="209">
        <v>14321.428571428571</v>
      </c>
      <c r="G34" s="48">
        <f>(F34-E34)/E34</f>
        <v>1.3358660878844857</v>
      </c>
      <c r="H34" s="209">
        <v>13928.571428571429</v>
      </c>
      <c r="I34" s="44">
        <f>(F34-H34)/H34</f>
        <v>2.8205128205128091E-2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7603.7833333333338</v>
      </c>
      <c r="F35" s="209">
        <v>16000</v>
      </c>
      <c r="G35" s="48">
        <f>(F35-E35)/E35</f>
        <v>1.1042156645704879</v>
      </c>
      <c r="H35" s="209">
        <v>15000</v>
      </c>
      <c r="I35" s="44">
        <f>(F35-H35)/H35</f>
        <v>6.6666666666666666E-2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4245.2250000000004</v>
      </c>
      <c r="F36" s="209">
        <v>9562.25</v>
      </c>
      <c r="G36" s="51">
        <f>(F36-E36)/E36</f>
        <v>1.2524718948936744</v>
      </c>
      <c r="H36" s="209">
        <v>9805.3333333333339</v>
      </c>
      <c r="I36" s="56">
        <f>(F36-H36)/H36</f>
        <v>-2.4790930106064788E-2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96916.375</v>
      </c>
      <c r="F38" s="209">
        <v>355979.6</v>
      </c>
      <c r="G38" s="45">
        <f t="shared" ref="G38:G43" si="2">(F38-E38)/E38</f>
        <v>2.6730593772208255</v>
      </c>
      <c r="H38" s="209">
        <v>347979.6</v>
      </c>
      <c r="I38" s="44">
        <f t="shared" ref="I38:I43" si="3">(F38-H38)/H38</f>
        <v>2.2989853428189471E-2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56856.474999999999</v>
      </c>
      <c r="F39" s="209">
        <v>237098.28571428571</v>
      </c>
      <c r="G39" s="48">
        <f t="shared" si="2"/>
        <v>3.1701193349444492</v>
      </c>
      <c r="H39" s="209">
        <v>237098.28571428571</v>
      </c>
      <c r="I39" s="44">
        <f t="shared" si="3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32184.5</v>
      </c>
      <c r="F40" s="209">
        <v>156481.33333333334</v>
      </c>
      <c r="G40" s="48">
        <f t="shared" si="2"/>
        <v>3.8620091451889369</v>
      </c>
      <c r="H40" s="209">
        <v>154806.33333333334</v>
      </c>
      <c r="I40" s="44">
        <f t="shared" si="3"/>
        <v>1.08199707591636E-2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19639.116666666665</v>
      </c>
      <c r="F41" s="209">
        <v>81605.71428571429</v>
      </c>
      <c r="G41" s="48">
        <f t="shared" si="2"/>
        <v>3.1552639902701474</v>
      </c>
      <c r="H41" s="209">
        <v>82348.571428571435</v>
      </c>
      <c r="I41" s="44">
        <f t="shared" si="3"/>
        <v>-9.0208868225661199E-3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18728</v>
      </c>
      <c r="F42" s="209">
        <v>69666.666666666672</v>
      </c>
      <c r="G42" s="48">
        <f t="shared" si="2"/>
        <v>2.7199202619962981</v>
      </c>
      <c r="H42" s="209">
        <v>68666.666666666672</v>
      </c>
      <c r="I42" s="44">
        <f t="shared" si="3"/>
        <v>1.4563106796116504E-2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32817.46428571429</v>
      </c>
      <c r="F43" s="209">
        <v>158714.28571428571</v>
      </c>
      <c r="G43" s="51">
        <f t="shared" si="2"/>
        <v>3.8362751104866848</v>
      </c>
      <c r="H43" s="209">
        <v>158714.28571428571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26385.008928571428</v>
      </c>
      <c r="F45" s="209">
        <v>102178.5</v>
      </c>
      <c r="G45" s="45">
        <f t="shared" ref="G45:G50" si="4">(F45-E45)/E45</f>
        <v>2.8725967566133508</v>
      </c>
      <c r="H45" s="209">
        <v>107584.75</v>
      </c>
      <c r="I45" s="44">
        <f t="shared" ref="I45:I50" si="5">(F45-H45)/H45</f>
        <v>-5.0251081124415869E-2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13701.875</v>
      </c>
      <c r="F46" s="209">
        <v>71507</v>
      </c>
      <c r="G46" s="48">
        <f t="shared" si="4"/>
        <v>4.2187748027186061</v>
      </c>
      <c r="H46" s="209">
        <v>72050.333333333328</v>
      </c>
      <c r="I46" s="84">
        <f t="shared" si="5"/>
        <v>-7.5410245615333054E-3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47211.361111111109</v>
      </c>
      <c r="F47" s="209">
        <v>227222.875</v>
      </c>
      <c r="G47" s="48">
        <f t="shared" si="4"/>
        <v>3.8128854930751719</v>
      </c>
      <c r="H47" s="209">
        <v>227222.875</v>
      </c>
      <c r="I47" s="84">
        <f t="shared" si="5"/>
        <v>0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112936.99966666667</v>
      </c>
      <c r="F48" s="209">
        <v>286991.66666666669</v>
      </c>
      <c r="G48" s="48">
        <f t="shared" si="4"/>
        <v>1.5411660263130951</v>
      </c>
      <c r="H48" s="209">
        <v>286991.66666666669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4998.25</v>
      </c>
      <c r="F49" s="209">
        <v>25060</v>
      </c>
      <c r="G49" s="48">
        <f t="shared" si="4"/>
        <v>4.0137548141849644</v>
      </c>
      <c r="H49" s="209">
        <v>25060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57497.625</v>
      </c>
      <c r="F50" s="209">
        <v>269750</v>
      </c>
      <c r="G50" s="56">
        <f t="shared" si="4"/>
        <v>3.6914981270965539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18162.9375</v>
      </c>
      <c r="F52" s="206">
        <v>48475</v>
      </c>
      <c r="G52" s="208">
        <f t="shared" ref="G52:G60" si="6">(F52-E52)/E52</f>
        <v>1.6688964821907248</v>
      </c>
      <c r="H52" s="206">
        <v>48475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29680.375</v>
      </c>
      <c r="F53" s="209">
        <v>52880</v>
      </c>
      <c r="G53" s="211">
        <f t="shared" si="6"/>
        <v>0.78164864830717262</v>
      </c>
      <c r="H53" s="209">
        <v>52880</v>
      </c>
      <c r="I53" s="84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22748.862499999999</v>
      </c>
      <c r="F54" s="209">
        <v>38380.6</v>
      </c>
      <c r="G54" s="211">
        <f t="shared" si="6"/>
        <v>0.6871436978442329</v>
      </c>
      <c r="H54" s="209">
        <v>37900.5</v>
      </c>
      <c r="I54" s="84">
        <f t="shared" si="7"/>
        <v>1.2667379058323731E-2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24141.55</v>
      </c>
      <c r="F55" s="209">
        <v>47125</v>
      </c>
      <c r="G55" s="211">
        <f t="shared" si="6"/>
        <v>0.95202876368750144</v>
      </c>
      <c r="H55" s="209">
        <v>47916.666666666664</v>
      </c>
      <c r="I55" s="84">
        <f t="shared" si="7"/>
        <v>-1.6521739130434733E-2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10087.625</v>
      </c>
      <c r="F56" s="209">
        <v>25398</v>
      </c>
      <c r="G56" s="216">
        <f t="shared" si="6"/>
        <v>1.5177383179886246</v>
      </c>
      <c r="H56" s="209">
        <v>25398</v>
      </c>
      <c r="I56" s="85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4156.3999999999996</v>
      </c>
      <c r="F57" s="212">
        <v>11595</v>
      </c>
      <c r="G57" s="214">
        <f t="shared" si="6"/>
        <v>1.7896737561351173</v>
      </c>
      <c r="H57" s="212">
        <v>11595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26764.055555555555</v>
      </c>
      <c r="F58" s="215">
        <v>48208.333333333336</v>
      </c>
      <c r="G58" s="44">
        <f t="shared" si="6"/>
        <v>0.80123424244374208</v>
      </c>
      <c r="H58" s="215">
        <v>48208.333333333336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29149.666666666668</v>
      </c>
      <c r="F59" s="209">
        <v>57731.333333333336</v>
      </c>
      <c r="G59" s="48">
        <f t="shared" si="6"/>
        <v>0.98051435693947331</v>
      </c>
      <c r="H59" s="209">
        <v>56524.666666666664</v>
      </c>
      <c r="I59" s="44">
        <f t="shared" si="7"/>
        <v>2.1347612251878322E-2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113375</v>
      </c>
      <c r="F60" s="209">
        <v>481250</v>
      </c>
      <c r="G60" s="51">
        <f t="shared" si="6"/>
        <v>3.2447629547960308</v>
      </c>
      <c r="H60" s="209">
        <v>481250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32969.569444444445</v>
      </c>
      <c r="F62" s="209">
        <v>95798.28571428571</v>
      </c>
      <c r="G62" s="45">
        <f t="shared" ref="G62:G67" si="8">(F62-E62)/E62</f>
        <v>1.9056577725623969</v>
      </c>
      <c r="H62" s="209">
        <v>94366</v>
      </c>
      <c r="I62" s="44">
        <f t="shared" ref="I62:I67" si="9">(F62-H62)/H62</f>
        <v>1.5177984806876524E-2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176510.66666666669</v>
      </c>
      <c r="F63" s="209">
        <v>580273.6</v>
      </c>
      <c r="G63" s="48">
        <f t="shared" si="8"/>
        <v>2.2874704456010209</v>
      </c>
      <c r="H63" s="209">
        <v>578059.66666666663</v>
      </c>
      <c r="I63" s="44">
        <f t="shared" si="9"/>
        <v>3.8299391239312937E-3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106797.67857142858</v>
      </c>
      <c r="F64" s="209">
        <v>360990</v>
      </c>
      <c r="G64" s="48">
        <f t="shared" si="8"/>
        <v>2.380129651025721</v>
      </c>
      <c r="H64" s="209">
        <v>289900</v>
      </c>
      <c r="I64" s="84">
        <f t="shared" si="9"/>
        <v>0.24522249051397033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38449.25</v>
      </c>
      <c r="F65" s="209">
        <v>144102.5</v>
      </c>
      <c r="G65" s="48">
        <f t="shared" si="8"/>
        <v>2.7478624420502351</v>
      </c>
      <c r="H65" s="209">
        <v>132282</v>
      </c>
      <c r="I65" s="84">
        <f t="shared" si="9"/>
        <v>8.9358340514960458E-2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25891</v>
      </c>
      <c r="F66" s="209">
        <v>60257.142857142855</v>
      </c>
      <c r="G66" s="48">
        <f t="shared" si="8"/>
        <v>1.3273393402009523</v>
      </c>
      <c r="H66" s="209">
        <v>59677.142857142855</v>
      </c>
      <c r="I66" s="84">
        <f t="shared" si="9"/>
        <v>9.7189639488677176E-3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20747.821428571428</v>
      </c>
      <c r="F67" s="209">
        <v>52263.25</v>
      </c>
      <c r="G67" s="51">
        <f t="shared" si="8"/>
        <v>1.5189753141035462</v>
      </c>
      <c r="H67" s="209">
        <v>52263.25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24846.055555555555</v>
      </c>
      <c r="F69" s="215">
        <v>57728.5</v>
      </c>
      <c r="G69" s="45">
        <f>(F69-E69)/E69</f>
        <v>1.3234472719792323</v>
      </c>
      <c r="H69" s="215">
        <v>58074.75</v>
      </c>
      <c r="I69" s="44">
        <f>(F69-H69)/H69</f>
        <v>-5.9621436166320133E-3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6962.3374999999996</v>
      </c>
      <c r="F70" s="209">
        <v>40840.5</v>
      </c>
      <c r="G70" s="48">
        <f>(F70-E70)/E70</f>
        <v>4.8659178760006965</v>
      </c>
      <c r="H70" s="209">
        <v>40018.833333333336</v>
      </c>
      <c r="I70" s="44">
        <f>(F70-H70)/H70</f>
        <v>2.0531999516894068E-2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9226.5</v>
      </c>
      <c r="F71" s="209">
        <v>22136.142857142859</v>
      </c>
      <c r="G71" s="48">
        <f>(F71-E71)/E71</f>
        <v>1.3991917690503288</v>
      </c>
      <c r="H71" s="209">
        <v>22612.25</v>
      </c>
      <c r="I71" s="44">
        <f>(F71-H71)/H71</f>
        <v>-2.1055275032654482E-2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10414.4375</v>
      </c>
      <c r="F72" s="209">
        <v>30465.75</v>
      </c>
      <c r="G72" s="48">
        <f>(F72-E72)/E72</f>
        <v>1.92533802233678</v>
      </c>
      <c r="H72" s="209">
        <v>30465.75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9708.2291666666679</v>
      </c>
      <c r="F73" s="218">
        <v>24993.833333333332</v>
      </c>
      <c r="G73" s="48">
        <f>(F73-E73)/E73</f>
        <v>1.5744997263919136</v>
      </c>
      <c r="H73" s="218">
        <v>24993.833333333332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7862.8333333333339</v>
      </c>
      <c r="F75" s="206">
        <v>20083.599999999999</v>
      </c>
      <c r="G75" s="44">
        <f t="shared" ref="G75:G81" si="10">(F75-E75)/E75</f>
        <v>1.5542446531148648</v>
      </c>
      <c r="H75" s="206">
        <v>20083.599999999999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9408.960317460318</v>
      </c>
      <c r="F76" s="209">
        <v>28925</v>
      </c>
      <c r="G76" s="48">
        <f t="shared" si="10"/>
        <v>2.0741972570894509</v>
      </c>
      <c r="H76" s="209">
        <v>28337.5</v>
      </c>
      <c r="I76" s="44">
        <f t="shared" si="11"/>
        <v>2.0732245258050286E-2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4014.729166666667</v>
      </c>
      <c r="F77" s="209">
        <v>11273</v>
      </c>
      <c r="G77" s="48">
        <f t="shared" si="10"/>
        <v>1.8079104547317948</v>
      </c>
      <c r="H77" s="209">
        <v>11282.166666666666</v>
      </c>
      <c r="I77" s="44">
        <f t="shared" si="11"/>
        <v>-8.1249169042583969E-4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7564.5277777777783</v>
      </c>
      <c r="F78" s="209">
        <v>17585</v>
      </c>
      <c r="G78" s="48">
        <f t="shared" si="10"/>
        <v>1.3246659297966017</v>
      </c>
      <c r="H78" s="209">
        <v>16389.444444444445</v>
      </c>
      <c r="I78" s="44">
        <f t="shared" si="11"/>
        <v>7.2946679773566947E-2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5486.0535714285716</v>
      </c>
      <c r="F79" s="209">
        <v>30938.833333333332</v>
      </c>
      <c r="G79" s="48">
        <f t="shared" si="10"/>
        <v>4.6395426932145032</v>
      </c>
      <c r="H79" s="209">
        <v>30803.285714285714</v>
      </c>
      <c r="I79" s="44">
        <f t="shared" si="11"/>
        <v>4.4004272889873923E-3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48416.375</v>
      </c>
      <c r="F80" s="209">
        <v>75000</v>
      </c>
      <c r="G80" s="48">
        <f t="shared" si="10"/>
        <v>0.54906268798521163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8492.0277777777774</v>
      </c>
      <c r="F81" s="212">
        <v>43718.3</v>
      </c>
      <c r="G81" s="51">
        <f t="shared" si="10"/>
        <v>4.1481579128136525</v>
      </c>
      <c r="H81" s="212">
        <v>43743.3</v>
      </c>
      <c r="I81" s="56">
        <f t="shared" si="11"/>
        <v>-5.7151609503626835E-4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203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9" t="s">
        <v>3</v>
      </c>
      <c r="B12" s="245"/>
      <c r="C12" s="247" t="s">
        <v>0</v>
      </c>
      <c r="D12" s="241" t="s">
        <v>23</v>
      </c>
      <c r="E12" s="241" t="s">
        <v>217</v>
      </c>
      <c r="F12" s="249" t="s">
        <v>223</v>
      </c>
      <c r="G12" s="241" t="s">
        <v>197</v>
      </c>
      <c r="H12" s="249" t="s">
        <v>219</v>
      </c>
      <c r="I12" s="241" t="s">
        <v>187</v>
      </c>
    </row>
    <row r="13" spans="1:9" ht="30.75" customHeight="1" thickBot="1" x14ac:dyDescent="0.25">
      <c r="A13" s="240"/>
      <c r="B13" s="246"/>
      <c r="C13" s="248"/>
      <c r="D13" s="242"/>
      <c r="E13" s="242"/>
      <c r="F13" s="250"/>
      <c r="G13" s="242"/>
      <c r="H13" s="250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4460.4250000000002</v>
      </c>
      <c r="F15" s="180">
        <v>27500</v>
      </c>
      <c r="G15" s="44">
        <f>(F15-E15)/E15</f>
        <v>5.165331778922412</v>
      </c>
      <c r="H15" s="180">
        <v>29866.6</v>
      </c>
      <c r="I15" s="119">
        <f>(F15-H15)/H15</f>
        <v>-7.9239016158518166E-2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4997.1361111111109</v>
      </c>
      <c r="F16" s="180">
        <v>25500</v>
      </c>
      <c r="G16" s="48">
        <f t="shared" ref="G16:G39" si="0">(F16-E16)/E16</f>
        <v>4.1029228408049283</v>
      </c>
      <c r="H16" s="180">
        <v>25866.6</v>
      </c>
      <c r="I16" s="48">
        <f>(F16-H16)/H16</f>
        <v>-1.4172716939992058E-2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5322.0027777777777</v>
      </c>
      <c r="F17" s="180">
        <v>25300</v>
      </c>
      <c r="G17" s="48">
        <f t="shared" si="0"/>
        <v>3.7538494541267617</v>
      </c>
      <c r="H17" s="180">
        <v>26500</v>
      </c>
      <c r="I17" s="48">
        <f t="shared" ref="I17:I29" si="1">(F17-H17)/H17</f>
        <v>-4.5283018867924525E-2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1719.5</v>
      </c>
      <c r="F18" s="180">
        <v>9700</v>
      </c>
      <c r="G18" s="48">
        <f t="shared" si="0"/>
        <v>4.6411747601046818</v>
      </c>
      <c r="H18" s="180">
        <v>8666.6</v>
      </c>
      <c r="I18" s="48">
        <f t="shared" si="1"/>
        <v>0.11923937876445198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14525.857142857143</v>
      </c>
      <c r="F19" s="180">
        <v>81500</v>
      </c>
      <c r="G19" s="48">
        <f t="shared" si="0"/>
        <v>4.6106843953147587</v>
      </c>
      <c r="H19" s="180">
        <v>99000</v>
      </c>
      <c r="I19" s="48">
        <f t="shared" si="1"/>
        <v>-0.17676767676767677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5751.4</v>
      </c>
      <c r="F20" s="180">
        <v>28800</v>
      </c>
      <c r="G20" s="48">
        <f t="shared" si="0"/>
        <v>4.0074764405188299</v>
      </c>
      <c r="H20" s="180">
        <v>30966.6</v>
      </c>
      <c r="I20" s="48">
        <f t="shared" si="1"/>
        <v>-6.9965704985371288E-2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4009.6875000000005</v>
      </c>
      <c r="F21" s="180">
        <v>13500</v>
      </c>
      <c r="G21" s="48">
        <f t="shared" si="0"/>
        <v>2.366845920037409</v>
      </c>
      <c r="H21" s="180">
        <v>12000</v>
      </c>
      <c r="I21" s="48">
        <f t="shared" si="1"/>
        <v>0.125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896.99999999999989</v>
      </c>
      <c r="F22" s="180">
        <v>7420</v>
      </c>
      <c r="G22" s="48">
        <f t="shared" si="0"/>
        <v>7.2720178372352295</v>
      </c>
      <c r="H22" s="180">
        <v>6766.6</v>
      </c>
      <c r="I22" s="48">
        <f t="shared" si="1"/>
        <v>9.6562527709632542E-2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1121.875</v>
      </c>
      <c r="F23" s="180">
        <v>6900</v>
      </c>
      <c r="G23" s="48">
        <f t="shared" si="0"/>
        <v>5.1504178272980505</v>
      </c>
      <c r="H23" s="180">
        <v>6666.6</v>
      </c>
      <c r="I23" s="48">
        <f t="shared" si="1"/>
        <v>3.5010350103500981E-2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1222.3298611111111</v>
      </c>
      <c r="F24" s="180">
        <v>7960</v>
      </c>
      <c r="G24" s="48">
        <f t="shared" si="0"/>
        <v>5.5121537591859804</v>
      </c>
      <c r="H24" s="180">
        <v>7100</v>
      </c>
      <c r="I24" s="48">
        <f t="shared" si="1"/>
        <v>0.12112676056338029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1051.3916666666667</v>
      </c>
      <c r="F25" s="180">
        <v>7020</v>
      </c>
      <c r="G25" s="48">
        <f t="shared" si="0"/>
        <v>5.6768647903175955</v>
      </c>
      <c r="H25" s="180">
        <v>6500</v>
      </c>
      <c r="I25" s="48">
        <f t="shared" si="1"/>
        <v>0.08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2878.5</v>
      </c>
      <c r="F26" s="180">
        <v>19820</v>
      </c>
      <c r="G26" s="48">
        <f t="shared" si="0"/>
        <v>5.8855306583289906</v>
      </c>
      <c r="H26" s="180">
        <v>21566.6</v>
      </c>
      <c r="I26" s="48">
        <f t="shared" si="1"/>
        <v>-8.0986339988686151E-2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1286.5111111111112</v>
      </c>
      <c r="F27" s="180">
        <v>8300</v>
      </c>
      <c r="G27" s="48">
        <f t="shared" si="0"/>
        <v>5.451557183079129</v>
      </c>
      <c r="H27" s="180">
        <v>6500</v>
      </c>
      <c r="I27" s="48">
        <f t="shared" si="1"/>
        <v>0.27692307692307694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4954.0875000000005</v>
      </c>
      <c r="F28" s="180">
        <v>8500</v>
      </c>
      <c r="G28" s="48">
        <f t="shared" si="0"/>
        <v>0.71575491954875625</v>
      </c>
      <c r="H28" s="180">
        <v>8366.6</v>
      </c>
      <c r="I28" s="48">
        <f t="shared" si="1"/>
        <v>1.5944350154184453E-2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5519.6802083333332</v>
      </c>
      <c r="F29" s="180">
        <v>16900</v>
      </c>
      <c r="G29" s="48">
        <f t="shared" si="0"/>
        <v>2.0617715813472741</v>
      </c>
      <c r="H29" s="180">
        <v>16080</v>
      </c>
      <c r="I29" s="48">
        <f t="shared" si="1"/>
        <v>5.0995024875621887E-2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4668.2750000000005</v>
      </c>
      <c r="F30" s="183">
        <v>13460</v>
      </c>
      <c r="G30" s="51">
        <f t="shared" si="0"/>
        <v>1.8832920082899995</v>
      </c>
      <c r="H30" s="183">
        <v>14000</v>
      </c>
      <c r="I30" s="51">
        <f>(F30-H30)/H30</f>
        <v>-3.8571428571428569E-2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7981.375</v>
      </c>
      <c r="F32" s="180">
        <v>20520</v>
      </c>
      <c r="G32" s="44">
        <f t="shared" si="0"/>
        <v>1.5709855757936446</v>
      </c>
      <c r="H32" s="180">
        <v>19333.2</v>
      </c>
      <c r="I32" s="45">
        <f>(F32-H32)/H32</f>
        <v>6.1386630252622393E-2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8256.0194444444442</v>
      </c>
      <c r="F33" s="180">
        <v>19520</v>
      </c>
      <c r="G33" s="48">
        <f t="shared" si="0"/>
        <v>1.3643355168131537</v>
      </c>
      <c r="H33" s="180">
        <v>18300</v>
      </c>
      <c r="I33" s="48">
        <f>(F33-H33)/H33</f>
        <v>6.6666666666666666E-2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6131.1</v>
      </c>
      <c r="F34" s="180">
        <v>13260</v>
      </c>
      <c r="G34" s="48">
        <f>(F34-E34)/E34</f>
        <v>1.1627440426677105</v>
      </c>
      <c r="H34" s="180">
        <v>12933.2</v>
      </c>
      <c r="I34" s="48">
        <f>(F34-H34)/H34</f>
        <v>2.5268301735069377E-2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7603.7833333333338</v>
      </c>
      <c r="F35" s="180">
        <v>10900</v>
      </c>
      <c r="G35" s="48">
        <f t="shared" si="0"/>
        <v>0.43349692148864483</v>
      </c>
      <c r="H35" s="180">
        <v>10300</v>
      </c>
      <c r="I35" s="48">
        <f>(F35-H35)/H35</f>
        <v>5.8252427184466021E-2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4245.2250000000004</v>
      </c>
      <c r="F36" s="180">
        <v>6700</v>
      </c>
      <c r="G36" s="55">
        <f t="shared" si="0"/>
        <v>0.57824379155404004</v>
      </c>
      <c r="H36" s="180">
        <v>7000</v>
      </c>
      <c r="I36" s="48">
        <f>(F36-H36)/H36</f>
        <v>-4.2857142857142858E-2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96916.375</v>
      </c>
      <c r="F38" s="181">
        <v>317000</v>
      </c>
      <c r="G38" s="45">
        <f t="shared" si="0"/>
        <v>2.2708610902956288</v>
      </c>
      <c r="H38" s="181">
        <v>318000</v>
      </c>
      <c r="I38" s="45">
        <f>(F38-H38)/H38</f>
        <v>-3.1446540880503146E-3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56856.474999999999</v>
      </c>
      <c r="F39" s="182">
        <v>254200</v>
      </c>
      <c r="G39" s="51">
        <f t="shared" si="0"/>
        <v>3.4709067876613879</v>
      </c>
      <c r="H39" s="182">
        <v>256333.2</v>
      </c>
      <c r="I39" s="51">
        <f>(F39-H39)/H39</f>
        <v>-8.321980921706636E-3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204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9" t="s">
        <v>3</v>
      </c>
      <c r="B12" s="245"/>
      <c r="C12" s="247" t="s">
        <v>0</v>
      </c>
      <c r="D12" s="241" t="s">
        <v>222</v>
      </c>
      <c r="E12" s="249" t="s">
        <v>223</v>
      </c>
      <c r="F12" s="256" t="s">
        <v>186</v>
      </c>
      <c r="G12" s="241" t="s">
        <v>217</v>
      </c>
      <c r="H12" s="258" t="s">
        <v>224</v>
      </c>
      <c r="I12" s="254" t="s">
        <v>196</v>
      </c>
    </row>
    <row r="13" spans="1:9" ht="39.75" customHeight="1" thickBot="1" x14ac:dyDescent="0.25">
      <c r="A13" s="240"/>
      <c r="B13" s="246"/>
      <c r="C13" s="248"/>
      <c r="D13" s="242"/>
      <c r="E13" s="250"/>
      <c r="F13" s="257"/>
      <c r="G13" s="242"/>
      <c r="H13" s="259"/>
      <c r="I13" s="25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30094.222222222223</v>
      </c>
      <c r="E15" s="164">
        <v>27500</v>
      </c>
      <c r="F15" s="67">
        <f t="shared" ref="F15:F30" si="0">D15-E15</f>
        <v>2594.2222222222226</v>
      </c>
      <c r="G15" s="42">
        <v>4460.4250000000002</v>
      </c>
      <c r="H15" s="66">
        <f>AVERAGE(D15:E15)</f>
        <v>28797.111111111109</v>
      </c>
      <c r="I15" s="69">
        <f>(H15-G15)/G15</f>
        <v>5.4561361554361092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28862.5</v>
      </c>
      <c r="E16" s="164">
        <v>25500</v>
      </c>
      <c r="F16" s="71">
        <f t="shared" si="0"/>
        <v>3362.5</v>
      </c>
      <c r="G16" s="46">
        <v>4997.1361111111109</v>
      </c>
      <c r="H16" s="68">
        <f t="shared" ref="H16:H30" si="1">AVERAGE(D16:E16)</f>
        <v>27181.25</v>
      </c>
      <c r="I16" s="72">
        <f t="shared" ref="I16:I39" si="2">(H16-G16)/G16</f>
        <v>4.4393655477109393</v>
      </c>
    </row>
    <row r="17" spans="1:9" ht="16.5" x14ac:dyDescent="0.3">
      <c r="A17" s="37"/>
      <c r="B17" s="34" t="s">
        <v>6</v>
      </c>
      <c r="C17" s="15" t="s">
        <v>165</v>
      </c>
      <c r="D17" s="164">
        <v>30388.666666666668</v>
      </c>
      <c r="E17" s="164">
        <v>25300</v>
      </c>
      <c r="F17" s="71">
        <f t="shared" si="0"/>
        <v>5088.6666666666679</v>
      </c>
      <c r="G17" s="46">
        <v>5322.0027777777777</v>
      </c>
      <c r="H17" s="68">
        <f t="shared" si="1"/>
        <v>27844.333333333336</v>
      </c>
      <c r="I17" s="72">
        <f t="shared" si="2"/>
        <v>4.231927621232817</v>
      </c>
    </row>
    <row r="18" spans="1:9" ht="16.5" x14ac:dyDescent="0.3">
      <c r="A18" s="37"/>
      <c r="B18" s="34" t="s">
        <v>7</v>
      </c>
      <c r="C18" s="15" t="s">
        <v>166</v>
      </c>
      <c r="D18" s="164">
        <v>11498.777777777777</v>
      </c>
      <c r="E18" s="164">
        <v>9700</v>
      </c>
      <c r="F18" s="71">
        <f t="shared" si="0"/>
        <v>1798.7777777777774</v>
      </c>
      <c r="G18" s="46">
        <v>1719.5</v>
      </c>
      <c r="H18" s="68">
        <f t="shared" si="1"/>
        <v>10599.388888888889</v>
      </c>
      <c r="I18" s="72">
        <f t="shared" si="2"/>
        <v>5.1642273270653609</v>
      </c>
    </row>
    <row r="19" spans="1:9" ht="16.5" x14ac:dyDescent="0.3">
      <c r="A19" s="37"/>
      <c r="B19" s="34" t="s">
        <v>8</v>
      </c>
      <c r="C19" s="15" t="s">
        <v>167</v>
      </c>
      <c r="D19" s="164">
        <v>70083</v>
      </c>
      <c r="E19" s="164">
        <v>81500</v>
      </c>
      <c r="F19" s="71">
        <f t="shared" si="0"/>
        <v>-11417</v>
      </c>
      <c r="G19" s="46">
        <v>14525.857142857143</v>
      </c>
      <c r="H19" s="68">
        <f t="shared" si="1"/>
        <v>75791.5</v>
      </c>
      <c r="I19" s="72">
        <f t="shared" si="2"/>
        <v>4.217695538006117</v>
      </c>
    </row>
    <row r="20" spans="1:9" ht="16.5" x14ac:dyDescent="0.3">
      <c r="A20" s="37"/>
      <c r="B20" s="34" t="s">
        <v>9</v>
      </c>
      <c r="C20" s="15" t="s">
        <v>168</v>
      </c>
      <c r="D20" s="164">
        <v>32549.777777777777</v>
      </c>
      <c r="E20" s="164">
        <v>28800</v>
      </c>
      <c r="F20" s="71">
        <f t="shared" si="0"/>
        <v>3749.7777777777774</v>
      </c>
      <c r="G20" s="46">
        <v>5751.4</v>
      </c>
      <c r="H20" s="68">
        <f t="shared" si="1"/>
        <v>30674.888888888891</v>
      </c>
      <c r="I20" s="72">
        <f t="shared" si="2"/>
        <v>4.3334647023140267</v>
      </c>
    </row>
    <row r="21" spans="1:9" ht="16.5" x14ac:dyDescent="0.3">
      <c r="A21" s="37"/>
      <c r="B21" s="34" t="s">
        <v>10</v>
      </c>
      <c r="C21" s="15" t="s">
        <v>169</v>
      </c>
      <c r="D21" s="164">
        <v>17443.111111111109</v>
      </c>
      <c r="E21" s="164">
        <v>13500</v>
      </c>
      <c r="F21" s="71">
        <f t="shared" si="0"/>
        <v>3943.1111111111095</v>
      </c>
      <c r="G21" s="46">
        <v>4009.6875000000005</v>
      </c>
      <c r="H21" s="68">
        <f t="shared" si="1"/>
        <v>15471.555555555555</v>
      </c>
      <c r="I21" s="72">
        <f t="shared" si="2"/>
        <v>2.8585439776929134</v>
      </c>
    </row>
    <row r="22" spans="1:9" ht="16.5" x14ac:dyDescent="0.3">
      <c r="A22" s="37"/>
      <c r="B22" s="34" t="s">
        <v>11</v>
      </c>
      <c r="C22" s="15" t="s">
        <v>170</v>
      </c>
      <c r="D22" s="164">
        <v>8166.4444444444443</v>
      </c>
      <c r="E22" s="164">
        <v>7420</v>
      </c>
      <c r="F22" s="71">
        <f t="shared" si="0"/>
        <v>746.44444444444434</v>
      </c>
      <c r="G22" s="46">
        <v>896.99999999999989</v>
      </c>
      <c r="H22" s="68">
        <f t="shared" si="1"/>
        <v>7793.2222222222226</v>
      </c>
      <c r="I22" s="72">
        <f t="shared" si="2"/>
        <v>7.6880961228787328</v>
      </c>
    </row>
    <row r="23" spans="1:9" ht="16.5" x14ac:dyDescent="0.3">
      <c r="A23" s="37"/>
      <c r="B23" s="34" t="s">
        <v>12</v>
      </c>
      <c r="C23" s="15" t="s">
        <v>171</v>
      </c>
      <c r="D23" s="164">
        <v>6860.8888888888887</v>
      </c>
      <c r="E23" s="164">
        <v>6900</v>
      </c>
      <c r="F23" s="71">
        <f t="shared" si="0"/>
        <v>-39.111111111111313</v>
      </c>
      <c r="G23" s="46">
        <v>1121.875</v>
      </c>
      <c r="H23" s="68">
        <f t="shared" si="1"/>
        <v>6880.4444444444443</v>
      </c>
      <c r="I23" s="72">
        <f t="shared" si="2"/>
        <v>5.1329866914268028</v>
      </c>
    </row>
    <row r="24" spans="1:9" ht="16.5" x14ac:dyDescent="0.3">
      <c r="A24" s="37"/>
      <c r="B24" s="34" t="s">
        <v>13</v>
      </c>
      <c r="C24" s="15" t="s">
        <v>172</v>
      </c>
      <c r="D24" s="164">
        <v>8275</v>
      </c>
      <c r="E24" s="164">
        <v>7960</v>
      </c>
      <c r="F24" s="71">
        <f t="shared" si="0"/>
        <v>315</v>
      </c>
      <c r="G24" s="46">
        <v>1222.3298611111111</v>
      </c>
      <c r="H24" s="68">
        <f t="shared" si="1"/>
        <v>8117.5</v>
      </c>
      <c r="I24" s="72">
        <f t="shared" si="2"/>
        <v>5.641006047762839</v>
      </c>
    </row>
    <row r="25" spans="1:9" ht="16.5" x14ac:dyDescent="0.3">
      <c r="A25" s="37"/>
      <c r="B25" s="34" t="s">
        <v>14</v>
      </c>
      <c r="C25" s="15" t="s">
        <v>173</v>
      </c>
      <c r="D25" s="164">
        <v>7868.75</v>
      </c>
      <c r="E25" s="164">
        <v>7020</v>
      </c>
      <c r="F25" s="71">
        <f t="shared" si="0"/>
        <v>848.75</v>
      </c>
      <c r="G25" s="46">
        <v>1051.3916666666667</v>
      </c>
      <c r="H25" s="68">
        <f t="shared" si="1"/>
        <v>7444.375</v>
      </c>
      <c r="I25" s="72">
        <f t="shared" si="2"/>
        <v>6.0804964848177416</v>
      </c>
    </row>
    <row r="26" spans="1:9" ht="16.5" x14ac:dyDescent="0.3">
      <c r="A26" s="37"/>
      <c r="B26" s="34" t="s">
        <v>15</v>
      </c>
      <c r="C26" s="15" t="s">
        <v>174</v>
      </c>
      <c r="D26" s="164">
        <v>22277.555555555555</v>
      </c>
      <c r="E26" s="164">
        <v>19820</v>
      </c>
      <c r="F26" s="71">
        <f t="shared" si="0"/>
        <v>2457.5555555555547</v>
      </c>
      <c r="G26" s="46">
        <v>2878.5</v>
      </c>
      <c r="H26" s="68">
        <f t="shared" si="1"/>
        <v>21048.777777777777</v>
      </c>
      <c r="I26" s="72">
        <f t="shared" si="2"/>
        <v>6.3124119429486809</v>
      </c>
    </row>
    <row r="27" spans="1:9" ht="16.5" x14ac:dyDescent="0.3">
      <c r="A27" s="37"/>
      <c r="B27" s="34" t="s">
        <v>16</v>
      </c>
      <c r="C27" s="15" t="s">
        <v>175</v>
      </c>
      <c r="D27" s="164">
        <v>9493.5</v>
      </c>
      <c r="E27" s="164">
        <v>8300</v>
      </c>
      <c r="F27" s="71">
        <f t="shared" si="0"/>
        <v>1193.5</v>
      </c>
      <c r="G27" s="46">
        <v>1286.5111111111112</v>
      </c>
      <c r="H27" s="68">
        <f t="shared" si="1"/>
        <v>8896.75</v>
      </c>
      <c r="I27" s="72">
        <f t="shared" si="2"/>
        <v>5.9154085986215952</v>
      </c>
    </row>
    <row r="28" spans="1:9" ht="16.5" x14ac:dyDescent="0.3">
      <c r="A28" s="37"/>
      <c r="B28" s="34" t="s">
        <v>17</v>
      </c>
      <c r="C28" s="15" t="s">
        <v>176</v>
      </c>
      <c r="D28" s="164">
        <v>8443.1111111111113</v>
      </c>
      <c r="E28" s="164">
        <v>8500</v>
      </c>
      <c r="F28" s="71">
        <f t="shared" si="0"/>
        <v>-56.888888888888687</v>
      </c>
      <c r="G28" s="46">
        <v>4954.0875000000005</v>
      </c>
      <c r="H28" s="68">
        <f t="shared" si="1"/>
        <v>8471.5555555555547</v>
      </c>
      <c r="I28" s="72">
        <f t="shared" si="2"/>
        <v>0.71001330831471055</v>
      </c>
    </row>
    <row r="29" spans="1:9" ht="16.5" x14ac:dyDescent="0.3">
      <c r="A29" s="37"/>
      <c r="B29" s="34" t="s">
        <v>18</v>
      </c>
      <c r="C29" s="15" t="s">
        <v>177</v>
      </c>
      <c r="D29" s="164">
        <v>21557.142857142859</v>
      </c>
      <c r="E29" s="164">
        <v>16900</v>
      </c>
      <c r="F29" s="71">
        <f t="shared" si="0"/>
        <v>4657.1428571428587</v>
      </c>
      <c r="G29" s="46">
        <v>5519.6802083333332</v>
      </c>
      <c r="H29" s="68">
        <f t="shared" si="1"/>
        <v>19228.571428571428</v>
      </c>
      <c r="I29" s="72">
        <f t="shared" si="2"/>
        <v>2.4836386715920797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14054.444444444445</v>
      </c>
      <c r="E30" s="167">
        <v>13460</v>
      </c>
      <c r="F30" s="74">
        <f t="shared" si="0"/>
        <v>594.44444444444525</v>
      </c>
      <c r="G30" s="49">
        <v>4668.2750000000005</v>
      </c>
      <c r="H30" s="100">
        <f t="shared" si="1"/>
        <v>13757.222222222223</v>
      </c>
      <c r="I30" s="75">
        <f t="shared" si="2"/>
        <v>1.9469605415752542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21610.888888888891</v>
      </c>
      <c r="E32" s="164">
        <v>20520</v>
      </c>
      <c r="F32" s="67">
        <f>D32-E32</f>
        <v>1090.8888888888905</v>
      </c>
      <c r="G32" s="54">
        <v>7981.375</v>
      </c>
      <c r="H32" s="68">
        <f>AVERAGE(D32:E32)</f>
        <v>21065.444444444445</v>
      </c>
      <c r="I32" s="78">
        <f t="shared" si="2"/>
        <v>1.6393252346173992</v>
      </c>
    </row>
    <row r="33" spans="1:9" ht="16.5" x14ac:dyDescent="0.3">
      <c r="A33" s="37"/>
      <c r="B33" s="34" t="s">
        <v>27</v>
      </c>
      <c r="C33" s="15" t="s">
        <v>180</v>
      </c>
      <c r="D33" s="47">
        <v>22187.25</v>
      </c>
      <c r="E33" s="164">
        <v>19520</v>
      </c>
      <c r="F33" s="79">
        <f>D33-E33</f>
        <v>2667.25</v>
      </c>
      <c r="G33" s="46">
        <v>8256.0194444444442</v>
      </c>
      <c r="H33" s="68">
        <f>AVERAGE(D33:E33)</f>
        <v>20853.625</v>
      </c>
      <c r="I33" s="72">
        <f t="shared" si="2"/>
        <v>1.5258691722234989</v>
      </c>
    </row>
    <row r="34" spans="1:9" ht="16.5" x14ac:dyDescent="0.3">
      <c r="A34" s="37"/>
      <c r="B34" s="39" t="s">
        <v>28</v>
      </c>
      <c r="C34" s="15" t="s">
        <v>181</v>
      </c>
      <c r="D34" s="47">
        <v>14321.428571428571</v>
      </c>
      <c r="E34" s="164">
        <v>13260</v>
      </c>
      <c r="F34" s="71">
        <f>D34-E34</f>
        <v>1061.4285714285706</v>
      </c>
      <c r="G34" s="46">
        <v>6131.1</v>
      </c>
      <c r="H34" s="68">
        <f>AVERAGE(D34:E34)</f>
        <v>13790.714285714286</v>
      </c>
      <c r="I34" s="72">
        <f t="shared" si="2"/>
        <v>1.2493050652760982</v>
      </c>
    </row>
    <row r="35" spans="1:9" ht="16.5" x14ac:dyDescent="0.3">
      <c r="A35" s="37"/>
      <c r="B35" s="34" t="s">
        <v>29</v>
      </c>
      <c r="C35" s="15" t="s">
        <v>182</v>
      </c>
      <c r="D35" s="47">
        <v>16000</v>
      </c>
      <c r="E35" s="164">
        <v>10900</v>
      </c>
      <c r="F35" s="79">
        <f>D35-E35</f>
        <v>5100</v>
      </c>
      <c r="G35" s="46">
        <v>7603.7833333333338</v>
      </c>
      <c r="H35" s="68">
        <f>AVERAGE(D35:E35)</f>
        <v>13450</v>
      </c>
      <c r="I35" s="72">
        <f t="shared" si="2"/>
        <v>0.76885629302956637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9562.25</v>
      </c>
      <c r="E36" s="164">
        <v>6700</v>
      </c>
      <c r="F36" s="71">
        <f>D36-E36</f>
        <v>2862.25</v>
      </c>
      <c r="G36" s="49">
        <v>4245.2250000000004</v>
      </c>
      <c r="H36" s="68">
        <f>AVERAGE(D36:E36)</f>
        <v>8131.125</v>
      </c>
      <c r="I36" s="80">
        <f t="shared" si="2"/>
        <v>0.91535784322385727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355979.6</v>
      </c>
      <c r="E38" s="165">
        <v>317000</v>
      </c>
      <c r="F38" s="67">
        <f>D38-E38</f>
        <v>38979.599999999977</v>
      </c>
      <c r="G38" s="46">
        <v>96916.375</v>
      </c>
      <c r="H38" s="67">
        <f>AVERAGE(D38:E38)</f>
        <v>336489.8</v>
      </c>
      <c r="I38" s="78">
        <f t="shared" si="2"/>
        <v>2.4719602337582272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237098.28571428571</v>
      </c>
      <c r="E39" s="166">
        <v>254200</v>
      </c>
      <c r="F39" s="74">
        <f>D39-E39</f>
        <v>-17101.71428571429</v>
      </c>
      <c r="G39" s="46">
        <v>56856.474999999999</v>
      </c>
      <c r="H39" s="81">
        <f>AVERAGE(D39:E39)</f>
        <v>245649.14285714284</v>
      </c>
      <c r="I39" s="75">
        <f t="shared" si="2"/>
        <v>3.3205130613029183</v>
      </c>
    </row>
    <row r="40" spans="1:9" ht="15.75" customHeight="1" thickBot="1" x14ac:dyDescent="0.25">
      <c r="A40" s="251"/>
      <c r="B40" s="252"/>
      <c r="C40" s="253"/>
      <c r="D40" s="83">
        <f>SUM(D15:D39)</f>
        <v>1004676.5960317459</v>
      </c>
      <c r="E40" s="83">
        <f>SUM(E15:E39)</f>
        <v>950180</v>
      </c>
      <c r="F40" s="83">
        <f>SUM(F15:F39)</f>
        <v>54496.596031746012</v>
      </c>
      <c r="G40" s="83">
        <f>SUM(G15:G39)</f>
        <v>252376.01165674606</v>
      </c>
      <c r="H40" s="83">
        <f>AVERAGE(D40:E40)</f>
        <v>977428.29801587295</v>
      </c>
      <c r="I40" s="75">
        <f>(H40-G40)/G40</f>
        <v>2.8729049230925434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1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217</v>
      </c>
      <c r="F13" s="258" t="s">
        <v>224</v>
      </c>
      <c r="G13" s="241" t="s">
        <v>197</v>
      </c>
      <c r="H13" s="258" t="s">
        <v>220</v>
      </c>
      <c r="I13" s="241" t="s">
        <v>187</v>
      </c>
    </row>
    <row r="14" spans="1:9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4460.4250000000002</v>
      </c>
      <c r="F16" s="42">
        <v>28797.111111111109</v>
      </c>
      <c r="G16" s="21">
        <f t="shared" ref="G16:G31" si="0">(F16-E16)/E16</f>
        <v>5.4561361554361092</v>
      </c>
      <c r="H16" s="206">
        <v>30377.077777777777</v>
      </c>
      <c r="I16" s="21">
        <f t="shared" ref="I16:I31" si="1">(F16-H16)/H16</f>
        <v>-5.2011805685354143E-2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4997.1361111111109</v>
      </c>
      <c r="F17" s="46">
        <v>27181.25</v>
      </c>
      <c r="G17" s="21">
        <f t="shared" si="0"/>
        <v>4.4393655477109393</v>
      </c>
      <c r="H17" s="209">
        <v>26464.424999999999</v>
      </c>
      <c r="I17" s="21">
        <f t="shared" si="1"/>
        <v>2.7086362163545995E-2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5322.0027777777777</v>
      </c>
      <c r="F18" s="46">
        <v>27844.333333333336</v>
      </c>
      <c r="G18" s="21">
        <f t="shared" si="0"/>
        <v>4.231927621232817</v>
      </c>
      <c r="H18" s="209">
        <v>29444.333333333336</v>
      </c>
      <c r="I18" s="21">
        <f t="shared" si="1"/>
        <v>-5.4339827697463004E-2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1719.5</v>
      </c>
      <c r="F19" s="46">
        <v>10599.388888888889</v>
      </c>
      <c r="G19" s="21">
        <f t="shared" si="0"/>
        <v>5.1642273270653609</v>
      </c>
      <c r="H19" s="209">
        <v>9630.4111111111124</v>
      </c>
      <c r="I19" s="21">
        <f t="shared" si="1"/>
        <v>0.10061644997271359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14525.857142857143</v>
      </c>
      <c r="F20" s="46">
        <v>75791.5</v>
      </c>
      <c r="G20" s="21">
        <f t="shared" si="0"/>
        <v>4.217695538006117</v>
      </c>
      <c r="H20" s="209">
        <v>85499.8</v>
      </c>
      <c r="I20" s="21">
        <f t="shared" si="1"/>
        <v>-0.11354763402955331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5751.4</v>
      </c>
      <c r="F21" s="46">
        <v>30674.888888888891</v>
      </c>
      <c r="G21" s="21">
        <f t="shared" si="0"/>
        <v>4.3334647023140267</v>
      </c>
      <c r="H21" s="209">
        <v>30760.411111111112</v>
      </c>
      <c r="I21" s="21">
        <f t="shared" si="1"/>
        <v>-2.7802691554837515E-3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4009.6875000000005</v>
      </c>
      <c r="F22" s="46">
        <v>15471.555555555555</v>
      </c>
      <c r="G22" s="21">
        <f t="shared" si="0"/>
        <v>2.8585439776929134</v>
      </c>
      <c r="H22" s="209">
        <v>14319.333333333334</v>
      </c>
      <c r="I22" s="21">
        <f t="shared" si="1"/>
        <v>8.0466191784223248E-2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896.99999999999989</v>
      </c>
      <c r="F23" s="46">
        <v>7793.2222222222226</v>
      </c>
      <c r="G23" s="21">
        <f t="shared" si="0"/>
        <v>7.6880961228787328</v>
      </c>
      <c r="H23" s="209">
        <v>6827.6333333333332</v>
      </c>
      <c r="I23" s="21">
        <f t="shared" si="1"/>
        <v>0.14142365908473253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1121.875</v>
      </c>
      <c r="F24" s="46">
        <v>6880.4444444444443</v>
      </c>
      <c r="G24" s="21">
        <f t="shared" si="0"/>
        <v>5.1329866914268028</v>
      </c>
      <c r="H24" s="209">
        <v>6971.6333333333332</v>
      </c>
      <c r="I24" s="21">
        <f t="shared" si="1"/>
        <v>-1.3079989226181652E-2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1222.3298611111111</v>
      </c>
      <c r="F25" s="46">
        <v>8117.5</v>
      </c>
      <c r="G25" s="21">
        <f t="shared" si="0"/>
        <v>5.641006047762839</v>
      </c>
      <c r="H25" s="209">
        <v>8971.75</v>
      </c>
      <c r="I25" s="21">
        <f t="shared" si="1"/>
        <v>-9.5215537659876837E-2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1051.3916666666667</v>
      </c>
      <c r="F26" s="46">
        <v>7444.375</v>
      </c>
      <c r="G26" s="21">
        <f t="shared" si="0"/>
        <v>6.0804964848177416</v>
      </c>
      <c r="H26" s="209">
        <v>7218</v>
      </c>
      <c r="I26" s="21">
        <f t="shared" si="1"/>
        <v>3.1362565807702962E-2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2878.5</v>
      </c>
      <c r="F27" s="46">
        <v>21048.777777777777</v>
      </c>
      <c r="G27" s="21">
        <f t="shared" si="0"/>
        <v>6.3124119429486809</v>
      </c>
      <c r="H27" s="209">
        <v>21908.174999999999</v>
      </c>
      <c r="I27" s="21">
        <f t="shared" si="1"/>
        <v>-3.9227239248464191E-2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1286.5111111111112</v>
      </c>
      <c r="F28" s="46">
        <v>8896.75</v>
      </c>
      <c r="G28" s="21">
        <f t="shared" si="0"/>
        <v>5.9154085986215952</v>
      </c>
      <c r="H28" s="209">
        <v>8796.75</v>
      </c>
      <c r="I28" s="21">
        <f t="shared" si="1"/>
        <v>1.1367834711683292E-2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4954.0875000000005</v>
      </c>
      <c r="F29" s="46">
        <v>8471.5555555555547</v>
      </c>
      <c r="G29" s="21">
        <f t="shared" si="0"/>
        <v>0.71001330831471055</v>
      </c>
      <c r="H29" s="209">
        <v>8627.0777777777766</v>
      </c>
      <c r="I29" s="21">
        <f t="shared" si="1"/>
        <v>-1.8027219207739937E-2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5519.6802083333332</v>
      </c>
      <c r="F30" s="46">
        <v>19228.571428571428</v>
      </c>
      <c r="G30" s="21">
        <f t="shared" si="0"/>
        <v>2.4836386715920797</v>
      </c>
      <c r="H30" s="209">
        <v>18818.571428571428</v>
      </c>
      <c r="I30" s="21">
        <f t="shared" si="1"/>
        <v>2.1786988537159342E-2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4668.2750000000005</v>
      </c>
      <c r="F31" s="49">
        <v>13757.222222222223</v>
      </c>
      <c r="G31" s="23">
        <f t="shared" si="0"/>
        <v>1.9469605415752542</v>
      </c>
      <c r="H31" s="212">
        <v>14055</v>
      </c>
      <c r="I31" s="23">
        <f t="shared" si="1"/>
        <v>-2.1186608166330657E-2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7981.375</v>
      </c>
      <c r="F33" s="54">
        <v>21065.444444444445</v>
      </c>
      <c r="G33" s="21">
        <f>(F33-E33)/E33</f>
        <v>1.6393252346173992</v>
      </c>
      <c r="H33" s="215">
        <v>22197.724999999999</v>
      </c>
      <c r="I33" s="21">
        <f>(F33-H33)/H33</f>
        <v>-5.1008855887508892E-2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8256.0194444444442</v>
      </c>
      <c r="F34" s="46">
        <v>20853.625</v>
      </c>
      <c r="G34" s="21">
        <f>(F34-E34)/E34</f>
        <v>1.5258691722234989</v>
      </c>
      <c r="H34" s="209">
        <v>21556.125</v>
      </c>
      <c r="I34" s="21">
        <f>(F34-H34)/H34</f>
        <v>-3.2589345255698787E-2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6131.1</v>
      </c>
      <c r="F35" s="46">
        <v>13790.714285714286</v>
      </c>
      <c r="G35" s="21">
        <f>(F35-E35)/E35</f>
        <v>1.2493050652760982</v>
      </c>
      <c r="H35" s="209">
        <v>13430.885714285716</v>
      </c>
      <c r="I35" s="21">
        <f>(F35-H35)/H35</f>
        <v>2.6791127486539466E-2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7603.7833333333338</v>
      </c>
      <c r="F36" s="46">
        <v>13450</v>
      </c>
      <c r="G36" s="21">
        <f>(F36-E36)/E36</f>
        <v>0.76885629302956637</v>
      </c>
      <c r="H36" s="209">
        <v>12650</v>
      </c>
      <c r="I36" s="21">
        <f>(F36-H36)/H36</f>
        <v>6.3241106719367585E-2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4245.2250000000004</v>
      </c>
      <c r="F37" s="49">
        <v>8131.125</v>
      </c>
      <c r="G37" s="23">
        <f>(F37-E37)/E37</f>
        <v>0.91535784322385727</v>
      </c>
      <c r="H37" s="212">
        <v>8402.6666666666679</v>
      </c>
      <c r="I37" s="23">
        <f>(F37-H37)/H37</f>
        <v>-3.2316129800063612E-2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96916.375</v>
      </c>
      <c r="F39" s="46">
        <v>336489.8</v>
      </c>
      <c r="G39" s="21">
        <f t="shared" ref="G39:G44" si="2">(F39-E39)/E39</f>
        <v>2.4719602337582272</v>
      </c>
      <c r="H39" s="209">
        <v>332989.8</v>
      </c>
      <c r="I39" s="21">
        <f t="shared" ref="I39:I44" si="3">(F39-H39)/H39</f>
        <v>1.0510832463937334E-2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56856.474999999999</v>
      </c>
      <c r="F40" s="46">
        <v>245649.14285714284</v>
      </c>
      <c r="G40" s="21">
        <f t="shared" si="2"/>
        <v>3.3205130613029183</v>
      </c>
      <c r="H40" s="209">
        <v>246715.74285714288</v>
      </c>
      <c r="I40" s="21">
        <f t="shared" si="3"/>
        <v>-4.323193922074255E-3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32184.5</v>
      </c>
      <c r="F41" s="57">
        <v>156481.33333333334</v>
      </c>
      <c r="G41" s="21">
        <f t="shared" si="2"/>
        <v>3.8620091451889369</v>
      </c>
      <c r="H41" s="217">
        <v>154806.33333333334</v>
      </c>
      <c r="I41" s="21">
        <f t="shared" si="3"/>
        <v>1.08199707591636E-2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19639.116666666665</v>
      </c>
      <c r="F42" s="47">
        <v>81605.71428571429</v>
      </c>
      <c r="G42" s="21">
        <f t="shared" si="2"/>
        <v>3.1552639902701474</v>
      </c>
      <c r="H42" s="210">
        <v>82348.571428571435</v>
      </c>
      <c r="I42" s="21">
        <f t="shared" si="3"/>
        <v>-9.0208868225661199E-3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18728</v>
      </c>
      <c r="F43" s="47">
        <v>69666.666666666672</v>
      </c>
      <c r="G43" s="21">
        <f t="shared" si="2"/>
        <v>2.7199202619962981</v>
      </c>
      <c r="H43" s="210">
        <v>68666.666666666672</v>
      </c>
      <c r="I43" s="21">
        <f t="shared" si="3"/>
        <v>1.4563106796116504E-2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32817.46428571429</v>
      </c>
      <c r="F44" s="50">
        <v>158714.28571428571</v>
      </c>
      <c r="G44" s="31">
        <f t="shared" si="2"/>
        <v>3.8362751104866848</v>
      </c>
      <c r="H44" s="213">
        <v>158714.28571428571</v>
      </c>
      <c r="I44" s="31">
        <f t="shared" si="3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26385.008928571428</v>
      </c>
      <c r="F46" s="43">
        <v>102178.5</v>
      </c>
      <c r="G46" s="21">
        <f t="shared" ref="G46:G51" si="4">(F46-E46)/E46</f>
        <v>2.8725967566133508</v>
      </c>
      <c r="H46" s="207">
        <v>107584.75</v>
      </c>
      <c r="I46" s="21">
        <f t="shared" ref="I46:I51" si="5">(F46-H46)/H46</f>
        <v>-5.0251081124415869E-2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13701.875</v>
      </c>
      <c r="F47" s="47">
        <v>71507</v>
      </c>
      <c r="G47" s="21">
        <f t="shared" si="4"/>
        <v>4.2187748027186061</v>
      </c>
      <c r="H47" s="210">
        <v>72050.333333333328</v>
      </c>
      <c r="I47" s="21">
        <f t="shared" si="5"/>
        <v>-7.5410245615333054E-3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47211.361111111109</v>
      </c>
      <c r="F48" s="47">
        <v>227222.875</v>
      </c>
      <c r="G48" s="21">
        <f t="shared" si="4"/>
        <v>3.8128854930751719</v>
      </c>
      <c r="H48" s="210">
        <v>227222.875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112936.99966666667</v>
      </c>
      <c r="F49" s="47">
        <v>286991.66666666669</v>
      </c>
      <c r="G49" s="21">
        <f t="shared" si="4"/>
        <v>1.5411660263130951</v>
      </c>
      <c r="H49" s="210">
        <v>286991.66666666669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4998.25</v>
      </c>
      <c r="F50" s="47">
        <v>25060</v>
      </c>
      <c r="G50" s="21">
        <f t="shared" si="4"/>
        <v>4.0137548141849644</v>
      </c>
      <c r="H50" s="210">
        <v>25060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57497.625</v>
      </c>
      <c r="F51" s="50">
        <v>269750</v>
      </c>
      <c r="G51" s="31">
        <f t="shared" si="4"/>
        <v>3.6914981270965539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18162.9375</v>
      </c>
      <c r="F53" s="66">
        <v>48475</v>
      </c>
      <c r="G53" s="22">
        <f t="shared" ref="G53:G61" si="6">(F53-E53)/E53</f>
        <v>1.6688964821907248</v>
      </c>
      <c r="H53" s="163">
        <v>48475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29680.375</v>
      </c>
      <c r="F54" s="70">
        <v>52880</v>
      </c>
      <c r="G54" s="21">
        <f t="shared" si="6"/>
        <v>0.78164864830717262</v>
      </c>
      <c r="H54" s="221">
        <v>52880</v>
      </c>
      <c r="I54" s="21">
        <f t="shared" si="7"/>
        <v>0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22748.862499999999</v>
      </c>
      <c r="F55" s="70">
        <v>38380.6</v>
      </c>
      <c r="G55" s="21">
        <f t="shared" si="6"/>
        <v>0.6871436978442329</v>
      </c>
      <c r="H55" s="221">
        <v>37900.5</v>
      </c>
      <c r="I55" s="21">
        <f t="shared" si="7"/>
        <v>1.2667379058323731E-2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24141.55</v>
      </c>
      <c r="F56" s="70">
        <v>47125</v>
      </c>
      <c r="G56" s="21">
        <f t="shared" si="6"/>
        <v>0.95202876368750144</v>
      </c>
      <c r="H56" s="221">
        <v>47916.666666666664</v>
      </c>
      <c r="I56" s="21">
        <f t="shared" si="7"/>
        <v>-1.6521739130434733E-2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10087.625</v>
      </c>
      <c r="F57" s="98">
        <v>25398</v>
      </c>
      <c r="G57" s="21">
        <f t="shared" si="6"/>
        <v>1.5177383179886246</v>
      </c>
      <c r="H57" s="226">
        <v>25398</v>
      </c>
      <c r="I57" s="21">
        <f t="shared" si="7"/>
        <v>0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4156.3999999999996</v>
      </c>
      <c r="F58" s="50">
        <v>11595</v>
      </c>
      <c r="G58" s="29">
        <f t="shared" si="6"/>
        <v>1.7896737561351173</v>
      </c>
      <c r="H58" s="213">
        <v>11595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26764.055555555555</v>
      </c>
      <c r="F59" s="68">
        <v>48208.333333333336</v>
      </c>
      <c r="G59" s="21">
        <f t="shared" si="6"/>
        <v>0.80123424244374208</v>
      </c>
      <c r="H59" s="220">
        <v>48208.333333333336</v>
      </c>
      <c r="I59" s="21">
        <f t="shared" si="7"/>
        <v>0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29149.666666666668</v>
      </c>
      <c r="F60" s="70">
        <v>57731.333333333336</v>
      </c>
      <c r="G60" s="21">
        <f t="shared" si="6"/>
        <v>0.98051435693947331</v>
      </c>
      <c r="H60" s="221">
        <v>56524.666666666664</v>
      </c>
      <c r="I60" s="21">
        <f t="shared" si="7"/>
        <v>2.1347612251878322E-2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113375</v>
      </c>
      <c r="F61" s="73">
        <v>481250</v>
      </c>
      <c r="G61" s="29">
        <f t="shared" si="6"/>
        <v>3.2447629547960308</v>
      </c>
      <c r="H61" s="222">
        <v>481250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32969.569444444445</v>
      </c>
      <c r="F63" s="54">
        <v>95798.28571428571</v>
      </c>
      <c r="G63" s="21">
        <f t="shared" ref="G63:G68" si="8">(F63-E63)/E63</f>
        <v>1.9056577725623969</v>
      </c>
      <c r="H63" s="215">
        <v>94366</v>
      </c>
      <c r="I63" s="21">
        <f t="shared" ref="I63:I74" si="9">(F63-H63)/H63</f>
        <v>1.5177984806876524E-2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176510.66666666669</v>
      </c>
      <c r="F64" s="46">
        <v>580273.6</v>
      </c>
      <c r="G64" s="21">
        <f t="shared" si="8"/>
        <v>2.2874704456010209</v>
      </c>
      <c r="H64" s="209">
        <v>578059.66666666663</v>
      </c>
      <c r="I64" s="21">
        <f t="shared" si="9"/>
        <v>3.8299391239312937E-3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106797.67857142858</v>
      </c>
      <c r="F65" s="46">
        <v>360990</v>
      </c>
      <c r="G65" s="21">
        <f t="shared" si="8"/>
        <v>2.380129651025721</v>
      </c>
      <c r="H65" s="209">
        <v>289900</v>
      </c>
      <c r="I65" s="21">
        <f t="shared" si="9"/>
        <v>0.24522249051397033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38449.25</v>
      </c>
      <c r="F66" s="46">
        <v>144102.5</v>
      </c>
      <c r="G66" s="21">
        <f t="shared" si="8"/>
        <v>2.7478624420502351</v>
      </c>
      <c r="H66" s="209">
        <v>132282</v>
      </c>
      <c r="I66" s="21">
        <f t="shared" si="9"/>
        <v>8.9358340514960458E-2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25891</v>
      </c>
      <c r="F67" s="46">
        <v>60257.142857142855</v>
      </c>
      <c r="G67" s="21">
        <f t="shared" si="8"/>
        <v>1.3273393402009523</v>
      </c>
      <c r="H67" s="209">
        <v>59677.142857142855</v>
      </c>
      <c r="I67" s="21">
        <f t="shared" si="9"/>
        <v>9.7189639488677176E-3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20747.821428571428</v>
      </c>
      <c r="F68" s="58">
        <v>52263.25</v>
      </c>
      <c r="G68" s="31">
        <f t="shared" si="8"/>
        <v>1.5189753141035462</v>
      </c>
      <c r="H68" s="218">
        <v>52263.25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24846.055555555555</v>
      </c>
      <c r="F70" s="43">
        <v>57728.5</v>
      </c>
      <c r="G70" s="21">
        <f>(F70-E70)/E70</f>
        <v>1.3234472719792323</v>
      </c>
      <c r="H70" s="207">
        <v>58074.75</v>
      </c>
      <c r="I70" s="21">
        <f t="shared" si="9"/>
        <v>-5.9621436166320133E-3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6962.3374999999996</v>
      </c>
      <c r="F71" s="47">
        <v>40840.5</v>
      </c>
      <c r="G71" s="21">
        <f>(F71-E71)/E71</f>
        <v>4.8659178760006965</v>
      </c>
      <c r="H71" s="210">
        <v>40018.833333333336</v>
      </c>
      <c r="I71" s="21">
        <f t="shared" si="9"/>
        <v>2.0531999516894068E-2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9226.5</v>
      </c>
      <c r="F72" s="47">
        <v>22136.142857142859</v>
      </c>
      <c r="G72" s="21">
        <f>(F72-E72)/E72</f>
        <v>1.3991917690503288</v>
      </c>
      <c r="H72" s="210">
        <v>22612.25</v>
      </c>
      <c r="I72" s="21">
        <f t="shared" si="9"/>
        <v>-2.1055275032654482E-2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10414.4375</v>
      </c>
      <c r="F73" s="47">
        <v>30465.75</v>
      </c>
      <c r="G73" s="21">
        <f>(F73-E73)/E73</f>
        <v>1.92533802233678</v>
      </c>
      <c r="H73" s="210">
        <v>30465.75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9708.2291666666679</v>
      </c>
      <c r="F74" s="50">
        <v>24993.833333333332</v>
      </c>
      <c r="G74" s="21">
        <f>(F74-E74)/E74</f>
        <v>1.5744997263919136</v>
      </c>
      <c r="H74" s="213">
        <v>24993.833333333332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7862.8333333333339</v>
      </c>
      <c r="F76" s="43">
        <v>20083.599999999999</v>
      </c>
      <c r="G76" s="22">
        <f t="shared" ref="G76:G82" si="10">(F76-E76)/E76</f>
        <v>1.5542446531148648</v>
      </c>
      <c r="H76" s="207">
        <v>20083.599999999999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9408.960317460318</v>
      </c>
      <c r="F77" s="32">
        <v>28925</v>
      </c>
      <c r="G77" s="21">
        <f t="shared" si="10"/>
        <v>2.0741972570894509</v>
      </c>
      <c r="H77" s="201">
        <v>28337.5</v>
      </c>
      <c r="I77" s="21">
        <f t="shared" si="11"/>
        <v>2.0732245258050286E-2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4014.729166666667</v>
      </c>
      <c r="F78" s="47">
        <v>11273</v>
      </c>
      <c r="G78" s="21">
        <f t="shared" si="10"/>
        <v>1.8079104547317948</v>
      </c>
      <c r="H78" s="210">
        <v>11282.166666666666</v>
      </c>
      <c r="I78" s="21">
        <f t="shared" si="11"/>
        <v>-8.1249169042583969E-4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7564.5277777777783</v>
      </c>
      <c r="F79" s="47">
        <v>17585</v>
      </c>
      <c r="G79" s="21">
        <f t="shared" si="10"/>
        <v>1.3246659297966017</v>
      </c>
      <c r="H79" s="210">
        <v>16389.444444444445</v>
      </c>
      <c r="I79" s="21">
        <f t="shared" si="11"/>
        <v>7.2946679773566947E-2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5486.0535714285716</v>
      </c>
      <c r="F80" s="61">
        <v>30938.833333333332</v>
      </c>
      <c r="G80" s="21">
        <f t="shared" si="10"/>
        <v>4.6395426932145032</v>
      </c>
      <c r="H80" s="219">
        <v>30803.285714285714</v>
      </c>
      <c r="I80" s="21">
        <f t="shared" si="11"/>
        <v>4.4004272889873923E-3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48416.375</v>
      </c>
      <c r="F81" s="61">
        <v>75000</v>
      </c>
      <c r="G81" s="21">
        <f t="shared" si="10"/>
        <v>0.54906268798521163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8492.0277777777774</v>
      </c>
      <c r="F82" s="50">
        <v>43718.3</v>
      </c>
      <c r="G82" s="23">
        <f t="shared" si="10"/>
        <v>4.1481579128136525</v>
      </c>
      <c r="H82" s="213">
        <v>43743.3</v>
      </c>
      <c r="I82" s="23">
        <f t="shared" si="11"/>
        <v>-5.7151609503626835E-4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217</v>
      </c>
      <c r="F13" s="258" t="s">
        <v>224</v>
      </c>
      <c r="G13" s="241" t="s">
        <v>197</v>
      </c>
      <c r="H13" s="258" t="s">
        <v>220</v>
      </c>
      <c r="I13" s="241" t="s">
        <v>187</v>
      </c>
    </row>
    <row r="14" spans="1:9" s="145" customFormat="1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8</v>
      </c>
      <c r="C16" s="188" t="s">
        <v>89</v>
      </c>
      <c r="D16" s="185" t="s">
        <v>161</v>
      </c>
      <c r="E16" s="206">
        <v>14525.857142857143</v>
      </c>
      <c r="F16" s="206">
        <v>75791.5</v>
      </c>
      <c r="G16" s="194">
        <f t="shared" ref="G16:G31" si="0">(F16-E16)/E16</f>
        <v>4.217695538006117</v>
      </c>
      <c r="H16" s="206">
        <v>85499.8</v>
      </c>
      <c r="I16" s="194">
        <f t="shared" ref="I16:I31" si="1">(F16-H16)/H16</f>
        <v>-0.11354763402955331</v>
      </c>
    </row>
    <row r="17" spans="1:9" ht="16.5" x14ac:dyDescent="0.3">
      <c r="A17" s="150"/>
      <c r="B17" s="202" t="s">
        <v>13</v>
      </c>
      <c r="C17" s="189" t="s">
        <v>93</v>
      </c>
      <c r="D17" s="185" t="s">
        <v>81</v>
      </c>
      <c r="E17" s="209">
        <v>1222.3298611111111</v>
      </c>
      <c r="F17" s="209">
        <v>8117.5</v>
      </c>
      <c r="G17" s="194">
        <f t="shared" si="0"/>
        <v>5.641006047762839</v>
      </c>
      <c r="H17" s="209">
        <v>8971.75</v>
      </c>
      <c r="I17" s="194">
        <f t="shared" si="1"/>
        <v>-9.5215537659876837E-2</v>
      </c>
    </row>
    <row r="18" spans="1:9" ht="16.5" x14ac:dyDescent="0.3">
      <c r="A18" s="150"/>
      <c r="B18" s="202" t="s">
        <v>6</v>
      </c>
      <c r="C18" s="189" t="s">
        <v>86</v>
      </c>
      <c r="D18" s="185" t="s">
        <v>161</v>
      </c>
      <c r="E18" s="209">
        <v>5322.0027777777777</v>
      </c>
      <c r="F18" s="209">
        <v>27844.333333333336</v>
      </c>
      <c r="G18" s="194">
        <f t="shared" si="0"/>
        <v>4.231927621232817</v>
      </c>
      <c r="H18" s="209">
        <v>29444.333333333336</v>
      </c>
      <c r="I18" s="194">
        <f t="shared" si="1"/>
        <v>-5.4339827697463004E-2</v>
      </c>
    </row>
    <row r="19" spans="1:9" ht="16.5" x14ac:dyDescent="0.3">
      <c r="A19" s="150"/>
      <c r="B19" s="202" t="s">
        <v>4</v>
      </c>
      <c r="C19" s="189" t="s">
        <v>84</v>
      </c>
      <c r="D19" s="185" t="s">
        <v>161</v>
      </c>
      <c r="E19" s="209">
        <v>4460.4250000000002</v>
      </c>
      <c r="F19" s="209">
        <v>28797.111111111109</v>
      </c>
      <c r="G19" s="194">
        <f t="shared" si="0"/>
        <v>5.4561361554361092</v>
      </c>
      <c r="H19" s="209">
        <v>30377.077777777777</v>
      </c>
      <c r="I19" s="194">
        <f t="shared" si="1"/>
        <v>-5.2011805685354143E-2</v>
      </c>
    </row>
    <row r="20" spans="1:9" ht="16.5" x14ac:dyDescent="0.3">
      <c r="A20" s="150"/>
      <c r="B20" s="202" t="s">
        <v>15</v>
      </c>
      <c r="C20" s="189" t="s">
        <v>95</v>
      </c>
      <c r="D20" s="185" t="s">
        <v>82</v>
      </c>
      <c r="E20" s="209">
        <v>2878.5</v>
      </c>
      <c r="F20" s="209">
        <v>21048.777777777777</v>
      </c>
      <c r="G20" s="194">
        <f t="shared" si="0"/>
        <v>6.3124119429486809</v>
      </c>
      <c r="H20" s="209">
        <v>21908.174999999999</v>
      </c>
      <c r="I20" s="194">
        <f t="shared" si="1"/>
        <v>-3.9227239248464191E-2</v>
      </c>
    </row>
    <row r="21" spans="1:9" ht="16.5" x14ac:dyDescent="0.3">
      <c r="A21" s="150"/>
      <c r="B21" s="202" t="s">
        <v>19</v>
      </c>
      <c r="C21" s="189" t="s">
        <v>99</v>
      </c>
      <c r="D21" s="185" t="s">
        <v>161</v>
      </c>
      <c r="E21" s="209">
        <v>4668.2750000000005</v>
      </c>
      <c r="F21" s="209">
        <v>13757.222222222223</v>
      </c>
      <c r="G21" s="194">
        <f t="shared" si="0"/>
        <v>1.9469605415752542</v>
      </c>
      <c r="H21" s="209">
        <v>14055</v>
      </c>
      <c r="I21" s="194">
        <f t="shared" si="1"/>
        <v>-2.1186608166330657E-2</v>
      </c>
    </row>
    <row r="22" spans="1:9" ht="16.5" x14ac:dyDescent="0.3">
      <c r="A22" s="150"/>
      <c r="B22" s="202" t="s">
        <v>17</v>
      </c>
      <c r="C22" s="189" t="s">
        <v>97</v>
      </c>
      <c r="D22" s="185" t="s">
        <v>161</v>
      </c>
      <c r="E22" s="209">
        <v>4954.0875000000005</v>
      </c>
      <c r="F22" s="209">
        <v>8471.5555555555547</v>
      </c>
      <c r="G22" s="194">
        <f t="shared" si="0"/>
        <v>0.71001330831471055</v>
      </c>
      <c r="H22" s="209">
        <v>8627.0777777777766</v>
      </c>
      <c r="I22" s="194">
        <f t="shared" si="1"/>
        <v>-1.8027219207739937E-2</v>
      </c>
    </row>
    <row r="23" spans="1:9" ht="16.5" x14ac:dyDescent="0.3">
      <c r="A23" s="150"/>
      <c r="B23" s="202" t="s">
        <v>12</v>
      </c>
      <c r="C23" s="189" t="s">
        <v>92</v>
      </c>
      <c r="D23" s="187" t="s">
        <v>81</v>
      </c>
      <c r="E23" s="209">
        <v>1121.875</v>
      </c>
      <c r="F23" s="209">
        <v>6880.4444444444443</v>
      </c>
      <c r="G23" s="194">
        <f t="shared" si="0"/>
        <v>5.1329866914268028</v>
      </c>
      <c r="H23" s="209">
        <v>6971.6333333333332</v>
      </c>
      <c r="I23" s="194">
        <f t="shared" si="1"/>
        <v>-1.3079989226181652E-2</v>
      </c>
    </row>
    <row r="24" spans="1:9" ht="16.5" x14ac:dyDescent="0.3">
      <c r="A24" s="150"/>
      <c r="B24" s="202" t="s">
        <v>9</v>
      </c>
      <c r="C24" s="189" t="s">
        <v>88</v>
      </c>
      <c r="D24" s="187" t="s">
        <v>161</v>
      </c>
      <c r="E24" s="209">
        <v>5751.4</v>
      </c>
      <c r="F24" s="209">
        <v>30674.888888888891</v>
      </c>
      <c r="G24" s="194">
        <f t="shared" si="0"/>
        <v>4.3334647023140267</v>
      </c>
      <c r="H24" s="209">
        <v>30760.411111111112</v>
      </c>
      <c r="I24" s="194">
        <f t="shared" si="1"/>
        <v>-2.7802691554837515E-3</v>
      </c>
    </row>
    <row r="25" spans="1:9" ht="16.5" x14ac:dyDescent="0.3">
      <c r="A25" s="150"/>
      <c r="B25" s="202" t="s">
        <v>16</v>
      </c>
      <c r="C25" s="189" t="s">
        <v>96</v>
      </c>
      <c r="D25" s="187" t="s">
        <v>81</v>
      </c>
      <c r="E25" s="209">
        <v>1286.5111111111112</v>
      </c>
      <c r="F25" s="209">
        <v>8896.75</v>
      </c>
      <c r="G25" s="194">
        <f t="shared" si="0"/>
        <v>5.9154085986215952</v>
      </c>
      <c r="H25" s="209">
        <v>8796.75</v>
      </c>
      <c r="I25" s="194">
        <f t="shared" si="1"/>
        <v>1.1367834711683292E-2</v>
      </c>
    </row>
    <row r="26" spans="1:9" ht="16.5" x14ac:dyDescent="0.3">
      <c r="A26" s="150"/>
      <c r="B26" s="202" t="s">
        <v>18</v>
      </c>
      <c r="C26" s="189" t="s">
        <v>98</v>
      </c>
      <c r="D26" s="187" t="s">
        <v>83</v>
      </c>
      <c r="E26" s="209">
        <v>5519.6802083333332</v>
      </c>
      <c r="F26" s="209">
        <v>19228.571428571428</v>
      </c>
      <c r="G26" s="194">
        <f t="shared" si="0"/>
        <v>2.4836386715920797</v>
      </c>
      <c r="H26" s="209">
        <v>18818.571428571428</v>
      </c>
      <c r="I26" s="194">
        <f t="shared" si="1"/>
        <v>2.1786988537159342E-2</v>
      </c>
    </row>
    <row r="27" spans="1:9" ht="16.5" x14ac:dyDescent="0.3">
      <c r="A27" s="150"/>
      <c r="B27" s="202" t="s">
        <v>5</v>
      </c>
      <c r="C27" s="189" t="s">
        <v>85</v>
      </c>
      <c r="D27" s="187" t="s">
        <v>161</v>
      </c>
      <c r="E27" s="209">
        <v>4997.1361111111109</v>
      </c>
      <c r="F27" s="209">
        <v>27181.25</v>
      </c>
      <c r="G27" s="194">
        <f t="shared" si="0"/>
        <v>4.4393655477109393</v>
      </c>
      <c r="H27" s="209">
        <v>26464.424999999999</v>
      </c>
      <c r="I27" s="194">
        <f t="shared" si="1"/>
        <v>2.7086362163545995E-2</v>
      </c>
    </row>
    <row r="28" spans="1:9" ht="16.5" x14ac:dyDescent="0.3">
      <c r="A28" s="150"/>
      <c r="B28" s="202" t="s">
        <v>14</v>
      </c>
      <c r="C28" s="189" t="s">
        <v>94</v>
      </c>
      <c r="D28" s="187" t="s">
        <v>81</v>
      </c>
      <c r="E28" s="209">
        <v>1051.3916666666667</v>
      </c>
      <c r="F28" s="209">
        <v>7444.375</v>
      </c>
      <c r="G28" s="194">
        <f t="shared" si="0"/>
        <v>6.0804964848177416</v>
      </c>
      <c r="H28" s="209">
        <v>7218</v>
      </c>
      <c r="I28" s="194">
        <f t="shared" si="1"/>
        <v>3.1362565807702962E-2</v>
      </c>
    </row>
    <row r="29" spans="1:9" ht="17.25" thickBot="1" x14ac:dyDescent="0.35">
      <c r="A29" s="151"/>
      <c r="B29" s="202" t="s">
        <v>10</v>
      </c>
      <c r="C29" s="189" t="s">
        <v>90</v>
      </c>
      <c r="D29" s="187" t="s">
        <v>161</v>
      </c>
      <c r="E29" s="209">
        <v>4009.6875000000005</v>
      </c>
      <c r="F29" s="209">
        <v>15471.555555555555</v>
      </c>
      <c r="G29" s="194">
        <f t="shared" si="0"/>
        <v>2.8585439776929134</v>
      </c>
      <c r="H29" s="209">
        <v>14319.333333333334</v>
      </c>
      <c r="I29" s="194">
        <f t="shared" si="1"/>
        <v>8.0466191784223248E-2</v>
      </c>
    </row>
    <row r="30" spans="1:9" ht="16.5" x14ac:dyDescent="0.3">
      <c r="A30" s="37"/>
      <c r="B30" s="202" t="s">
        <v>7</v>
      </c>
      <c r="C30" s="189" t="s">
        <v>87</v>
      </c>
      <c r="D30" s="187" t="s">
        <v>161</v>
      </c>
      <c r="E30" s="209">
        <v>1719.5</v>
      </c>
      <c r="F30" s="209">
        <v>10599.388888888889</v>
      </c>
      <c r="G30" s="194">
        <f t="shared" si="0"/>
        <v>5.1642273270653609</v>
      </c>
      <c r="H30" s="209">
        <v>9630.4111111111124</v>
      </c>
      <c r="I30" s="194">
        <f t="shared" si="1"/>
        <v>0.10061644997271359</v>
      </c>
    </row>
    <row r="31" spans="1:9" ht="17.25" thickBot="1" x14ac:dyDescent="0.35">
      <c r="A31" s="38"/>
      <c r="B31" s="203" t="s">
        <v>11</v>
      </c>
      <c r="C31" s="190" t="s">
        <v>91</v>
      </c>
      <c r="D31" s="186" t="s">
        <v>81</v>
      </c>
      <c r="E31" s="212">
        <v>896.99999999999989</v>
      </c>
      <c r="F31" s="212">
        <v>7793.2222222222226</v>
      </c>
      <c r="G31" s="196">
        <f t="shared" si="0"/>
        <v>7.6880961228787328</v>
      </c>
      <c r="H31" s="212">
        <v>6827.6333333333332</v>
      </c>
      <c r="I31" s="196">
        <f t="shared" si="1"/>
        <v>0.14142365908473253</v>
      </c>
    </row>
    <row r="32" spans="1:9" ht="15.75" customHeight="1" thickBot="1" x14ac:dyDescent="0.25">
      <c r="A32" s="251" t="s">
        <v>188</v>
      </c>
      <c r="B32" s="252"/>
      <c r="C32" s="252"/>
      <c r="D32" s="253"/>
      <c r="E32" s="99">
        <f>SUM(E16:E31)</f>
        <v>64385.658878968257</v>
      </c>
      <c r="F32" s="100">
        <f>SUM(F16:F31)</f>
        <v>317998.44642857142</v>
      </c>
      <c r="G32" s="101">
        <f t="shared" ref="G32" si="2">(F32-E32)/E32</f>
        <v>3.9389639240369165</v>
      </c>
      <c r="H32" s="100">
        <f>SUM(H16:H31)</f>
        <v>328690.3825396825</v>
      </c>
      <c r="I32" s="104">
        <f t="shared" ref="I32" si="3">(F32-H32)/H32</f>
        <v>-3.2528898559483252E-2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26</v>
      </c>
      <c r="C34" s="191" t="s">
        <v>100</v>
      </c>
      <c r="D34" s="193" t="s">
        <v>161</v>
      </c>
      <c r="E34" s="215">
        <v>7981.375</v>
      </c>
      <c r="F34" s="215">
        <v>21065.444444444445</v>
      </c>
      <c r="G34" s="194">
        <f>(F34-E34)/E34</f>
        <v>1.6393252346173992</v>
      </c>
      <c r="H34" s="215">
        <v>22197.724999999999</v>
      </c>
      <c r="I34" s="194">
        <f>(F34-H34)/H34</f>
        <v>-5.1008855887508892E-2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8256.0194444444442</v>
      </c>
      <c r="F35" s="209">
        <v>20853.625</v>
      </c>
      <c r="G35" s="194">
        <f>(F35-E35)/E35</f>
        <v>1.5258691722234989</v>
      </c>
      <c r="H35" s="209">
        <v>21556.125</v>
      </c>
      <c r="I35" s="194">
        <f>(F35-H35)/H35</f>
        <v>-3.2589345255698787E-2</v>
      </c>
    </row>
    <row r="36" spans="1:9" ht="16.5" x14ac:dyDescent="0.3">
      <c r="A36" s="37"/>
      <c r="B36" s="204" t="s">
        <v>30</v>
      </c>
      <c r="C36" s="189" t="s">
        <v>104</v>
      </c>
      <c r="D36" s="185" t="s">
        <v>161</v>
      </c>
      <c r="E36" s="209">
        <v>4245.2250000000004</v>
      </c>
      <c r="F36" s="209">
        <v>8131.125</v>
      </c>
      <c r="G36" s="194">
        <f>(F36-E36)/E36</f>
        <v>0.91535784322385727</v>
      </c>
      <c r="H36" s="209">
        <v>8402.6666666666679</v>
      </c>
      <c r="I36" s="194">
        <f>(F36-H36)/H36</f>
        <v>-3.2316129800063612E-2</v>
      </c>
    </row>
    <row r="37" spans="1:9" ht="16.5" x14ac:dyDescent="0.3">
      <c r="A37" s="37"/>
      <c r="B37" s="202" t="s">
        <v>28</v>
      </c>
      <c r="C37" s="189" t="s">
        <v>102</v>
      </c>
      <c r="D37" s="185" t="s">
        <v>161</v>
      </c>
      <c r="E37" s="209">
        <v>6131.1</v>
      </c>
      <c r="F37" s="209">
        <v>13790.714285714286</v>
      </c>
      <c r="G37" s="194">
        <f>(F37-E37)/E37</f>
        <v>1.2493050652760982</v>
      </c>
      <c r="H37" s="209">
        <v>13430.885714285716</v>
      </c>
      <c r="I37" s="194">
        <f>(F37-H37)/H37</f>
        <v>2.6791127486539466E-2</v>
      </c>
    </row>
    <row r="38" spans="1:9" ht="17.25" thickBot="1" x14ac:dyDescent="0.35">
      <c r="A38" s="38"/>
      <c r="B38" s="204" t="s">
        <v>29</v>
      </c>
      <c r="C38" s="189" t="s">
        <v>103</v>
      </c>
      <c r="D38" s="197" t="s">
        <v>161</v>
      </c>
      <c r="E38" s="212">
        <v>7603.7833333333338</v>
      </c>
      <c r="F38" s="212">
        <v>13450</v>
      </c>
      <c r="G38" s="196">
        <f>(F38-E38)/E38</f>
        <v>0.76885629302956637</v>
      </c>
      <c r="H38" s="212">
        <v>12650</v>
      </c>
      <c r="I38" s="196">
        <f>(F38-H38)/H38</f>
        <v>6.3241106719367585E-2</v>
      </c>
    </row>
    <row r="39" spans="1:9" ht="15.75" customHeight="1" thickBot="1" x14ac:dyDescent="0.25">
      <c r="A39" s="251" t="s">
        <v>189</v>
      </c>
      <c r="B39" s="252"/>
      <c r="C39" s="252"/>
      <c r="D39" s="253"/>
      <c r="E39" s="83">
        <f>SUM(E34:E38)</f>
        <v>34217.50277777778</v>
      </c>
      <c r="F39" s="102">
        <f>SUM(F34:F38)</f>
        <v>77290.908730158728</v>
      </c>
      <c r="G39" s="103">
        <f t="shared" ref="G39" si="4">(F39-E39)/E39</f>
        <v>1.2588120831644836</v>
      </c>
      <c r="H39" s="102">
        <f>SUM(H34:H38)</f>
        <v>78237.402380952379</v>
      </c>
      <c r="I39" s="104">
        <f t="shared" ref="I39" si="5">(F39-H39)/H39</f>
        <v>-1.209771313961829E-2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34</v>
      </c>
      <c r="C41" s="189" t="s">
        <v>154</v>
      </c>
      <c r="D41" s="193" t="s">
        <v>161</v>
      </c>
      <c r="E41" s="207">
        <v>19639.116666666665</v>
      </c>
      <c r="F41" s="209">
        <v>81605.71428571429</v>
      </c>
      <c r="G41" s="194">
        <f t="shared" ref="G41:G46" si="6">(F41-E41)/E41</f>
        <v>3.1552639902701474</v>
      </c>
      <c r="H41" s="209">
        <v>82348.571428571435</v>
      </c>
      <c r="I41" s="194">
        <f t="shared" ref="I41:I46" si="7">(F41-H41)/H41</f>
        <v>-9.0208868225661199E-3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56856.474999999999</v>
      </c>
      <c r="F42" s="209">
        <v>245649.14285714284</v>
      </c>
      <c r="G42" s="194">
        <f t="shared" si="6"/>
        <v>3.3205130613029183</v>
      </c>
      <c r="H42" s="209">
        <v>246715.74285714288</v>
      </c>
      <c r="I42" s="194">
        <f t="shared" si="7"/>
        <v>-4.323193922074255E-3</v>
      </c>
    </row>
    <row r="43" spans="1:9" ht="16.5" x14ac:dyDescent="0.3">
      <c r="A43" s="37"/>
      <c r="B43" s="204" t="s">
        <v>36</v>
      </c>
      <c r="C43" s="189" t="s">
        <v>153</v>
      </c>
      <c r="D43" s="185" t="s">
        <v>161</v>
      </c>
      <c r="E43" s="210">
        <v>32817.46428571429</v>
      </c>
      <c r="F43" s="217">
        <v>158714.28571428571</v>
      </c>
      <c r="G43" s="194">
        <f t="shared" si="6"/>
        <v>3.8362751104866848</v>
      </c>
      <c r="H43" s="217">
        <v>158714.28571428571</v>
      </c>
      <c r="I43" s="194">
        <f t="shared" si="7"/>
        <v>0</v>
      </c>
    </row>
    <row r="44" spans="1:9" ht="16.5" x14ac:dyDescent="0.3">
      <c r="A44" s="37"/>
      <c r="B44" s="202" t="s">
        <v>31</v>
      </c>
      <c r="C44" s="189" t="s">
        <v>105</v>
      </c>
      <c r="D44" s="185" t="s">
        <v>161</v>
      </c>
      <c r="E44" s="210">
        <v>96916.375</v>
      </c>
      <c r="F44" s="210">
        <v>336489.8</v>
      </c>
      <c r="G44" s="194">
        <f t="shared" si="6"/>
        <v>2.4719602337582272</v>
      </c>
      <c r="H44" s="210">
        <v>332989.8</v>
      </c>
      <c r="I44" s="194">
        <f t="shared" si="7"/>
        <v>1.0510832463937334E-2</v>
      </c>
    </row>
    <row r="45" spans="1:9" ht="16.5" x14ac:dyDescent="0.3">
      <c r="A45" s="37"/>
      <c r="B45" s="202" t="s">
        <v>33</v>
      </c>
      <c r="C45" s="189" t="s">
        <v>107</v>
      </c>
      <c r="D45" s="185" t="s">
        <v>161</v>
      </c>
      <c r="E45" s="210">
        <v>32184.5</v>
      </c>
      <c r="F45" s="210">
        <v>156481.33333333334</v>
      </c>
      <c r="G45" s="194">
        <f t="shared" si="6"/>
        <v>3.8620091451889369</v>
      </c>
      <c r="H45" s="210">
        <v>154806.33333333334</v>
      </c>
      <c r="I45" s="194">
        <f t="shared" si="7"/>
        <v>1.08199707591636E-2</v>
      </c>
    </row>
    <row r="46" spans="1:9" ht="16.5" customHeight="1" thickBot="1" x14ac:dyDescent="0.35">
      <c r="A46" s="38"/>
      <c r="B46" s="202" t="s">
        <v>35</v>
      </c>
      <c r="C46" s="189" t="s">
        <v>152</v>
      </c>
      <c r="D46" s="185" t="s">
        <v>161</v>
      </c>
      <c r="E46" s="213">
        <v>18728</v>
      </c>
      <c r="F46" s="213">
        <v>69666.666666666672</v>
      </c>
      <c r="G46" s="200">
        <f t="shared" si="6"/>
        <v>2.7199202619962981</v>
      </c>
      <c r="H46" s="213">
        <v>68666.666666666672</v>
      </c>
      <c r="I46" s="200">
        <f t="shared" si="7"/>
        <v>1.4563106796116504E-2</v>
      </c>
    </row>
    <row r="47" spans="1:9" ht="15.75" customHeight="1" thickBot="1" x14ac:dyDescent="0.25">
      <c r="A47" s="251" t="s">
        <v>190</v>
      </c>
      <c r="B47" s="252"/>
      <c r="C47" s="252"/>
      <c r="D47" s="253"/>
      <c r="E47" s="83">
        <f>SUM(E41:E46)</f>
        <v>257141.93095238094</v>
      </c>
      <c r="F47" s="83">
        <f>SUM(F41:F46)</f>
        <v>1048606.9428571428</v>
      </c>
      <c r="G47" s="103">
        <f t="shared" ref="G47" si="8">(F47-E47)/E47</f>
        <v>3.0779305769906897</v>
      </c>
      <c r="H47" s="102">
        <f>SUM(H41:H46)</f>
        <v>1044241.3999999999</v>
      </c>
      <c r="I47" s="104">
        <f t="shared" ref="I47" si="9">(F47-H47)/H47</f>
        <v>4.1805878000459127E-3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45</v>
      </c>
      <c r="C49" s="189" t="s">
        <v>109</v>
      </c>
      <c r="D49" s="193" t="s">
        <v>108</v>
      </c>
      <c r="E49" s="207">
        <v>26385.008928571428</v>
      </c>
      <c r="F49" s="207">
        <v>102178.5</v>
      </c>
      <c r="G49" s="194">
        <f t="shared" ref="G49:G54" si="10">(F49-E49)/E49</f>
        <v>2.8725967566133508</v>
      </c>
      <c r="H49" s="207">
        <v>107584.75</v>
      </c>
      <c r="I49" s="194">
        <f t="shared" ref="I49:I54" si="11">(F49-H49)/H49</f>
        <v>-5.0251081124415869E-2</v>
      </c>
    </row>
    <row r="50" spans="1:9" ht="16.5" x14ac:dyDescent="0.3">
      <c r="A50" s="37"/>
      <c r="B50" s="202" t="s">
        <v>46</v>
      </c>
      <c r="C50" s="189" t="s">
        <v>111</v>
      </c>
      <c r="D50" s="187" t="s">
        <v>110</v>
      </c>
      <c r="E50" s="210">
        <v>13701.875</v>
      </c>
      <c r="F50" s="210">
        <v>71507</v>
      </c>
      <c r="G50" s="194">
        <f t="shared" si="10"/>
        <v>4.2187748027186061</v>
      </c>
      <c r="H50" s="210">
        <v>72050.333333333328</v>
      </c>
      <c r="I50" s="194">
        <f t="shared" si="11"/>
        <v>-7.5410245615333054E-3</v>
      </c>
    </row>
    <row r="51" spans="1:9" ht="16.5" x14ac:dyDescent="0.3">
      <c r="A51" s="37"/>
      <c r="B51" s="202" t="s">
        <v>47</v>
      </c>
      <c r="C51" s="189" t="s">
        <v>113</v>
      </c>
      <c r="D51" s="185" t="s">
        <v>114</v>
      </c>
      <c r="E51" s="210">
        <v>47211.361111111109</v>
      </c>
      <c r="F51" s="210">
        <v>227222.875</v>
      </c>
      <c r="G51" s="194">
        <f t="shared" si="10"/>
        <v>3.8128854930751719</v>
      </c>
      <c r="H51" s="210">
        <v>227222.875</v>
      </c>
      <c r="I51" s="194">
        <f t="shared" si="11"/>
        <v>0</v>
      </c>
    </row>
    <row r="52" spans="1:9" ht="16.5" x14ac:dyDescent="0.3">
      <c r="A52" s="37"/>
      <c r="B52" s="202" t="s">
        <v>48</v>
      </c>
      <c r="C52" s="189" t="s">
        <v>157</v>
      </c>
      <c r="D52" s="185" t="s">
        <v>114</v>
      </c>
      <c r="E52" s="210">
        <v>112936.99966666667</v>
      </c>
      <c r="F52" s="210">
        <v>286991.66666666669</v>
      </c>
      <c r="G52" s="194">
        <f t="shared" si="10"/>
        <v>1.5411660263130951</v>
      </c>
      <c r="H52" s="210">
        <v>286991.66666666669</v>
      </c>
      <c r="I52" s="194">
        <f t="shared" si="11"/>
        <v>0</v>
      </c>
    </row>
    <row r="53" spans="1:9" ht="16.5" x14ac:dyDescent="0.3">
      <c r="A53" s="37"/>
      <c r="B53" s="202" t="s">
        <v>49</v>
      </c>
      <c r="C53" s="189" t="s">
        <v>158</v>
      </c>
      <c r="D53" s="187" t="s">
        <v>199</v>
      </c>
      <c r="E53" s="210">
        <v>4998.25</v>
      </c>
      <c r="F53" s="210">
        <v>25060</v>
      </c>
      <c r="G53" s="194">
        <f t="shared" si="10"/>
        <v>4.0137548141849644</v>
      </c>
      <c r="H53" s="210">
        <v>25060</v>
      </c>
      <c r="I53" s="194">
        <f t="shared" si="11"/>
        <v>0</v>
      </c>
    </row>
    <row r="54" spans="1:9" ht="16.5" customHeight="1" thickBot="1" x14ac:dyDescent="0.35">
      <c r="A54" s="38"/>
      <c r="B54" s="202" t="s">
        <v>50</v>
      </c>
      <c r="C54" s="189" t="s">
        <v>159</v>
      </c>
      <c r="D54" s="186" t="s">
        <v>112</v>
      </c>
      <c r="E54" s="213">
        <v>57497.625</v>
      </c>
      <c r="F54" s="213">
        <v>269750</v>
      </c>
      <c r="G54" s="200">
        <f t="shared" si="10"/>
        <v>3.6914981270965539</v>
      </c>
      <c r="H54" s="213">
        <v>269750</v>
      </c>
      <c r="I54" s="200">
        <f t="shared" si="11"/>
        <v>0</v>
      </c>
    </row>
    <row r="55" spans="1:9" ht="15.75" customHeight="1" thickBot="1" x14ac:dyDescent="0.25">
      <c r="A55" s="251" t="s">
        <v>191</v>
      </c>
      <c r="B55" s="252"/>
      <c r="C55" s="252"/>
      <c r="D55" s="253"/>
      <c r="E55" s="83">
        <f>SUM(E49:E54)</f>
        <v>262731.11970634921</v>
      </c>
      <c r="F55" s="83">
        <f>SUM(F49:F54)</f>
        <v>982710.04166666674</v>
      </c>
      <c r="G55" s="103">
        <f t="shared" ref="G55" si="12">(F55-E55)/E55</f>
        <v>2.7403640755043694</v>
      </c>
      <c r="H55" s="83">
        <f>SUM(H49:H54)</f>
        <v>988659.625</v>
      </c>
      <c r="I55" s="104">
        <f t="shared" ref="I55" si="13">(F55-H55)/H55</f>
        <v>-6.0178277567805557E-3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41</v>
      </c>
      <c r="C57" s="192" t="s">
        <v>118</v>
      </c>
      <c r="D57" s="193" t="s">
        <v>114</v>
      </c>
      <c r="E57" s="207">
        <v>24141.55</v>
      </c>
      <c r="F57" s="163">
        <v>47125</v>
      </c>
      <c r="G57" s="195">
        <f t="shared" ref="G57:G65" si="14">(F57-E57)/E57</f>
        <v>0.95202876368750144</v>
      </c>
      <c r="H57" s="163">
        <v>47916.666666666664</v>
      </c>
      <c r="I57" s="195">
        <f t="shared" ref="I57:I65" si="15">(F57-H57)/H57</f>
        <v>-1.6521739130434733E-2</v>
      </c>
    </row>
    <row r="58" spans="1:9" ht="16.5" x14ac:dyDescent="0.3">
      <c r="A58" s="110"/>
      <c r="B58" s="224" t="s">
        <v>38</v>
      </c>
      <c r="C58" s="189" t="s">
        <v>115</v>
      </c>
      <c r="D58" s="185" t="s">
        <v>114</v>
      </c>
      <c r="E58" s="210">
        <v>18162.9375</v>
      </c>
      <c r="F58" s="221">
        <v>48475</v>
      </c>
      <c r="G58" s="194">
        <f t="shared" si="14"/>
        <v>1.6688964821907248</v>
      </c>
      <c r="H58" s="221">
        <v>48475</v>
      </c>
      <c r="I58" s="194">
        <f t="shared" si="15"/>
        <v>0</v>
      </c>
    </row>
    <row r="59" spans="1:9" ht="16.5" x14ac:dyDescent="0.3">
      <c r="A59" s="110"/>
      <c r="B59" s="224" t="s">
        <v>39</v>
      </c>
      <c r="C59" s="189" t="s">
        <v>116</v>
      </c>
      <c r="D59" s="185" t="s">
        <v>114</v>
      </c>
      <c r="E59" s="210">
        <v>29680.375</v>
      </c>
      <c r="F59" s="221">
        <v>52880</v>
      </c>
      <c r="G59" s="194">
        <f t="shared" si="14"/>
        <v>0.78164864830717262</v>
      </c>
      <c r="H59" s="221">
        <v>52880</v>
      </c>
      <c r="I59" s="194">
        <f t="shared" si="15"/>
        <v>0</v>
      </c>
    </row>
    <row r="60" spans="1:9" ht="16.5" x14ac:dyDescent="0.3">
      <c r="A60" s="110"/>
      <c r="B60" s="224" t="s">
        <v>42</v>
      </c>
      <c r="C60" s="189" t="s">
        <v>198</v>
      </c>
      <c r="D60" s="185" t="s">
        <v>114</v>
      </c>
      <c r="E60" s="210">
        <v>10087.625</v>
      </c>
      <c r="F60" s="221">
        <v>25398</v>
      </c>
      <c r="G60" s="194">
        <f t="shared" si="14"/>
        <v>1.5177383179886246</v>
      </c>
      <c r="H60" s="221">
        <v>25398</v>
      </c>
      <c r="I60" s="194">
        <f t="shared" si="15"/>
        <v>0</v>
      </c>
    </row>
    <row r="61" spans="1:9" s="145" customFormat="1" ht="16.5" x14ac:dyDescent="0.3">
      <c r="A61" s="168"/>
      <c r="B61" s="224" t="s">
        <v>43</v>
      </c>
      <c r="C61" s="189" t="s">
        <v>119</v>
      </c>
      <c r="D61" s="185" t="s">
        <v>114</v>
      </c>
      <c r="E61" s="210">
        <v>4156.3999999999996</v>
      </c>
      <c r="F61" s="219">
        <v>11595</v>
      </c>
      <c r="G61" s="194">
        <f t="shared" si="14"/>
        <v>1.7896737561351173</v>
      </c>
      <c r="H61" s="219">
        <v>11595</v>
      </c>
      <c r="I61" s="194">
        <f t="shared" si="15"/>
        <v>0</v>
      </c>
    </row>
    <row r="62" spans="1:9" s="145" customFormat="1" ht="17.25" thickBot="1" x14ac:dyDescent="0.35">
      <c r="A62" s="168"/>
      <c r="B62" s="225" t="s">
        <v>54</v>
      </c>
      <c r="C62" s="190" t="s">
        <v>121</v>
      </c>
      <c r="D62" s="186" t="s">
        <v>120</v>
      </c>
      <c r="E62" s="213">
        <v>26764.055555555555</v>
      </c>
      <c r="F62" s="222">
        <v>48208.333333333336</v>
      </c>
      <c r="G62" s="199">
        <f t="shared" si="14"/>
        <v>0.80123424244374208</v>
      </c>
      <c r="H62" s="222">
        <v>48208.333333333336</v>
      </c>
      <c r="I62" s="199">
        <f t="shared" si="15"/>
        <v>0</v>
      </c>
    </row>
    <row r="63" spans="1:9" s="145" customFormat="1" ht="16.5" x14ac:dyDescent="0.3">
      <c r="A63" s="168"/>
      <c r="B63" s="94" t="s">
        <v>56</v>
      </c>
      <c r="C63" s="188" t="s">
        <v>123</v>
      </c>
      <c r="D63" s="185" t="s">
        <v>120</v>
      </c>
      <c r="E63" s="210">
        <v>113375</v>
      </c>
      <c r="F63" s="220">
        <v>481250</v>
      </c>
      <c r="G63" s="194">
        <f t="shared" si="14"/>
        <v>3.2447629547960308</v>
      </c>
      <c r="H63" s="220">
        <v>481250</v>
      </c>
      <c r="I63" s="194">
        <f t="shared" si="15"/>
        <v>0</v>
      </c>
    </row>
    <row r="64" spans="1:9" s="145" customFormat="1" ht="16.5" x14ac:dyDescent="0.3">
      <c r="A64" s="168"/>
      <c r="B64" s="224" t="s">
        <v>40</v>
      </c>
      <c r="C64" s="189" t="s">
        <v>117</v>
      </c>
      <c r="D64" s="187" t="s">
        <v>114</v>
      </c>
      <c r="E64" s="217">
        <v>22748.862499999999</v>
      </c>
      <c r="F64" s="221">
        <v>38380.6</v>
      </c>
      <c r="G64" s="194">
        <f t="shared" si="14"/>
        <v>0.6871436978442329</v>
      </c>
      <c r="H64" s="221">
        <v>37900.5</v>
      </c>
      <c r="I64" s="194">
        <f t="shared" si="15"/>
        <v>1.2667379058323731E-2</v>
      </c>
    </row>
    <row r="65" spans="1:9" ht="16.5" customHeight="1" thickBot="1" x14ac:dyDescent="0.35">
      <c r="A65" s="111"/>
      <c r="B65" s="225" t="s">
        <v>55</v>
      </c>
      <c r="C65" s="190" t="s">
        <v>122</v>
      </c>
      <c r="D65" s="186" t="s">
        <v>120</v>
      </c>
      <c r="E65" s="213">
        <v>29149.666666666668</v>
      </c>
      <c r="F65" s="222">
        <v>57731.333333333336</v>
      </c>
      <c r="G65" s="199">
        <f t="shared" si="14"/>
        <v>0.98051435693947331</v>
      </c>
      <c r="H65" s="222">
        <v>56524.666666666664</v>
      </c>
      <c r="I65" s="199">
        <f t="shared" si="15"/>
        <v>2.1347612251878322E-2</v>
      </c>
    </row>
    <row r="66" spans="1:9" ht="15.75" customHeight="1" thickBot="1" x14ac:dyDescent="0.25">
      <c r="A66" s="251" t="s">
        <v>192</v>
      </c>
      <c r="B66" s="262"/>
      <c r="C66" s="262"/>
      <c r="D66" s="263"/>
      <c r="E66" s="99">
        <f>SUM(E57:E65)</f>
        <v>278266.47222222219</v>
      </c>
      <c r="F66" s="99">
        <f>SUM(F57:F65)</f>
        <v>811043.26666666672</v>
      </c>
      <c r="G66" s="101">
        <f t="shared" ref="G66" si="16">(F66-E66)/E66</f>
        <v>1.9146280548630801</v>
      </c>
      <c r="H66" s="99">
        <f>SUM(H57:H65)</f>
        <v>810148.16666666663</v>
      </c>
      <c r="I66" s="177">
        <f t="shared" ref="I66" si="17">(F66-H66)/H66</f>
        <v>1.1048596254719166E-3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64</v>
      </c>
      <c r="C68" s="189" t="s">
        <v>133</v>
      </c>
      <c r="D68" s="193" t="s">
        <v>127</v>
      </c>
      <c r="E68" s="207">
        <v>20747.821428571428</v>
      </c>
      <c r="F68" s="215">
        <v>52263.25</v>
      </c>
      <c r="G68" s="194">
        <f t="shared" ref="G68:G73" si="18">(F68-E68)/E68</f>
        <v>1.5189753141035462</v>
      </c>
      <c r="H68" s="215">
        <v>52263.25</v>
      </c>
      <c r="I68" s="194">
        <f t="shared" ref="I68:I73" si="19">(F68-H68)/H68</f>
        <v>0</v>
      </c>
    </row>
    <row r="69" spans="1:9" ht="16.5" x14ac:dyDescent="0.3">
      <c r="A69" s="37"/>
      <c r="B69" s="202" t="s">
        <v>60</v>
      </c>
      <c r="C69" s="189" t="s">
        <v>129</v>
      </c>
      <c r="D69" s="187" t="s">
        <v>215</v>
      </c>
      <c r="E69" s="210">
        <v>176510.66666666669</v>
      </c>
      <c r="F69" s="209">
        <v>580273.6</v>
      </c>
      <c r="G69" s="194">
        <f t="shared" si="18"/>
        <v>2.2874704456010209</v>
      </c>
      <c r="H69" s="209">
        <v>578059.66666666663</v>
      </c>
      <c r="I69" s="194">
        <f t="shared" si="19"/>
        <v>3.8299391239312937E-3</v>
      </c>
    </row>
    <row r="70" spans="1:9" ht="16.5" x14ac:dyDescent="0.3">
      <c r="A70" s="37"/>
      <c r="B70" s="202" t="s">
        <v>63</v>
      </c>
      <c r="C70" s="189" t="s">
        <v>132</v>
      </c>
      <c r="D70" s="187" t="s">
        <v>126</v>
      </c>
      <c r="E70" s="210">
        <v>25891</v>
      </c>
      <c r="F70" s="209">
        <v>60257.142857142855</v>
      </c>
      <c r="G70" s="194">
        <f t="shared" si="18"/>
        <v>1.3273393402009523</v>
      </c>
      <c r="H70" s="209">
        <v>59677.142857142855</v>
      </c>
      <c r="I70" s="194">
        <f t="shared" si="19"/>
        <v>9.7189639488677176E-3</v>
      </c>
    </row>
    <row r="71" spans="1:9" ht="16.5" x14ac:dyDescent="0.3">
      <c r="A71" s="37"/>
      <c r="B71" s="202" t="s">
        <v>59</v>
      </c>
      <c r="C71" s="189" t="s">
        <v>128</v>
      </c>
      <c r="D71" s="187" t="s">
        <v>124</v>
      </c>
      <c r="E71" s="210">
        <v>32969.569444444445</v>
      </c>
      <c r="F71" s="209">
        <v>95798.28571428571</v>
      </c>
      <c r="G71" s="194">
        <f t="shared" si="18"/>
        <v>1.9056577725623969</v>
      </c>
      <c r="H71" s="209">
        <v>94366</v>
      </c>
      <c r="I71" s="194">
        <f t="shared" si="19"/>
        <v>1.5177984806876524E-2</v>
      </c>
    </row>
    <row r="72" spans="1:9" ht="16.5" x14ac:dyDescent="0.3">
      <c r="A72" s="37"/>
      <c r="B72" s="202" t="s">
        <v>62</v>
      </c>
      <c r="C72" s="189" t="s">
        <v>131</v>
      </c>
      <c r="D72" s="187" t="s">
        <v>125</v>
      </c>
      <c r="E72" s="210">
        <v>38449.25</v>
      </c>
      <c r="F72" s="209">
        <v>144102.5</v>
      </c>
      <c r="G72" s="194">
        <f t="shared" si="18"/>
        <v>2.7478624420502351</v>
      </c>
      <c r="H72" s="209">
        <v>132282</v>
      </c>
      <c r="I72" s="194">
        <f t="shared" si="19"/>
        <v>8.9358340514960458E-2</v>
      </c>
    </row>
    <row r="73" spans="1:9" ht="16.5" customHeight="1" thickBot="1" x14ac:dyDescent="0.35">
      <c r="A73" s="37"/>
      <c r="B73" s="202" t="s">
        <v>61</v>
      </c>
      <c r="C73" s="189" t="s">
        <v>130</v>
      </c>
      <c r="D73" s="186" t="s">
        <v>216</v>
      </c>
      <c r="E73" s="213">
        <v>106797.67857142858</v>
      </c>
      <c r="F73" s="218">
        <v>360990</v>
      </c>
      <c r="G73" s="200">
        <f t="shared" si="18"/>
        <v>2.380129651025721</v>
      </c>
      <c r="H73" s="218">
        <v>289900</v>
      </c>
      <c r="I73" s="200">
        <f t="shared" si="19"/>
        <v>0.24522249051397033</v>
      </c>
    </row>
    <row r="74" spans="1:9" ht="15.75" customHeight="1" thickBot="1" x14ac:dyDescent="0.25">
      <c r="A74" s="251" t="s">
        <v>214</v>
      </c>
      <c r="B74" s="252"/>
      <c r="C74" s="252"/>
      <c r="D74" s="253"/>
      <c r="E74" s="83">
        <f>SUM(E68:E73)</f>
        <v>401365.98611111112</v>
      </c>
      <c r="F74" s="83">
        <f>SUM(F68:F73)</f>
        <v>1293684.7785714285</v>
      </c>
      <c r="G74" s="103">
        <f t="shared" ref="G74" si="20">(F74-E74)/E74</f>
        <v>2.2232048139059164</v>
      </c>
      <c r="H74" s="83">
        <f>SUM(H68:H73)</f>
        <v>1206548.0595238095</v>
      </c>
      <c r="I74" s="104">
        <f t="shared" ref="I74" si="21">(F74-H74)/H74</f>
        <v>7.221984931293117E-2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69</v>
      </c>
      <c r="C76" s="191" t="s">
        <v>140</v>
      </c>
      <c r="D76" s="193" t="s">
        <v>136</v>
      </c>
      <c r="E76" s="207">
        <v>9226.5</v>
      </c>
      <c r="F76" s="207">
        <v>22136.142857142859</v>
      </c>
      <c r="G76" s="194">
        <f>(F76-E76)/E76</f>
        <v>1.3991917690503288</v>
      </c>
      <c r="H76" s="207">
        <v>22612.25</v>
      </c>
      <c r="I76" s="194">
        <f>(F76-H76)/H76</f>
        <v>-2.1055275032654482E-2</v>
      </c>
    </row>
    <row r="77" spans="1:9" ht="16.5" x14ac:dyDescent="0.3">
      <c r="A77" s="37"/>
      <c r="B77" s="202" t="s">
        <v>68</v>
      </c>
      <c r="C77" s="189" t="s">
        <v>138</v>
      </c>
      <c r="D77" s="187" t="s">
        <v>134</v>
      </c>
      <c r="E77" s="210">
        <v>24846.055555555555</v>
      </c>
      <c r="F77" s="210">
        <v>57728.5</v>
      </c>
      <c r="G77" s="194">
        <f>(F77-E77)/E77</f>
        <v>1.3234472719792323</v>
      </c>
      <c r="H77" s="210">
        <v>58074.75</v>
      </c>
      <c r="I77" s="194">
        <f>(F77-H77)/H77</f>
        <v>-5.9621436166320133E-3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10414.4375</v>
      </c>
      <c r="F78" s="210">
        <v>30465.75</v>
      </c>
      <c r="G78" s="194">
        <f>(F78-E78)/E78</f>
        <v>1.92533802233678</v>
      </c>
      <c r="H78" s="210">
        <v>30465.75</v>
      </c>
      <c r="I78" s="194">
        <f>(F78-H78)/H78</f>
        <v>0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9708.2291666666679</v>
      </c>
      <c r="F79" s="210">
        <v>24993.833333333332</v>
      </c>
      <c r="G79" s="194">
        <f>(F79-E79)/E79</f>
        <v>1.5744997263919136</v>
      </c>
      <c r="H79" s="210">
        <v>24993.833333333332</v>
      </c>
      <c r="I79" s="194">
        <f>(F79-H79)/H79</f>
        <v>0</v>
      </c>
    </row>
    <row r="80" spans="1:9" ht="16.5" customHeight="1" thickBot="1" x14ac:dyDescent="0.35">
      <c r="A80" s="38"/>
      <c r="B80" s="202" t="s">
        <v>67</v>
      </c>
      <c r="C80" s="189" t="s">
        <v>139</v>
      </c>
      <c r="D80" s="186" t="s">
        <v>135</v>
      </c>
      <c r="E80" s="213">
        <v>6962.3374999999996</v>
      </c>
      <c r="F80" s="213">
        <v>40840.5</v>
      </c>
      <c r="G80" s="194">
        <f>(F80-E80)/E80</f>
        <v>4.8659178760006965</v>
      </c>
      <c r="H80" s="213">
        <v>40018.833333333336</v>
      </c>
      <c r="I80" s="194">
        <f>(F80-H80)/H80</f>
        <v>2.0531999516894068E-2</v>
      </c>
    </row>
    <row r="81" spans="1:11" ht="15.75" customHeight="1" thickBot="1" x14ac:dyDescent="0.25">
      <c r="A81" s="251" t="s">
        <v>193</v>
      </c>
      <c r="B81" s="252"/>
      <c r="C81" s="252"/>
      <c r="D81" s="253"/>
      <c r="E81" s="83">
        <f>SUM(E76:E80)</f>
        <v>61157.55972222222</v>
      </c>
      <c r="F81" s="83">
        <f>SUM(F76:F80)</f>
        <v>176164.72619047618</v>
      </c>
      <c r="G81" s="103">
        <f t="shared" ref="G81" si="22">(F81-E81)/E81</f>
        <v>1.8805061384171766</v>
      </c>
      <c r="H81" s="83">
        <f>SUM(H76:H80)</f>
        <v>176165.41666666669</v>
      </c>
      <c r="I81" s="104">
        <f t="shared" ref="I81" si="23">(F81-H81)/H81</f>
        <v>-3.9194763851353107E-6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75</v>
      </c>
      <c r="C83" s="189" t="s">
        <v>148</v>
      </c>
      <c r="D83" s="193" t="s">
        <v>145</v>
      </c>
      <c r="E83" s="210">
        <v>4014.729166666667</v>
      </c>
      <c r="F83" s="207">
        <v>11273</v>
      </c>
      <c r="G83" s="195">
        <f t="shared" ref="G83:G89" si="24">(F83-E83)/E83</f>
        <v>1.8079104547317948</v>
      </c>
      <c r="H83" s="207">
        <v>11282.166666666666</v>
      </c>
      <c r="I83" s="195">
        <f t="shared" ref="I83:I89" si="25">(F83-H83)/H83</f>
        <v>-8.1249169042583969E-4</v>
      </c>
    </row>
    <row r="84" spans="1:11" ht="16.5" x14ac:dyDescent="0.3">
      <c r="A84" s="37"/>
      <c r="B84" s="202" t="s">
        <v>80</v>
      </c>
      <c r="C84" s="189" t="s">
        <v>151</v>
      </c>
      <c r="D84" s="185" t="s">
        <v>150</v>
      </c>
      <c r="E84" s="210">
        <v>8492.0277777777774</v>
      </c>
      <c r="F84" s="210">
        <v>43718.3</v>
      </c>
      <c r="G84" s="194">
        <f t="shared" si="24"/>
        <v>4.1481579128136525</v>
      </c>
      <c r="H84" s="210">
        <v>43743.3</v>
      </c>
      <c r="I84" s="194">
        <f t="shared" si="25"/>
        <v>-5.7151609503626835E-4</v>
      </c>
    </row>
    <row r="85" spans="1:11" ht="16.5" x14ac:dyDescent="0.3">
      <c r="A85" s="37"/>
      <c r="B85" s="202" t="s">
        <v>74</v>
      </c>
      <c r="C85" s="189" t="s">
        <v>144</v>
      </c>
      <c r="D85" s="187" t="s">
        <v>142</v>
      </c>
      <c r="E85" s="210">
        <v>7862.8333333333339</v>
      </c>
      <c r="F85" s="210">
        <v>20083.599999999999</v>
      </c>
      <c r="G85" s="194">
        <f t="shared" si="24"/>
        <v>1.5542446531148648</v>
      </c>
      <c r="H85" s="210">
        <v>20083.599999999999</v>
      </c>
      <c r="I85" s="194">
        <f t="shared" si="25"/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48416.375</v>
      </c>
      <c r="F86" s="210">
        <v>75000</v>
      </c>
      <c r="G86" s="194">
        <f t="shared" si="24"/>
        <v>0.54906268798521163</v>
      </c>
      <c r="H86" s="210">
        <v>75000</v>
      </c>
      <c r="I86" s="194">
        <f t="shared" si="25"/>
        <v>0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5486.0535714285716</v>
      </c>
      <c r="F87" s="219">
        <v>30938.833333333332</v>
      </c>
      <c r="G87" s="194">
        <f t="shared" si="24"/>
        <v>4.6395426932145032</v>
      </c>
      <c r="H87" s="219">
        <v>30803.285714285714</v>
      </c>
      <c r="I87" s="194">
        <f t="shared" si="25"/>
        <v>4.4004272889873923E-3</v>
      </c>
    </row>
    <row r="88" spans="1:11" ht="16.5" x14ac:dyDescent="0.3">
      <c r="A88" s="37"/>
      <c r="B88" s="202" t="s">
        <v>76</v>
      </c>
      <c r="C88" s="189" t="s">
        <v>143</v>
      </c>
      <c r="D88" s="198" t="s">
        <v>161</v>
      </c>
      <c r="E88" s="219">
        <v>9408.960317460318</v>
      </c>
      <c r="F88" s="237">
        <v>28925</v>
      </c>
      <c r="G88" s="194">
        <f t="shared" si="24"/>
        <v>2.0741972570894509</v>
      </c>
      <c r="H88" s="237">
        <v>28337.5</v>
      </c>
      <c r="I88" s="194">
        <f t="shared" si="25"/>
        <v>2.0732245258050286E-2</v>
      </c>
    </row>
    <row r="89" spans="1:11" ht="16.5" customHeight="1" thickBot="1" x14ac:dyDescent="0.35">
      <c r="A89" s="35"/>
      <c r="B89" s="203" t="s">
        <v>77</v>
      </c>
      <c r="C89" s="190" t="s">
        <v>146</v>
      </c>
      <c r="D89" s="186" t="s">
        <v>162</v>
      </c>
      <c r="E89" s="213">
        <v>7564.5277777777783</v>
      </c>
      <c r="F89" s="213">
        <v>17585</v>
      </c>
      <c r="G89" s="196">
        <f t="shared" si="24"/>
        <v>1.3246659297966017</v>
      </c>
      <c r="H89" s="213">
        <v>16389.444444444445</v>
      </c>
      <c r="I89" s="196">
        <f t="shared" si="25"/>
        <v>7.2946679773566947E-2</v>
      </c>
    </row>
    <row r="90" spans="1:11" ht="15.75" customHeight="1" thickBot="1" x14ac:dyDescent="0.25">
      <c r="A90" s="251" t="s">
        <v>194</v>
      </c>
      <c r="B90" s="252"/>
      <c r="C90" s="252"/>
      <c r="D90" s="253"/>
      <c r="E90" s="83">
        <f>SUM(E83:E89)</f>
        <v>91245.506944444438</v>
      </c>
      <c r="F90" s="83">
        <f>SUM(F83:F89)</f>
        <v>227523.73333333334</v>
      </c>
      <c r="G90" s="112">
        <f t="shared" ref="G90:G91" si="26">(F90-E90)/E90</f>
        <v>1.4935335552671432</v>
      </c>
      <c r="H90" s="83">
        <f>SUM(H83:H89)</f>
        <v>225639.2968253968</v>
      </c>
      <c r="I90" s="104">
        <f t="shared" ref="I90:I91" si="27">(F90-H90)/H90</f>
        <v>8.3515439661857489E-3</v>
      </c>
    </row>
    <row r="91" spans="1:11" ht="15.75" customHeight="1" thickBot="1" x14ac:dyDescent="0.25">
      <c r="A91" s="251" t="s">
        <v>195</v>
      </c>
      <c r="B91" s="252"/>
      <c r="C91" s="252"/>
      <c r="D91" s="253"/>
      <c r="E91" s="99">
        <f>SUM(E90+E81+E74+E66+E55+E47+E39+E32)</f>
        <v>1450511.7373154762</v>
      </c>
      <c r="F91" s="99">
        <f>SUM(F32,F39,F47,F55,F66,F74,F81,F90)</f>
        <v>4935022.8444444444</v>
      </c>
      <c r="G91" s="101">
        <f t="shared" si="26"/>
        <v>2.4022632961094832</v>
      </c>
      <c r="H91" s="99">
        <f>SUM(H32,H39,H47,H55,H66,H74,H81,H90)</f>
        <v>4858329.7496031746</v>
      </c>
      <c r="I91" s="113">
        <f t="shared" si="27"/>
        <v>1.578589737502565E-2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A9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5" t="s">
        <v>3</v>
      </c>
      <c r="B13" s="245"/>
      <c r="C13" s="247" t="s">
        <v>0</v>
      </c>
      <c r="D13" s="241" t="s">
        <v>207</v>
      </c>
      <c r="E13" s="241" t="s">
        <v>208</v>
      </c>
      <c r="F13" s="241" t="s">
        <v>209</v>
      </c>
      <c r="G13" s="241" t="s">
        <v>210</v>
      </c>
      <c r="H13" s="241" t="s">
        <v>211</v>
      </c>
      <c r="I13" s="241" t="s">
        <v>212</v>
      </c>
    </row>
    <row r="14" spans="1:9" ht="24.75" customHeight="1" thickBot="1" x14ac:dyDescent="0.25">
      <c r="A14" s="246"/>
      <c r="B14" s="246"/>
      <c r="C14" s="248"/>
      <c r="D14" s="261"/>
      <c r="E14" s="261"/>
      <c r="F14" s="261"/>
      <c r="G14" s="242"/>
      <c r="H14" s="261"/>
      <c r="I14" s="261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23000</v>
      </c>
      <c r="E16" s="206">
        <v>30000</v>
      </c>
      <c r="F16" s="228">
        <v>30000</v>
      </c>
      <c r="G16" s="206">
        <v>28500</v>
      </c>
      <c r="H16" s="228">
        <v>26000</v>
      </c>
      <c r="I16" s="171">
        <v>27500</v>
      </c>
    </row>
    <row r="17" spans="1:9" ht="16.5" x14ac:dyDescent="0.3">
      <c r="A17" s="88"/>
      <c r="B17" s="137" t="s">
        <v>5</v>
      </c>
      <c r="C17" s="142" t="s">
        <v>164</v>
      </c>
      <c r="D17" s="227">
        <v>28000</v>
      </c>
      <c r="E17" s="209">
        <v>25000</v>
      </c>
      <c r="F17" s="227">
        <v>25000</v>
      </c>
      <c r="G17" s="209">
        <v>24500</v>
      </c>
      <c r="H17" s="227">
        <v>25000</v>
      </c>
      <c r="I17" s="130">
        <v>25500</v>
      </c>
    </row>
    <row r="18" spans="1:9" ht="16.5" x14ac:dyDescent="0.3">
      <c r="A18" s="88"/>
      <c r="B18" s="137" t="s">
        <v>6</v>
      </c>
      <c r="C18" s="142" t="s">
        <v>165</v>
      </c>
      <c r="D18" s="227">
        <v>26000</v>
      </c>
      <c r="E18" s="209">
        <v>25000</v>
      </c>
      <c r="F18" s="227">
        <v>22000</v>
      </c>
      <c r="G18" s="209">
        <v>28500</v>
      </c>
      <c r="H18" s="227">
        <v>25000</v>
      </c>
      <c r="I18" s="130">
        <v>25300</v>
      </c>
    </row>
    <row r="19" spans="1:9" ht="16.5" x14ac:dyDescent="0.3">
      <c r="A19" s="88"/>
      <c r="B19" s="137" t="s">
        <v>7</v>
      </c>
      <c r="C19" s="142" t="s">
        <v>166</v>
      </c>
      <c r="D19" s="227">
        <v>10000</v>
      </c>
      <c r="E19" s="209">
        <v>5000</v>
      </c>
      <c r="F19" s="227">
        <v>12000</v>
      </c>
      <c r="G19" s="209">
        <v>11500</v>
      </c>
      <c r="H19" s="227">
        <v>10000</v>
      </c>
      <c r="I19" s="130">
        <v>9700</v>
      </c>
    </row>
    <row r="20" spans="1:9" ht="16.5" x14ac:dyDescent="0.3">
      <c r="A20" s="88"/>
      <c r="B20" s="137" t="s">
        <v>8</v>
      </c>
      <c r="C20" s="142" t="s">
        <v>167</v>
      </c>
      <c r="D20" s="227">
        <v>70000</v>
      </c>
      <c r="E20" s="209">
        <v>70000</v>
      </c>
      <c r="F20" s="227">
        <v>100000</v>
      </c>
      <c r="G20" s="209">
        <v>67500</v>
      </c>
      <c r="H20" s="227">
        <v>100000</v>
      </c>
      <c r="I20" s="130">
        <v>81500</v>
      </c>
    </row>
    <row r="21" spans="1:9" ht="16.5" x14ac:dyDescent="0.3">
      <c r="A21" s="88"/>
      <c r="B21" s="137" t="s">
        <v>9</v>
      </c>
      <c r="C21" s="142" t="s">
        <v>168</v>
      </c>
      <c r="D21" s="227">
        <v>30000</v>
      </c>
      <c r="E21" s="209">
        <v>30000</v>
      </c>
      <c r="F21" s="227">
        <v>25000</v>
      </c>
      <c r="G21" s="209">
        <v>34000</v>
      </c>
      <c r="H21" s="227">
        <v>25000</v>
      </c>
      <c r="I21" s="130">
        <v>28800</v>
      </c>
    </row>
    <row r="22" spans="1:9" ht="16.5" x14ac:dyDescent="0.3">
      <c r="A22" s="88"/>
      <c r="B22" s="137" t="s">
        <v>10</v>
      </c>
      <c r="C22" s="142" t="s">
        <v>169</v>
      </c>
      <c r="D22" s="227">
        <v>13000</v>
      </c>
      <c r="E22" s="209">
        <v>15000</v>
      </c>
      <c r="F22" s="227">
        <v>12000</v>
      </c>
      <c r="G22" s="209">
        <v>15000</v>
      </c>
      <c r="H22" s="227">
        <v>12500</v>
      </c>
      <c r="I22" s="130">
        <v>13500</v>
      </c>
    </row>
    <row r="23" spans="1:9" ht="16.5" x14ac:dyDescent="0.3">
      <c r="A23" s="88"/>
      <c r="B23" s="137" t="s">
        <v>11</v>
      </c>
      <c r="C23" s="142" t="s">
        <v>170</v>
      </c>
      <c r="D23" s="227">
        <v>4000</v>
      </c>
      <c r="E23" s="209">
        <v>8000</v>
      </c>
      <c r="F23" s="227">
        <v>10000</v>
      </c>
      <c r="G23" s="209">
        <v>7500</v>
      </c>
      <c r="H23" s="227">
        <v>7600</v>
      </c>
      <c r="I23" s="130">
        <v>7420</v>
      </c>
    </row>
    <row r="24" spans="1:9" ht="16.5" x14ac:dyDescent="0.3">
      <c r="A24" s="88"/>
      <c r="B24" s="137" t="s">
        <v>12</v>
      </c>
      <c r="C24" s="142" t="s">
        <v>171</v>
      </c>
      <c r="D24" s="227">
        <v>5000</v>
      </c>
      <c r="E24" s="209">
        <v>6000</v>
      </c>
      <c r="F24" s="227">
        <v>10000</v>
      </c>
      <c r="G24" s="209">
        <v>5500</v>
      </c>
      <c r="H24" s="227">
        <v>8000</v>
      </c>
      <c r="I24" s="130">
        <v>6900</v>
      </c>
    </row>
    <row r="25" spans="1:9" ht="16.5" x14ac:dyDescent="0.3">
      <c r="A25" s="88"/>
      <c r="B25" s="137" t="s">
        <v>13</v>
      </c>
      <c r="C25" s="142" t="s">
        <v>172</v>
      </c>
      <c r="D25" s="227">
        <v>5000</v>
      </c>
      <c r="E25" s="209">
        <v>8000</v>
      </c>
      <c r="F25" s="227">
        <v>10000</v>
      </c>
      <c r="G25" s="209">
        <v>7500</v>
      </c>
      <c r="H25" s="227">
        <v>9300</v>
      </c>
      <c r="I25" s="130">
        <v>7960</v>
      </c>
    </row>
    <row r="26" spans="1:9" ht="16.5" x14ac:dyDescent="0.3">
      <c r="A26" s="88"/>
      <c r="B26" s="137" t="s">
        <v>14</v>
      </c>
      <c r="C26" s="142" t="s">
        <v>173</v>
      </c>
      <c r="D26" s="227">
        <v>4000</v>
      </c>
      <c r="E26" s="209">
        <v>8000</v>
      </c>
      <c r="F26" s="227">
        <v>11000</v>
      </c>
      <c r="G26" s="209">
        <v>6500</v>
      </c>
      <c r="H26" s="227">
        <v>5600</v>
      </c>
      <c r="I26" s="130">
        <v>7020</v>
      </c>
    </row>
    <row r="27" spans="1:9" ht="16.5" x14ac:dyDescent="0.3">
      <c r="A27" s="88"/>
      <c r="B27" s="137" t="s">
        <v>15</v>
      </c>
      <c r="C27" s="142" t="s">
        <v>174</v>
      </c>
      <c r="D27" s="227">
        <v>18500</v>
      </c>
      <c r="E27" s="209">
        <v>20000</v>
      </c>
      <c r="F27" s="227">
        <v>20000</v>
      </c>
      <c r="G27" s="209">
        <v>19000</v>
      </c>
      <c r="H27" s="227">
        <v>21600</v>
      </c>
      <c r="I27" s="130">
        <v>19820</v>
      </c>
    </row>
    <row r="28" spans="1:9" ht="16.5" x14ac:dyDescent="0.3">
      <c r="A28" s="88"/>
      <c r="B28" s="137" t="s">
        <v>16</v>
      </c>
      <c r="C28" s="142" t="s">
        <v>175</v>
      </c>
      <c r="D28" s="227">
        <v>8000</v>
      </c>
      <c r="E28" s="209">
        <v>8000</v>
      </c>
      <c r="F28" s="227">
        <v>8000</v>
      </c>
      <c r="G28" s="209">
        <v>7500</v>
      </c>
      <c r="H28" s="227">
        <v>10000</v>
      </c>
      <c r="I28" s="130">
        <v>8300</v>
      </c>
    </row>
    <row r="29" spans="1:9" ht="16.5" x14ac:dyDescent="0.3">
      <c r="A29" s="88"/>
      <c r="B29" s="139" t="s">
        <v>17</v>
      </c>
      <c r="C29" s="142" t="s">
        <v>176</v>
      </c>
      <c r="D29" s="227">
        <v>6000</v>
      </c>
      <c r="E29" s="209">
        <v>10000</v>
      </c>
      <c r="F29" s="227">
        <v>9000</v>
      </c>
      <c r="G29" s="209">
        <v>7500</v>
      </c>
      <c r="H29" s="227">
        <v>10000</v>
      </c>
      <c r="I29" s="130">
        <v>8500</v>
      </c>
    </row>
    <row r="30" spans="1:9" ht="16.5" x14ac:dyDescent="0.3">
      <c r="A30" s="88"/>
      <c r="B30" s="137" t="s">
        <v>18</v>
      </c>
      <c r="C30" s="142" t="s">
        <v>177</v>
      </c>
      <c r="D30" s="227">
        <v>16500</v>
      </c>
      <c r="E30" s="209">
        <v>35000</v>
      </c>
      <c r="F30" s="227">
        <v>13000</v>
      </c>
      <c r="G30" s="209">
        <v>10000</v>
      </c>
      <c r="H30" s="227">
        <v>10000</v>
      </c>
      <c r="I30" s="130">
        <v>16900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12000</v>
      </c>
      <c r="E31" s="212">
        <v>15000</v>
      </c>
      <c r="F31" s="229">
        <v>12000</v>
      </c>
      <c r="G31" s="212">
        <v>15000</v>
      </c>
      <c r="H31" s="229">
        <v>13300</v>
      </c>
      <c r="I31" s="167">
        <v>13460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14000</v>
      </c>
      <c r="E33" s="206">
        <v>25000</v>
      </c>
      <c r="F33" s="228">
        <v>22000</v>
      </c>
      <c r="G33" s="206">
        <v>24000</v>
      </c>
      <c r="H33" s="228">
        <v>17600</v>
      </c>
      <c r="I33" s="171">
        <v>20520</v>
      </c>
    </row>
    <row r="34" spans="1:9" ht="16.5" x14ac:dyDescent="0.3">
      <c r="A34" s="88"/>
      <c r="B34" s="129" t="s">
        <v>27</v>
      </c>
      <c r="C34" s="15" t="s">
        <v>180</v>
      </c>
      <c r="D34" s="227">
        <v>14000</v>
      </c>
      <c r="E34" s="209">
        <v>25000</v>
      </c>
      <c r="F34" s="227">
        <v>17000</v>
      </c>
      <c r="G34" s="209">
        <v>24000</v>
      </c>
      <c r="H34" s="227">
        <v>17600</v>
      </c>
      <c r="I34" s="130">
        <v>19520</v>
      </c>
    </row>
    <row r="35" spans="1:9" ht="16.5" x14ac:dyDescent="0.3">
      <c r="A35" s="88"/>
      <c r="B35" s="131" t="s">
        <v>28</v>
      </c>
      <c r="C35" s="15" t="s">
        <v>181</v>
      </c>
      <c r="D35" s="227">
        <v>13000</v>
      </c>
      <c r="E35" s="209">
        <v>12000</v>
      </c>
      <c r="F35" s="227">
        <v>16000</v>
      </c>
      <c r="G35" s="209">
        <v>13000</v>
      </c>
      <c r="H35" s="227">
        <v>12300</v>
      </c>
      <c r="I35" s="130">
        <v>13260</v>
      </c>
    </row>
    <row r="36" spans="1:9" ht="16.5" x14ac:dyDescent="0.3">
      <c r="A36" s="88"/>
      <c r="B36" s="129" t="s">
        <v>29</v>
      </c>
      <c r="C36" s="189" t="s">
        <v>182</v>
      </c>
      <c r="D36" s="227">
        <v>5000</v>
      </c>
      <c r="E36" s="209">
        <v>10000</v>
      </c>
      <c r="F36" s="227">
        <v>13500</v>
      </c>
      <c r="G36" s="209">
        <v>14000</v>
      </c>
      <c r="H36" s="227">
        <v>12000</v>
      </c>
      <c r="I36" s="130">
        <v>10900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7500</v>
      </c>
      <c r="E37" s="212">
        <v>4000</v>
      </c>
      <c r="F37" s="229">
        <v>9000</v>
      </c>
      <c r="G37" s="212">
        <v>8000</v>
      </c>
      <c r="H37" s="229">
        <v>5000</v>
      </c>
      <c r="I37" s="167">
        <v>6700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300000</v>
      </c>
      <c r="E39" s="206">
        <v>350000</v>
      </c>
      <c r="F39" s="206">
        <v>370000</v>
      </c>
      <c r="G39" s="206">
        <v>265000</v>
      </c>
      <c r="H39" s="206">
        <v>300000</v>
      </c>
      <c r="I39" s="171">
        <v>317000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240000</v>
      </c>
      <c r="E40" s="212">
        <v>270000</v>
      </c>
      <c r="F40" s="212">
        <v>260000</v>
      </c>
      <c r="G40" s="212">
        <v>245000</v>
      </c>
      <c r="H40" s="212">
        <v>256000</v>
      </c>
      <c r="I40" s="167">
        <v>254200</v>
      </c>
    </row>
    <row r="41" spans="1:9" ht="15.75" thickBot="1" x14ac:dyDescent="0.3">
      <c r="D41" s="234">
        <v>872500</v>
      </c>
      <c r="E41" s="235">
        <v>1014000</v>
      </c>
      <c r="F41" s="235">
        <v>1036500</v>
      </c>
      <c r="G41" s="235">
        <v>888500</v>
      </c>
      <c r="H41" s="235">
        <v>939400</v>
      </c>
      <c r="I41" s="236">
        <v>950180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11-04-2022</vt:lpstr>
      <vt:lpstr>By Order</vt:lpstr>
      <vt:lpstr>All Stores</vt:lpstr>
      <vt:lpstr>'11-04-2022'!Print_Titles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2022-04-14T07:25:12Z</cp:lastPrinted>
  <dcterms:created xsi:type="dcterms:W3CDTF">2010-10-20T06:23:14Z</dcterms:created>
  <dcterms:modified xsi:type="dcterms:W3CDTF">2022-04-14T09:01:58Z</dcterms:modified>
</cp:coreProperties>
</file>