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6-05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'16-05-2022'!$12:$14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3" i="11"/>
  <c r="G83" i="11"/>
  <c r="I88" i="11"/>
  <c r="G88" i="11"/>
  <c r="I89" i="11"/>
  <c r="G89" i="11"/>
  <c r="I84" i="11"/>
  <c r="G84" i="11"/>
  <c r="I85" i="11"/>
  <c r="G85" i="11"/>
  <c r="I79" i="11"/>
  <c r="G79" i="11"/>
  <c r="I78" i="11"/>
  <c r="G78" i="11"/>
  <c r="I76" i="11"/>
  <c r="G76" i="11"/>
  <c r="I80" i="11"/>
  <c r="G80" i="11"/>
  <c r="I77" i="11"/>
  <c r="G77" i="11"/>
  <c r="I73" i="11"/>
  <c r="G73" i="11"/>
  <c r="I71" i="11"/>
  <c r="G71" i="11"/>
  <c r="I70" i="11"/>
  <c r="G70" i="11"/>
  <c r="I69" i="11"/>
  <c r="G69" i="11"/>
  <c r="I68" i="11"/>
  <c r="G68" i="11"/>
  <c r="I72" i="11"/>
  <c r="G72" i="11"/>
  <c r="I59" i="11"/>
  <c r="G59" i="11"/>
  <c r="I61" i="11"/>
  <c r="G61" i="11"/>
  <c r="I58" i="11"/>
  <c r="G58" i="11"/>
  <c r="I57" i="11"/>
  <c r="G57" i="11"/>
  <c r="I64" i="11"/>
  <c r="G64" i="11"/>
  <c r="I63" i="11"/>
  <c r="G63" i="11"/>
  <c r="I60" i="11"/>
  <c r="G60" i="11"/>
  <c r="I62" i="11"/>
  <c r="G62" i="11"/>
  <c r="I65" i="11"/>
  <c r="G65" i="11"/>
  <c r="I52" i="11"/>
  <c r="G52" i="11"/>
  <c r="I51" i="11"/>
  <c r="G51" i="11"/>
  <c r="I53" i="11"/>
  <c r="G53" i="11"/>
  <c r="I54" i="11"/>
  <c r="G54" i="11"/>
  <c r="I50" i="11"/>
  <c r="G50" i="11"/>
  <c r="I49" i="11"/>
  <c r="G49" i="11"/>
  <c r="I42" i="11"/>
  <c r="G42" i="11"/>
  <c r="I43" i="11"/>
  <c r="G43" i="11"/>
  <c r="I41" i="11"/>
  <c r="G41" i="11"/>
  <c r="I44" i="11"/>
  <c r="G44" i="11"/>
  <c r="I45" i="11"/>
  <c r="G45" i="11"/>
  <c r="I46" i="11"/>
  <c r="G46" i="11"/>
  <c r="I37" i="11"/>
  <c r="G37" i="11"/>
  <c r="I34" i="11"/>
  <c r="G34" i="11"/>
  <c r="I38" i="11"/>
  <c r="G38" i="11"/>
  <c r="I35" i="11"/>
  <c r="G35" i="11"/>
  <c r="I36" i="11"/>
  <c r="G36" i="11"/>
  <c r="I30" i="11"/>
  <c r="G30" i="11"/>
  <c r="I29" i="11"/>
  <c r="G29" i="11"/>
  <c r="I31" i="11"/>
  <c r="G31" i="11"/>
  <c r="I23" i="11"/>
  <c r="G23" i="11"/>
  <c r="I17" i="11"/>
  <c r="G17" i="11"/>
  <c r="I20" i="11"/>
  <c r="G20" i="11"/>
  <c r="I22" i="11"/>
  <c r="G22" i="11"/>
  <c r="I24" i="11"/>
  <c r="G24" i="11"/>
  <c r="I21" i="11"/>
  <c r="G21" i="11"/>
  <c r="I26" i="11"/>
  <c r="G26" i="11"/>
  <c r="I18" i="11"/>
  <c r="G18" i="11"/>
  <c r="I16" i="11"/>
  <c r="G16" i="11"/>
  <c r="I28" i="11"/>
  <c r="G28" i="11"/>
  <c r="I19" i="11"/>
  <c r="G19" i="11"/>
  <c r="I27" i="11"/>
  <c r="G27" i="11"/>
  <c r="I25" i="11"/>
  <c r="G25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<sst xmlns="http://schemas.openxmlformats.org/spreadsheetml/2006/main" count="848" uniqueCount="225">
  <si>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</si>
  <si>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</si>
  <si>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</si>
  <si>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</si>
  <si>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</si>
  <si>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</si>
  <si>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</si>
  <si>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</si>
  <si>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</si>
  <si>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</si>
  <si>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</si>
  <si>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</si>
  <si>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</si>
  <si>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</si>
  <si>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</si>
  <si>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</si>
  <si>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</si>
  <si>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</si>
  <si>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</si>
  <si>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</si>
  <si>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</si>
  <si>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</si>
  <si>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</si>
  <si>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</si>
  <si>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</si>
  <si>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</si>
  <si>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</si>
  <si>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</si>
  <si>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</si>
  <si>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</si>
  <si>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</si>
  <si>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</si>
  <si>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</si>
  <si>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</si>
  <si>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</si>
  <si>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</si>
  <si>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</si>
  <si>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</si>
  <si>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</si>
  <si>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</si>
  <si>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</si>
  <si>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</si>
  <si>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</si>
  <si>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</si>
  <si>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</si>
  <si>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</si>
  <si>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</si>
  <si>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</si>
  <si>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</si>
  <si>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</si>
  <si>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</si>
  <si>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</si>
  <si>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</si>
  <si>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</si>
  <si>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</si>
  <si>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</si>
  <si>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</si>
  <si>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</si>
  <si>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</si>
  <si>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</si>
  <si>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</si>
  <si>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</si>
  <si>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</si>
  <si>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</si>
  <si>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</si>
  <si>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</si>
  <si>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</si>
  <si>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</si>
  <si>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</si>
  <si>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</si>
  <si>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</si>
  <si>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</si>
  <si>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</si>
  <si>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</si>
  <si>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</si>
  <si>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</si>
  <si>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</si>
  <si>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</si>
  <si>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</si>
  <si>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</si>
  <si>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</si>
  <si>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</si>
  <si>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</si>
  <si>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</si>
  <si>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</si>
  <si>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</si>
  <si>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</si>
  <si>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</si>
  <si>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</si>
  <si>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</si>
  <si>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</si>
  <si>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</si>
  <si>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</si>
  <si>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</si>
  <si>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</si>
  <si>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</si>
  <si>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</si>
  <si>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</si>
  <si>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</si>
  <si>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</si>
  <si>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</si>
  <si>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</si>
  <si>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</si>
  <si>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</si>
  <si>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</si>
  <si>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</si>
  <si>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</si>
  <si>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</si>
  <si>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</si>
  <si>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</si>
  <si>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</si>
  <si>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</si>
  <si>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</si>
  <si>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</si>
  <si>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</si>
  <si>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</si>
  <si>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</si>
  <si>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</si>
  <si>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</si>
  <si>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</si>
  <si>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</si>
  <si>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</si>
  <si>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</si>
  <si>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</si>
  <si>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</si>
  <si>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</si>
  <si>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</si>
  <si>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</si>
  <si>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</si>
  <si>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</si>
  <si>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</si>
  <si>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</si>
  <si>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</si>
  <si>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</si>
  <si>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</si>
  <si>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</si>
  <si>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</si>
  <si>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</si>
  <si>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</si>
  <si>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</si>
  <si>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</si>
  <si>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</si>
  <si>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</si>
  <si>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</si>
  <si>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</si>
  <si>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</si>
  <si>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</si>
  <si>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</si>
  <si>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</si>
  <si>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</si>
  <si>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</si>
  <si>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</si>
  <si>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</si>
  <si>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</si>
  <si>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</si>
  <si>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</si>
  <si>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</si>
  <si>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</si>
  <si>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</si>
  <si>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</si>
  <si>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</si>
  <si>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</si>
  <si>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</si>
  <si>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</si>
  <si>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</si>
  <si>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</si>
  <si>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</si>
  <si>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</si>
  <si>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</si>
  <si>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</si>
  <si>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</si>
  <si>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</si>
  <si>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</si>
  <si>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</si>
  <si>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</si>
  <si>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</si>
  <si>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</si>
  <si>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</si>
  <si>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</si>
  <si>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</si>
  <si>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</si>
  <si>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</si>
  <si>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</si>
  <si>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</si>
  <si>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</si>
  <si>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</si>
  <si>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</si>
  <si>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</si>
  <si>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</si>
  <si>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</si>
  <si>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</si>
  <si>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</si>
  <si>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</si>
  <si>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</si>
  <si>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</si>
  <si>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</si>
  <si>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</si>
  <si>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</si>
  <si>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</si>
  <si>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</si>
  <si>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</si>
  <si>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</si>
  <si>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</si>
  <si>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</si>
  <si>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</si>
  <si>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</si>
  <si>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</si>
  <si>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</si>
  <si>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</si>
  <si>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</si>
  <si>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</si>
  <si>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</si>
  <si>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</si>
  <si>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</si>
  <si>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</si>
  <si>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</si>
  <si>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</si>
  <si>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2021 (ل.ل.)</t>
  </si>
  <si>
    <t>معدل أسعار  السوبرماركات في 09-05-2022 (ل.ل.)</t>
  </si>
  <si>
    <t>معدل أسعار المحلات والملاحم في 09-05-2022 (ل.ل.)</t>
  </si>
  <si>
    <t>المعدل العام للأسعار في 09-05-2022  (ل.ل.)</t>
  </si>
  <si>
    <t>معدل أسعار  السوبرماركات في 16-05-2022 (ل.ل.)</t>
  </si>
  <si>
    <t xml:space="preserve"> التاريخ 16 أيار 2022</t>
  </si>
  <si>
    <t>معدل أسعار المحلات والملاحم في 16-05-2022 (ل.ل.)</t>
  </si>
  <si>
    <t>المعدل العام للأسعار في 16-05-2022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</si>
</sst>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217</v>
      </c>
      <c r="F12" s="240" t="s">
        <v>221</v>
      </c>
      <c r="G12" s="240" t="s">
        <v>197</v>
      </c>
      <c r="H12" s="240" t="s">
        <v>218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4154.8625000000002</v>
      </c>
      <c r="F15" s="215">
        <v>30760.888888888891</v>
      </c>
      <c r="G15" s="45">
        <f t="shared" ref="G15:G30" si="0">(F15-E15)/E15</f>
        <v>6.4035876972797272</v>
      </c>
      <c r="H15" s="215">
        <v>38260.888888888891</v>
      </c>
      <c r="I15" s="45">
        <f t="shared" ref="I15:I30" si="1">(F15-H15)/H15</f>
        <v>-0.19602262827139985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4268.7694444444442</v>
      </c>
      <c r="F16" s="209">
        <v>25299.75</v>
      </c>
      <c r="G16" s="48">
        <f t="shared" si="0"/>
        <v>4.926707996124307</v>
      </c>
      <c r="H16" s="209">
        <v>26111</v>
      </c>
      <c r="I16" s="44">
        <f t="shared" si="1"/>
        <v>-3.1069281145877217E-2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5073.7527777777777</v>
      </c>
      <c r="F17" s="209">
        <v>19793.5</v>
      </c>
      <c r="G17" s="48">
        <f t="shared" si="0"/>
        <v>2.9011557848644798</v>
      </c>
      <c r="H17" s="209">
        <v>24968.5</v>
      </c>
      <c r="I17" s="44">
        <f t="shared" si="1"/>
        <v>-0.20726114904780024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1625.1999999999998</v>
      </c>
      <c r="F18" s="209">
        <v>25737.25</v>
      </c>
      <c r="G18" s="48">
        <f t="shared" si="0"/>
        <v>14.836358602018214</v>
      </c>
      <c r="H18" s="209">
        <v>26998.75</v>
      </c>
      <c r="I18" s="44">
        <f t="shared" si="1"/>
        <v>-4.6724385388212414E-2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13434.791666666666</v>
      </c>
      <c r="F19" s="209">
        <v>49842.571428571428</v>
      </c>
      <c r="G19" s="48">
        <f t="shared" si="0"/>
        <v>2.7099623622922895</v>
      </c>
      <c r="H19" s="209">
        <v>72249.666666666672</v>
      </c>
      <c r="I19" s="44">
        <f t="shared" si="1"/>
        <v>-0.31013423690206521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4351.9750000000004</v>
      </c>
      <c r="F20" s="209">
        <v>16250</v>
      </c>
      <c r="G20" s="48">
        <f t="shared" si="0"/>
        <v>2.7339368907220281</v>
      </c>
      <c r="H20" s="209">
        <v>16687.5</v>
      </c>
      <c r="I20" s="44">
        <f t="shared" si="1"/>
        <v>-2.6217228464419477E-2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4048.9333333333334</v>
      </c>
      <c r="F21" s="209">
        <v>24822</v>
      </c>
      <c r="G21" s="48">
        <f t="shared" si="0"/>
        <v>5.1305035070965186</v>
      </c>
      <c r="H21" s="209">
        <v>27776.666666666668</v>
      </c>
      <c r="I21" s="44">
        <f t="shared" si="1"/>
        <v>-0.10637225489019565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890.09999999999991</v>
      </c>
      <c r="F22" s="209">
        <v>6083.333333333333</v>
      </c>
      <c r="G22" s="48">
        <f t="shared" si="0"/>
        <v>5.8344380781185645</v>
      </c>
      <c r="H22" s="209">
        <v>6694.4444444444443</v>
      </c>
      <c r="I22" s="44">
        <f t="shared" si="1"/>
        <v>-9.1286307053941945E-2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999.75</v>
      </c>
      <c r="F23" s="209">
        <v>4928.2857142857147</v>
      </c>
      <c r="G23" s="48">
        <f t="shared" si="0"/>
        <v>3.9295180938091669</v>
      </c>
      <c r="H23" s="209">
        <v>5499.7142857142853</v>
      </c>
      <c r="I23" s="44">
        <f t="shared" si="1"/>
        <v>-0.10390150137669475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1060.1305555555555</v>
      </c>
      <c r="F24" s="209">
        <v>4781</v>
      </c>
      <c r="G24" s="48">
        <f t="shared" si="0"/>
        <v>3.5098219034867304</v>
      </c>
      <c r="H24" s="209">
        <v>5306</v>
      </c>
      <c r="I24" s="44">
        <f t="shared" si="1"/>
        <v>-9.894459102902374E-2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1193.5999999999999</v>
      </c>
      <c r="F25" s="209">
        <v>5944.4444444444443</v>
      </c>
      <c r="G25" s="48">
        <f t="shared" si="0"/>
        <v>3.9802651176645822</v>
      </c>
      <c r="H25" s="209">
        <v>6777.7777777777774</v>
      </c>
      <c r="I25" s="44">
        <f t="shared" si="1"/>
        <v>-0.1229508196721311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2545.3249999999998</v>
      </c>
      <c r="F26" s="209">
        <v>11555.333333333334</v>
      </c>
      <c r="G26" s="48">
        <f t="shared" si="0"/>
        <v>3.5398262828257043</v>
      </c>
      <c r="H26" s="209">
        <v>16716.444444444445</v>
      </c>
      <c r="I26" s="44">
        <f t="shared" si="1"/>
        <v>-0.30874454961182601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1109.0944444444444</v>
      </c>
      <c r="F27" s="209">
        <v>4681</v>
      </c>
      <c r="G27" s="48">
        <f t="shared" si="0"/>
        <v>3.2205603169753103</v>
      </c>
      <c r="H27" s="209">
        <v>5306</v>
      </c>
      <c r="I27" s="44">
        <f t="shared" si="1"/>
        <v>-0.11779117979645684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3930.4375</v>
      </c>
      <c r="F28" s="209">
        <v>11374.75</v>
      </c>
      <c r="G28" s="48">
        <f t="shared" si="0"/>
        <v>1.8940162513715075</v>
      </c>
      <c r="H28" s="209">
        <v>9737.5</v>
      </c>
      <c r="I28" s="44">
        <f t="shared" si="1"/>
        <v>0.16813863928112965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4946.40625</v>
      </c>
      <c r="F29" s="209">
        <v>20700</v>
      </c>
      <c r="G29" s="48">
        <f t="shared" si="0"/>
        <v>3.1848564298575353</v>
      </c>
      <c r="H29" s="209">
        <v>20675</v>
      </c>
      <c r="I29" s="44">
        <f t="shared" si="1"/>
        <v>1.2091898428053204E-3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4181.7625000000007</v>
      </c>
      <c r="F30" s="212">
        <v>17622.222222222223</v>
      </c>
      <c r="G30" s="51">
        <f t="shared" si="0"/>
        <v>3.2140657730376172</v>
      </c>
      <c r="H30" s="212">
        <v>16393.5</v>
      </c>
      <c r="I30" s="56">
        <f t="shared" si="1"/>
        <v>7.4951793224279292E-2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9120.7861111111124</v>
      </c>
      <c r="F32" s="215">
        <v>24483</v>
      </c>
      <c r="G32" s="45">
        <f>(F32-E32)/E32</f>
        <v>1.6843080960065877</v>
      </c>
      <c r="H32" s="215">
        <v>23812.25</v>
      </c>
      <c r="I32" s="44">
        <f>(F32-H32)/H32</f>
        <v>2.8168274732543123E-2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8929.7472222222204</v>
      </c>
      <c r="F33" s="209">
        <v>22179.599999999999</v>
      </c>
      <c r="G33" s="48">
        <f>(F33-E33)/E33</f>
        <v>1.4837881127032031</v>
      </c>
      <c r="H33" s="209">
        <v>22499.714285714286</v>
      </c>
      <c r="I33" s="44">
        <f>(F33-H33)/H33</f>
        <v>-1.4227482253742992E-2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5836.9250000000002</v>
      </c>
      <c r="F34" s="209">
        <v>16548.571428571428</v>
      </c>
      <c r="G34" s="48">
        <f>(F34-E34)/E34</f>
        <v>1.8351523154009051</v>
      </c>
      <c r="H34" s="209">
        <v>15671.428571428571</v>
      </c>
      <c r="I34" s="44">
        <f>(F34-H34)/H34</f>
        <v>5.5970829535095704E-2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6485</v>
      </c>
      <c r="F35" s="209">
        <v>12000</v>
      </c>
      <c r="G35" s="48">
        <f>(F35-E35)/E35</f>
        <v>0.85042405551272171</v>
      </c>
      <c r="H35" s="209">
        <v>12500</v>
      </c>
      <c r="I35" s="44">
        <f>(F35-H35)/H35</f>
        <v>-0.04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4122.0749999999998</v>
      </c>
      <c r="F36" s="209">
        <v>13265.333333333334</v>
      </c>
      <c r="G36" s="51">
        <f>(F36-E36)/E36</f>
        <v>2.2181203237042837</v>
      </c>
      <c r="H36" s="209">
        <v>12798.5</v>
      </c>
      <c r="I36" s="56">
        <f>(F36-H36)/H36</f>
        <v>3.6475628654399649E-2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135388.5625</v>
      </c>
      <c r="F38" s="209">
        <v>375559.6</v>
      </c>
      <c r="G38" s="45">
        <f t="shared" ref="G38:G43" si="2">(F38-E38)/E38</f>
        <v>1.7739388990115024</v>
      </c>
      <c r="H38" s="209">
        <v>359314.66666666669</v>
      </c>
      <c r="I38" s="44">
        <f t="shared" ref="I38:I43" si="3">(F38-H38)/H38</f>
        <v>4.5210882940115507E-2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87047.783333333326</v>
      </c>
      <c r="F39" s="209">
        <v>264669.71428571426</v>
      </c>
      <c r="G39" s="48">
        <f t="shared" si="2"/>
        <v>2.040510672996815</v>
      </c>
      <c r="H39" s="209">
        <v>265541.14285714284</v>
      </c>
      <c r="I39" s="44">
        <f t="shared" si="3"/>
        <v>-3.2817082959434095E-3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57862.525000000001</v>
      </c>
      <c r="F40" s="209">
        <v>165808</v>
      </c>
      <c r="G40" s="48">
        <f t="shared" si="2"/>
        <v>1.8655507169795995</v>
      </c>
      <c r="H40" s="209">
        <v>167457.16666666666</v>
      </c>
      <c r="I40" s="44">
        <f t="shared" si="3"/>
        <v>-9.8482895626045095E-3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26125.737499999999</v>
      </c>
      <c r="F41" s="209">
        <v>69284.28571428571</v>
      </c>
      <c r="G41" s="48">
        <f t="shared" si="2"/>
        <v>1.6519552113805671</v>
      </c>
      <c r="H41" s="209">
        <v>78141.428571428565</v>
      </c>
      <c r="I41" s="44">
        <f t="shared" si="3"/>
        <v>-0.11334759319183164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22238.333333333336</v>
      </c>
      <c r="F42" s="209">
        <v>64000</v>
      </c>
      <c r="G42" s="48">
        <f t="shared" si="2"/>
        <v>1.8779135127032898</v>
      </c>
      <c r="H42" s="209">
        <v>66833.333333333328</v>
      </c>
      <c r="I42" s="44">
        <f t="shared" si="3"/>
        <v>-4.239401496259345E-2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42948.161904761902</v>
      </c>
      <c r="F43" s="209">
        <v>152999.375</v>
      </c>
      <c r="G43" s="51">
        <f t="shared" si="2"/>
        <v>2.5624196290234273</v>
      </c>
      <c r="H43" s="209">
        <v>164500</v>
      </c>
      <c r="I43" s="59">
        <f t="shared" si="3"/>
        <v>-6.9912613981762919E-2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28015.526785714286</v>
      </c>
      <c r="F45" s="209">
        <v>92692.555555555562</v>
      </c>
      <c r="G45" s="45">
        <f t="shared" ref="G45:G50" si="4">(F45-E45)/E45</f>
        <v>2.3086136935615813</v>
      </c>
      <c r="H45" s="209">
        <v>95644.222222222219</v>
      </c>
      <c r="I45" s="44">
        <f t="shared" ref="I45:I50" si="5">(F45-H45)/H45</f>
        <v>-3.0860898840378247E-2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14324.958333333334</v>
      </c>
      <c r="F46" s="209">
        <v>74418.5</v>
      </c>
      <c r="G46" s="48">
        <f t="shared" si="4"/>
        <v>4.1950238366022008</v>
      </c>
      <c r="H46" s="209">
        <v>74418.5</v>
      </c>
      <c r="I46" s="84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53338.527777777774</v>
      </c>
      <c r="F47" s="209">
        <v>254976.33333333334</v>
      </c>
      <c r="G47" s="48">
        <f t="shared" si="4"/>
        <v>3.780340664737341</v>
      </c>
      <c r="H47" s="209">
        <v>238122.57142857142</v>
      </c>
      <c r="I47" s="84">
        <f t="shared" si="5"/>
        <v>7.0777674722941886E-2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122411.88333333335</v>
      </c>
      <c r="F48" s="209">
        <v>324975</v>
      </c>
      <c r="G48" s="48">
        <f t="shared" si="4"/>
        <v>1.6547667689670102</v>
      </c>
      <c r="H48" s="209">
        <v>322487.5</v>
      </c>
      <c r="I48" s="84">
        <f t="shared" si="5"/>
        <v>7.7134772665607195E-3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4811.145833333333</v>
      </c>
      <c r="F49" s="209">
        <v>25060</v>
      </c>
      <c r="G49" s="48">
        <f t="shared" si="4"/>
        <v>4.2087383895901453</v>
      </c>
      <c r="H49" s="209">
        <v>25060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55435.5625</v>
      </c>
      <c r="F50" s="209">
        <v>269750</v>
      </c>
      <c r="G50" s="56">
        <f t="shared" si="4"/>
        <v>3.866009973291062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19650.625</v>
      </c>
      <c r="F52" s="206">
        <v>51411.666666666664</v>
      </c>
      <c r="G52" s="208">
        <f t="shared" ref="G52:G60" si="6">(F52-E52)/E52</f>
        <v>1.6162865896971046</v>
      </c>
      <c r="H52" s="206">
        <v>47915</v>
      </c>
      <c r="I52" s="117">
        <f t="shared" ref="I52:I60" si="7">(F52-H52)/H52</f>
        <v>7.2976451354829677E-2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25157.541666666668</v>
      </c>
      <c r="F53" s="209">
        <v>56881.666666666664</v>
      </c>
      <c r="G53" s="211">
        <f t="shared" si="6"/>
        <v>1.2610184818667693</v>
      </c>
      <c r="H53" s="209">
        <v>55501.666666666664</v>
      </c>
      <c r="I53" s="84">
        <f t="shared" si="7"/>
        <v>2.4864118194648812E-2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23370.6</v>
      </c>
      <c r="F54" s="209">
        <v>39760.6</v>
      </c>
      <c r="G54" s="211">
        <f t="shared" si="6"/>
        <v>0.70130848159653592</v>
      </c>
      <c r="H54" s="209">
        <v>39310.6</v>
      </c>
      <c r="I54" s="84">
        <f t="shared" si="7"/>
        <v>1.1447294114055751E-2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26944.5</v>
      </c>
      <c r="F55" s="209">
        <v>50125</v>
      </c>
      <c r="G55" s="211">
        <f t="shared" si="6"/>
        <v>0.8603054426691904</v>
      </c>
      <c r="H55" s="209">
        <v>48125</v>
      </c>
      <c r="I55" s="84">
        <f t="shared" si="7"/>
        <v>4.1558441558441558E-2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13387.875</v>
      </c>
      <c r="F56" s="209">
        <v>27198.333333333332</v>
      </c>
      <c r="G56" s="216">
        <f t="shared" si="6"/>
        <v>1.0315646309315953</v>
      </c>
      <c r="H56" s="209">
        <v>25690</v>
      </c>
      <c r="I56" s="85">
        <f t="shared" si="7"/>
        <v>5.871285844037883E-2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3996.7125000000001</v>
      </c>
      <c r="F57" s="212">
        <v>16000</v>
      </c>
      <c r="G57" s="214">
        <f t="shared" si="6"/>
        <v>3.0032902041365248</v>
      </c>
      <c r="H57" s="212">
        <v>16000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26650</v>
      </c>
      <c r="F58" s="215">
        <v>48885.714285714283</v>
      </c>
      <c r="G58" s="44">
        <f t="shared" si="6"/>
        <v>0.83436076119002933</v>
      </c>
      <c r="H58" s="215">
        <v>48885.714285714283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30748.1875</v>
      </c>
      <c r="F59" s="209">
        <v>57505.428571428572</v>
      </c>
      <c r="G59" s="48">
        <f t="shared" si="6"/>
        <v>0.87020547378373347</v>
      </c>
      <c r="H59" s="209">
        <v>56734</v>
      </c>
      <c r="I59" s="44">
        <f t="shared" si="7"/>
        <v>1.3597288599932535E-2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201000</v>
      </c>
      <c r="F60" s="209">
        <v>474950</v>
      </c>
      <c r="G60" s="51">
        <f t="shared" si="6"/>
        <v>1.3629353233830845</v>
      </c>
      <c r="H60" s="209">
        <v>474950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33259.916666666664</v>
      </c>
      <c r="F62" s="209">
        <v>121776.625</v>
      </c>
      <c r="G62" s="45">
        <f t="shared" ref="G62:G67" si="8">(F62-E62)/E62</f>
        <v>2.6613629017911955</v>
      </c>
      <c r="H62" s="209">
        <v>114029.75</v>
      </c>
      <c r="I62" s="44">
        <f t="shared" ref="I62:I67" si="9">(F62-H62)/H62</f>
        <v>6.7937314604302829E-2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180526.35357142857</v>
      </c>
      <c r="F63" s="209">
        <v>577597.6</v>
      </c>
      <c r="G63" s="48">
        <f t="shared" si="8"/>
        <v>2.1995195636157514</v>
      </c>
      <c r="H63" s="209">
        <v>579893</v>
      </c>
      <c r="I63" s="44">
        <f t="shared" si="9"/>
        <v>-3.9583164480344185E-3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112109.58333333334</v>
      </c>
      <c r="F64" s="209">
        <v>403985</v>
      </c>
      <c r="G64" s="48">
        <f t="shared" si="8"/>
        <v>2.6034831991020684</v>
      </c>
      <c r="H64" s="209">
        <v>403985</v>
      </c>
      <c r="I64" s="84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57185.833333333328</v>
      </c>
      <c r="F65" s="209">
        <v>151100</v>
      </c>
      <c r="G65" s="48">
        <f t="shared" si="8"/>
        <v>1.6422627981871969</v>
      </c>
      <c r="H65" s="209">
        <v>151100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27498.440476190477</v>
      </c>
      <c r="F66" s="209">
        <v>70965</v>
      </c>
      <c r="G66" s="48">
        <f t="shared" si="8"/>
        <v>1.5806918054660244</v>
      </c>
      <c r="H66" s="209">
        <v>68048.333333333328</v>
      </c>
      <c r="I66" s="84">
        <f t="shared" si="9"/>
        <v>4.2861691444806463E-2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21539.041666666668</v>
      </c>
      <c r="F67" s="209">
        <v>57893.25</v>
      </c>
      <c r="G67" s="51">
        <f t="shared" si="8"/>
        <v>1.6878284974764814</v>
      </c>
      <c r="H67" s="209">
        <v>51107</v>
      </c>
      <c r="I67" s="85">
        <f t="shared" si="9"/>
        <v>0.13278513706537265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25553.333333333332</v>
      </c>
      <c r="F69" s="215">
        <v>64094.75</v>
      </c>
      <c r="G69" s="45">
        <f>(F69-E69)/E69</f>
        <v>1.5082735455256981</v>
      </c>
      <c r="H69" s="215">
        <v>64094.75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6049.3750000000009</v>
      </c>
      <c r="F70" s="209">
        <v>47997.166666666664</v>
      </c>
      <c r="G70" s="48">
        <f>(F70-E70)/E70</f>
        <v>6.9342356304025881</v>
      </c>
      <c r="H70" s="209">
        <v>44829</v>
      </c>
      <c r="I70" s="44">
        <f>(F70-H70)/H70</f>
        <v>7.0672258285187362E-2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9273.5</v>
      </c>
      <c r="F71" s="209">
        <v>24774.75</v>
      </c>
      <c r="G71" s="48">
        <f>(F71-E71)/E71</f>
        <v>1.6715641343613523</v>
      </c>
      <c r="H71" s="209">
        <v>24888.285714285714</v>
      </c>
      <c r="I71" s="44">
        <f>(F71-H71)/H71</f>
        <v>-4.561813360272741E-3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10946.25</v>
      </c>
      <c r="F72" s="209">
        <v>31465.75</v>
      </c>
      <c r="G72" s="48">
        <f>(F72-E72)/E72</f>
        <v>1.874568916295535</v>
      </c>
      <c r="H72" s="209">
        <v>31465.75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11400.121527777777</v>
      </c>
      <c r="F73" s="218">
        <v>24168.6</v>
      </c>
      <c r="G73" s="48">
        <f>(F73-E73)/E73</f>
        <v>1.120030031356269</v>
      </c>
      <c r="H73" s="218">
        <v>24168.6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8230.2916666666661</v>
      </c>
      <c r="F75" s="206">
        <v>20083.599999999999</v>
      </c>
      <c r="G75" s="44">
        <f t="shared" ref="G75:G81" si="10">(F75-E75)/E75</f>
        <v>1.4402051365129831</v>
      </c>
      <c r="H75" s="206">
        <v>20083.599999999999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10100.0625</v>
      </c>
      <c r="F76" s="209">
        <v>28473.571428571428</v>
      </c>
      <c r="G76" s="48">
        <f t="shared" si="10"/>
        <v>1.8191480427543323</v>
      </c>
      <c r="H76" s="209">
        <v>29205.625</v>
      </c>
      <c r="I76" s="44">
        <f t="shared" si="11"/>
        <v>-2.5065499246414772E-2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4151.666666666667</v>
      </c>
      <c r="F77" s="209">
        <v>12650</v>
      </c>
      <c r="G77" s="48">
        <f t="shared" si="10"/>
        <v>2.0469690887193894</v>
      </c>
      <c r="H77" s="209">
        <v>11505.428571428571</v>
      </c>
      <c r="I77" s="44">
        <f t="shared" si="11"/>
        <v>9.9480990339963812E-2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7582.2222222222217</v>
      </c>
      <c r="F78" s="209">
        <v>19916.875</v>
      </c>
      <c r="G78" s="48">
        <f t="shared" si="10"/>
        <v>1.6267859759671748</v>
      </c>
      <c r="H78" s="209">
        <v>19666.875</v>
      </c>
      <c r="I78" s="44">
        <f t="shared" si="11"/>
        <v>1.2711729748625545E-2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5919.1517857142862</v>
      </c>
      <c r="F79" s="209">
        <v>29680.5</v>
      </c>
      <c r="G79" s="48">
        <f t="shared" si="10"/>
        <v>4.014316421422591</v>
      </c>
      <c r="H79" s="209">
        <v>31704</v>
      </c>
      <c r="I79" s="44">
        <f t="shared" si="11"/>
        <v>-6.3824753974261919E-2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56000</v>
      </c>
      <c r="F80" s="209">
        <v>75000</v>
      </c>
      <c r="G80" s="48">
        <f t="shared" si="10"/>
        <v>0.3392857142857143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8526.6666666666679</v>
      </c>
      <c r="F81" s="212">
        <v>47062.8</v>
      </c>
      <c r="G81" s="51">
        <f t="shared" si="10"/>
        <v>4.5194839718530089</v>
      </c>
      <c r="H81" s="212">
        <v>46662.8</v>
      </c>
      <c r="I81" s="56">
        <f t="shared" si="11"/>
        <v>8.5721388343605615E-3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5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217</v>
      </c>
      <c r="F12" s="248" t="s">
        <v>223</v>
      </c>
      <c r="G12" s="240" t="s">
        <v>197</v>
      </c>
      <c r="H12" s="248" t="s">
        <v>219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4154.8625000000002</v>
      </c>
      <c r="F15" s="180">
        <v>28366.6</v>
      </c>
      <c r="G15" s="44">
        <f>(F15-E15)/E15</f>
        <v>5.8273258140311501</v>
      </c>
      <c r="H15" s="180">
        <v>28160</v>
      </c>
      <c r="I15" s="119">
        <f>(F15-H15)/H15</f>
        <v>7.3366477272726752E-3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4268.7694444444442</v>
      </c>
      <c r="F16" s="180">
        <v>21433.200000000001</v>
      </c>
      <c r="G16" s="48">
        <f t="shared" ref="G16:G39" si="0">(F16-E16)/E16</f>
        <v>4.0209317413227987</v>
      </c>
      <c r="H16" s="180">
        <v>24860</v>
      </c>
      <c r="I16" s="48">
        <f>(F16-H16)/H16</f>
        <v>-0.13784392598551887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5073.7527777777777</v>
      </c>
      <c r="F17" s="180">
        <v>17000</v>
      </c>
      <c r="G17" s="48">
        <f t="shared" si="0"/>
        <v>2.3505771259603483</v>
      </c>
      <c r="H17" s="180">
        <v>19560</v>
      </c>
      <c r="I17" s="48">
        <f t="shared" ref="I17:I29" si="1">(F17-H17)/H17</f>
        <v>-0.130879345603272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1625.1999999999998</v>
      </c>
      <c r="F18" s="180">
        <v>19400</v>
      </c>
      <c r="G18" s="48">
        <f t="shared" si="0"/>
        <v>10.936992370169826</v>
      </c>
      <c r="H18" s="180">
        <v>20100</v>
      </c>
      <c r="I18" s="48">
        <f t="shared" si="1"/>
        <v>-3.482587064676617E-2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13434.791666666666</v>
      </c>
      <c r="F19" s="180">
        <v>45000</v>
      </c>
      <c r="G19" s="48">
        <f t="shared" si="0"/>
        <v>2.3495123048056201</v>
      </c>
      <c r="H19" s="180">
        <v>61700</v>
      </c>
      <c r="I19" s="48">
        <f t="shared" si="1"/>
        <v>-0.27066450567260941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4351.9750000000004</v>
      </c>
      <c r="F20" s="180">
        <v>11600</v>
      </c>
      <c r="G20" s="48">
        <f t="shared" si="0"/>
        <v>1.6654564881461862</v>
      </c>
      <c r="H20" s="180">
        <v>18600</v>
      </c>
      <c r="I20" s="48">
        <f t="shared" si="1"/>
        <v>-0.37634408602150538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4048.9333333333334</v>
      </c>
      <c r="F21" s="180">
        <v>15800</v>
      </c>
      <c r="G21" s="48">
        <f t="shared" si="0"/>
        <v>2.9022623242335426</v>
      </c>
      <c r="H21" s="180">
        <v>17500</v>
      </c>
      <c r="I21" s="48">
        <f t="shared" si="1"/>
        <v>-9.7142857142857142E-2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890.09999999999991</v>
      </c>
      <c r="F22" s="180">
        <v>4866.6000000000004</v>
      </c>
      <c r="G22" s="48">
        <f t="shared" si="0"/>
        <v>4.4674755645433111</v>
      </c>
      <c r="H22" s="180">
        <v>5866</v>
      </c>
      <c r="I22" s="48">
        <f t="shared" si="1"/>
        <v>-0.17037163314012949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999.75</v>
      </c>
      <c r="F23" s="180">
        <v>4266.6000000000004</v>
      </c>
      <c r="G23" s="48">
        <f t="shared" si="0"/>
        <v>3.2676669167291825</v>
      </c>
      <c r="H23" s="180">
        <v>4866</v>
      </c>
      <c r="I23" s="48">
        <f t="shared" si="1"/>
        <v>-0.12318125770653507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1060.1305555555555</v>
      </c>
      <c r="F24" s="180">
        <v>4700</v>
      </c>
      <c r="G24" s="48">
        <f t="shared" si="0"/>
        <v>3.4334162197004039</v>
      </c>
      <c r="H24" s="180">
        <v>5533.2</v>
      </c>
      <c r="I24" s="48">
        <f t="shared" si="1"/>
        <v>-0.15058194173353573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1193.5999999999999</v>
      </c>
      <c r="F25" s="180">
        <v>4900</v>
      </c>
      <c r="G25" s="48">
        <f t="shared" si="0"/>
        <v>3.1052278820375339</v>
      </c>
      <c r="H25" s="180">
        <v>5766.6</v>
      </c>
      <c r="I25" s="48">
        <f t="shared" si="1"/>
        <v>-0.15027919397912121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2545.3249999999998</v>
      </c>
      <c r="F26" s="180">
        <v>10300</v>
      </c>
      <c r="G26" s="48">
        <f t="shared" si="0"/>
        <v>3.046634516220915</v>
      </c>
      <c r="H26" s="180">
        <v>12866.6</v>
      </c>
      <c r="I26" s="48">
        <f t="shared" si="1"/>
        <v>-0.19947771750112697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1109.0944444444444</v>
      </c>
      <c r="F27" s="180">
        <v>4300</v>
      </c>
      <c r="G27" s="48">
        <f t="shared" si="0"/>
        <v>2.8770368218316245</v>
      </c>
      <c r="H27" s="180">
        <v>4933.2</v>
      </c>
      <c r="I27" s="48">
        <f t="shared" si="1"/>
        <v>-0.12835482040055132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3930.4375</v>
      </c>
      <c r="F28" s="180">
        <v>8000</v>
      </c>
      <c r="G28" s="48">
        <f t="shared" si="0"/>
        <v>1.0353968228727719</v>
      </c>
      <c r="H28" s="180">
        <v>7833.2</v>
      </c>
      <c r="I28" s="48">
        <f t="shared" si="1"/>
        <v>2.1293979471991038E-2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4946.40625</v>
      </c>
      <c r="F29" s="180">
        <v>16233.2</v>
      </c>
      <c r="G29" s="48">
        <f t="shared" si="0"/>
        <v>2.2818169757083742</v>
      </c>
      <c r="H29" s="180">
        <v>15800</v>
      </c>
      <c r="I29" s="48">
        <f t="shared" si="1"/>
        <v>2.7417721518987387E-2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4181.7625000000007</v>
      </c>
      <c r="F30" s="183">
        <v>15766.6</v>
      </c>
      <c r="G30" s="51">
        <f t="shared" si="0"/>
        <v>2.7703241157287142</v>
      </c>
      <c r="H30" s="183">
        <v>15866.6</v>
      </c>
      <c r="I30" s="51">
        <f>(F30-H30)/H30</f>
        <v>-6.302547489695335E-3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9120.7861111111124</v>
      </c>
      <c r="F32" s="180">
        <v>22000</v>
      </c>
      <c r="G32" s="44">
        <f t="shared" si="0"/>
        <v>1.4120727897784149</v>
      </c>
      <c r="H32" s="180">
        <v>22100</v>
      </c>
      <c r="I32" s="45">
        <f>(F32-H32)/H32</f>
        <v>-4.5248868778280547E-3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8929.7472222222204</v>
      </c>
      <c r="F33" s="180">
        <v>21000</v>
      </c>
      <c r="G33" s="48">
        <f t="shared" si="0"/>
        <v>1.3516903085162613</v>
      </c>
      <c r="H33" s="180">
        <v>21100</v>
      </c>
      <c r="I33" s="48">
        <f>(F33-H33)/H33</f>
        <v>-4.7393364928909956E-3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5836.9250000000002</v>
      </c>
      <c r="F34" s="180">
        <v>15900</v>
      </c>
      <c r="G34" s="48">
        <f>(F34-E34)/E34</f>
        <v>1.724037057183363</v>
      </c>
      <c r="H34" s="180">
        <v>14766.6</v>
      </c>
      <c r="I34" s="48">
        <f>(F34-H34)/H34</f>
        <v>7.6754296859128004E-2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6485</v>
      </c>
      <c r="F35" s="180">
        <v>12700</v>
      </c>
      <c r="G35" s="48">
        <f t="shared" si="0"/>
        <v>0.95836545875096379</v>
      </c>
      <c r="H35" s="180">
        <v>12900</v>
      </c>
      <c r="I35" s="48">
        <f>(F35-H35)/H35</f>
        <v>-1.5503875968992248E-2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4122.0749999999998</v>
      </c>
      <c r="F36" s="180">
        <v>9300</v>
      </c>
      <c r="G36" s="55">
        <f t="shared" si="0"/>
        <v>1.2561452666436201</v>
      </c>
      <c r="H36" s="180">
        <v>8666.6</v>
      </c>
      <c r="I36" s="48">
        <f>(F36-H36)/H36</f>
        <v>7.3085177578289015E-2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135388.5625</v>
      </c>
      <c r="F38" s="181">
        <v>346000</v>
      </c>
      <c r="G38" s="45">
        <f t="shared" si="0"/>
        <v>1.5556073098863132</v>
      </c>
      <c r="H38" s="181">
        <v>342000</v>
      </c>
      <c r="I38" s="45">
        <f>(F38-H38)/H38</f>
        <v>1.1695906432748537E-2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87047.783333333326</v>
      </c>
      <c r="F39" s="182">
        <v>284333.2</v>
      </c>
      <c r="G39" s="51">
        <f t="shared" si="0"/>
        <v>2.2664036821155893</v>
      </c>
      <c r="H39" s="182">
        <v>272000</v>
      </c>
      <c r="I39" s="51">
        <f>(F39-H39)/H39</f>
        <v>4.5342647058823571E-2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24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221</v>
      </c>
      <c r="E12" s="248" t="s">
        <v>223</v>
      </c>
      <c r="F12" s="255" t="s">
        <v>186</v>
      </c>
      <c r="G12" s="240" t="s">
        <v>217</v>
      </c>
      <c r="H12" s="257" t="s">
        <v>224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30760.888888888891</v>
      </c>
      <c r="E15" s="164">
        <v>28366.6</v>
      </c>
      <c r="F15" s="67">
        <f t="shared" ref="F15:F30" si="0">D15-E15</f>
        <v>2394.288888888892</v>
      </c>
      <c r="G15" s="42">
        <v>4154.8625000000002</v>
      </c>
      <c r="H15" s="66">
        <f>AVERAGE(D15:E15)</f>
        <v>29563.744444444445</v>
      </c>
      <c r="I15" s="69">
        <f>(H15-G15)/G15</f>
        <v>6.1154567556554387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25299.75</v>
      </c>
      <c r="E16" s="164">
        <v>21433.200000000001</v>
      </c>
      <c r="F16" s="71">
        <f t="shared" si="0"/>
        <v>3866.5499999999993</v>
      </c>
      <c r="G16" s="46">
        <v>4268.7694444444442</v>
      </c>
      <c r="H16" s="68">
        <f t="shared" ref="H16:H30" si="1">AVERAGE(D16:E16)</f>
        <v>23366.474999999999</v>
      </c>
      <c r="I16" s="72">
        <f t="shared" ref="I16:I39" si="2">(H16-G16)/G16</f>
        <v>4.4738198687235524</v>
      </c>
    </row>
    <row r="17" spans="1:9" ht="16.5" x14ac:dyDescent="0.3">
      <c r="A17" s="37"/>
      <c r="B17" s="34" t="s">
        <v>6</v>
      </c>
      <c r="C17" s="15" t="s">
        <v>165</v>
      </c>
      <c r="D17" s="164">
        <v>19793.5</v>
      </c>
      <c r="E17" s="164">
        <v>17000</v>
      </c>
      <c r="F17" s="71">
        <f t="shared" si="0"/>
        <v>2793.5</v>
      </c>
      <c r="G17" s="46">
        <v>5073.7527777777777</v>
      </c>
      <c r="H17" s="68">
        <f t="shared" si="1"/>
        <v>18396.75</v>
      </c>
      <c r="I17" s="72">
        <f t="shared" si="2"/>
        <v>2.6258664554124138</v>
      </c>
    </row>
    <row r="18" spans="1:9" ht="16.5" x14ac:dyDescent="0.3">
      <c r="A18" s="37"/>
      <c r="B18" s="34" t="s">
        <v>7</v>
      </c>
      <c r="C18" s="15" t="s">
        <v>166</v>
      </c>
      <c r="D18" s="164">
        <v>25737.25</v>
      </c>
      <c r="E18" s="164">
        <v>19400</v>
      </c>
      <c r="F18" s="71">
        <f t="shared" si="0"/>
        <v>6337.25</v>
      </c>
      <c r="G18" s="46">
        <v>1625.1999999999998</v>
      </c>
      <c r="H18" s="68">
        <f t="shared" si="1"/>
        <v>22568.625</v>
      </c>
      <c r="I18" s="72">
        <f t="shared" si="2"/>
        <v>12.88667548609402</v>
      </c>
    </row>
    <row r="19" spans="1:9" ht="16.5" x14ac:dyDescent="0.3">
      <c r="A19" s="37"/>
      <c r="B19" s="34" t="s">
        <v>8</v>
      </c>
      <c r="C19" s="15" t="s">
        <v>167</v>
      </c>
      <c r="D19" s="164">
        <v>49842.571428571428</v>
      </c>
      <c r="E19" s="164">
        <v>45000</v>
      </c>
      <c r="F19" s="71">
        <f t="shared" si="0"/>
        <v>4842.5714285714275</v>
      </c>
      <c r="G19" s="46">
        <v>13434.791666666666</v>
      </c>
      <c r="H19" s="68">
        <f t="shared" si="1"/>
        <v>47421.28571428571</v>
      </c>
      <c r="I19" s="72">
        <f t="shared" si="2"/>
        <v>2.5297373335489546</v>
      </c>
    </row>
    <row r="20" spans="1:9" ht="16.5" x14ac:dyDescent="0.3">
      <c r="A20" s="37"/>
      <c r="B20" s="34" t="s">
        <v>9</v>
      </c>
      <c r="C20" s="15" t="s">
        <v>168</v>
      </c>
      <c r="D20" s="164">
        <v>16250</v>
      </c>
      <c r="E20" s="164">
        <v>11600</v>
      </c>
      <c r="F20" s="71">
        <f t="shared" si="0"/>
        <v>4650</v>
      </c>
      <c r="G20" s="46">
        <v>4351.9750000000004</v>
      </c>
      <c r="H20" s="68">
        <f t="shared" si="1"/>
        <v>13925</v>
      </c>
      <c r="I20" s="72">
        <f t="shared" si="2"/>
        <v>2.1996966894341075</v>
      </c>
    </row>
    <row r="21" spans="1:9" ht="16.5" x14ac:dyDescent="0.3">
      <c r="A21" s="37"/>
      <c r="B21" s="34" t="s">
        <v>10</v>
      </c>
      <c r="C21" s="15" t="s">
        <v>169</v>
      </c>
      <c r="D21" s="164">
        <v>24822</v>
      </c>
      <c r="E21" s="164">
        <v>15800</v>
      </c>
      <c r="F21" s="71">
        <f t="shared" si="0"/>
        <v>9022</v>
      </c>
      <c r="G21" s="46">
        <v>4048.9333333333334</v>
      </c>
      <c r="H21" s="68">
        <f t="shared" si="1"/>
        <v>20311</v>
      </c>
      <c r="I21" s="72">
        <f t="shared" si="2"/>
        <v>4.016382915665031</v>
      </c>
    </row>
    <row r="22" spans="1:9" ht="16.5" x14ac:dyDescent="0.3">
      <c r="A22" s="37"/>
      <c r="B22" s="34" t="s">
        <v>11</v>
      </c>
      <c r="C22" s="15" t="s">
        <v>170</v>
      </c>
      <c r="D22" s="164">
        <v>6083.333333333333</v>
      </c>
      <c r="E22" s="164">
        <v>4866.6000000000004</v>
      </c>
      <c r="F22" s="71">
        <f t="shared" si="0"/>
        <v>1216.7333333333327</v>
      </c>
      <c r="G22" s="46">
        <v>890.09999999999991</v>
      </c>
      <c r="H22" s="68">
        <f t="shared" si="1"/>
        <v>5474.9666666666672</v>
      </c>
      <c r="I22" s="72">
        <f t="shared" si="2"/>
        <v>5.1509568213309374</v>
      </c>
    </row>
    <row r="23" spans="1:9" ht="16.5" x14ac:dyDescent="0.3">
      <c r="A23" s="37"/>
      <c r="B23" s="34" t="s">
        <v>12</v>
      </c>
      <c r="C23" s="15" t="s">
        <v>171</v>
      </c>
      <c r="D23" s="164">
        <v>4928.2857142857147</v>
      </c>
      <c r="E23" s="164">
        <v>4266.6000000000004</v>
      </c>
      <c r="F23" s="71">
        <f t="shared" si="0"/>
        <v>661.68571428571431</v>
      </c>
      <c r="G23" s="46">
        <v>999.75</v>
      </c>
      <c r="H23" s="68">
        <f t="shared" si="1"/>
        <v>4597.442857142858</v>
      </c>
      <c r="I23" s="72">
        <f t="shared" si="2"/>
        <v>3.5985925052691754</v>
      </c>
    </row>
    <row r="24" spans="1:9" ht="16.5" x14ac:dyDescent="0.3">
      <c r="A24" s="37"/>
      <c r="B24" s="34" t="s">
        <v>13</v>
      </c>
      <c r="C24" s="15" t="s">
        <v>172</v>
      </c>
      <c r="D24" s="164">
        <v>4781</v>
      </c>
      <c r="E24" s="164">
        <v>4700</v>
      </c>
      <c r="F24" s="71">
        <f t="shared" si="0"/>
        <v>81</v>
      </c>
      <c r="G24" s="46">
        <v>1060.1305555555555</v>
      </c>
      <c r="H24" s="68">
        <f t="shared" si="1"/>
        <v>4740.5</v>
      </c>
      <c r="I24" s="72">
        <f t="shared" si="2"/>
        <v>3.4716190615935671</v>
      </c>
    </row>
    <row r="25" spans="1:9" ht="16.5" x14ac:dyDescent="0.3">
      <c r="A25" s="37"/>
      <c r="B25" s="34" t="s">
        <v>14</v>
      </c>
      <c r="C25" s="15" t="s">
        <v>173</v>
      </c>
      <c r="D25" s="164">
        <v>5944.4444444444443</v>
      </c>
      <c r="E25" s="164">
        <v>4900</v>
      </c>
      <c r="F25" s="71">
        <f t="shared" si="0"/>
        <v>1044.4444444444443</v>
      </c>
      <c r="G25" s="46">
        <v>1193.5999999999999</v>
      </c>
      <c r="H25" s="68">
        <f t="shared" si="1"/>
        <v>5422.2222222222226</v>
      </c>
      <c r="I25" s="72">
        <f t="shared" si="2"/>
        <v>3.5427464998510576</v>
      </c>
    </row>
    <row r="26" spans="1:9" ht="16.5" x14ac:dyDescent="0.3">
      <c r="A26" s="37"/>
      <c r="B26" s="34" t="s">
        <v>15</v>
      </c>
      <c r="C26" s="15" t="s">
        <v>174</v>
      </c>
      <c r="D26" s="164">
        <v>11555.333333333334</v>
      </c>
      <c r="E26" s="164">
        <v>10300</v>
      </c>
      <c r="F26" s="71">
        <f t="shared" si="0"/>
        <v>1255.3333333333339</v>
      </c>
      <c r="G26" s="46">
        <v>2545.3249999999998</v>
      </c>
      <c r="H26" s="68">
        <f t="shared" si="1"/>
        <v>10927.666666666668</v>
      </c>
      <c r="I26" s="72">
        <f t="shared" si="2"/>
        <v>3.2932303995233094</v>
      </c>
    </row>
    <row r="27" spans="1:9" ht="16.5" x14ac:dyDescent="0.3">
      <c r="A27" s="37"/>
      <c r="B27" s="34" t="s">
        <v>16</v>
      </c>
      <c r="C27" s="15" t="s">
        <v>175</v>
      </c>
      <c r="D27" s="164">
        <v>4681</v>
      </c>
      <c r="E27" s="164">
        <v>4300</v>
      </c>
      <c r="F27" s="71">
        <f t="shared" si="0"/>
        <v>381</v>
      </c>
      <c r="G27" s="46">
        <v>1109.0944444444444</v>
      </c>
      <c r="H27" s="68">
        <f t="shared" si="1"/>
        <v>4490.5</v>
      </c>
      <c r="I27" s="72">
        <f t="shared" si="2"/>
        <v>3.0487985694034672</v>
      </c>
    </row>
    <row r="28" spans="1:9" ht="16.5" x14ac:dyDescent="0.3">
      <c r="A28" s="37"/>
      <c r="B28" s="34" t="s">
        <v>17</v>
      </c>
      <c r="C28" s="15" t="s">
        <v>176</v>
      </c>
      <c r="D28" s="164">
        <v>11374.75</v>
      </c>
      <c r="E28" s="164">
        <v>8000</v>
      </c>
      <c r="F28" s="71">
        <f t="shared" si="0"/>
        <v>3374.75</v>
      </c>
      <c r="G28" s="46">
        <v>3930.4375</v>
      </c>
      <c r="H28" s="68">
        <f t="shared" si="1"/>
        <v>9687.375</v>
      </c>
      <c r="I28" s="72">
        <f t="shared" si="2"/>
        <v>1.4647065371221397</v>
      </c>
    </row>
    <row r="29" spans="1:9" ht="16.5" x14ac:dyDescent="0.3">
      <c r="A29" s="37"/>
      <c r="B29" s="34" t="s">
        <v>18</v>
      </c>
      <c r="C29" s="15" t="s">
        <v>177</v>
      </c>
      <c r="D29" s="164">
        <v>20700</v>
      </c>
      <c r="E29" s="164">
        <v>16233.2</v>
      </c>
      <c r="F29" s="71">
        <f t="shared" si="0"/>
        <v>4466.7999999999993</v>
      </c>
      <c r="G29" s="46">
        <v>4946.40625</v>
      </c>
      <c r="H29" s="68">
        <f t="shared" si="1"/>
        <v>18466.599999999999</v>
      </c>
      <c r="I29" s="72">
        <f t="shared" si="2"/>
        <v>2.7333367027829545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17622.222222222223</v>
      </c>
      <c r="E30" s="167">
        <v>15766.6</v>
      </c>
      <c r="F30" s="74">
        <f t="shared" si="0"/>
        <v>1855.6222222222223</v>
      </c>
      <c r="G30" s="49">
        <v>4181.7625000000007</v>
      </c>
      <c r="H30" s="100">
        <f t="shared" si="1"/>
        <v>16694.411111111112</v>
      </c>
      <c r="I30" s="75">
        <f t="shared" si="2"/>
        <v>2.9921949443831659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24483</v>
      </c>
      <c r="E32" s="164">
        <v>22000</v>
      </c>
      <c r="F32" s="67">
        <f>D32-E32</f>
        <v>2483</v>
      </c>
      <c r="G32" s="54">
        <v>9120.7861111111124</v>
      </c>
      <c r="H32" s="68">
        <f>AVERAGE(D32:E32)</f>
        <v>23241.5</v>
      </c>
      <c r="I32" s="78">
        <f t="shared" si="2"/>
        <v>1.5481904428925013</v>
      </c>
    </row>
    <row r="33" spans="1:9" ht="16.5" x14ac:dyDescent="0.3">
      <c r="A33" s="37"/>
      <c r="B33" s="34" t="s">
        <v>27</v>
      </c>
      <c r="C33" s="15" t="s">
        <v>180</v>
      </c>
      <c r="D33" s="47">
        <v>22179.599999999999</v>
      </c>
      <c r="E33" s="164">
        <v>21000</v>
      </c>
      <c r="F33" s="79">
        <f>D33-E33</f>
        <v>1179.5999999999985</v>
      </c>
      <c r="G33" s="46">
        <v>8929.7472222222204</v>
      </c>
      <c r="H33" s="68">
        <f>AVERAGE(D33:E33)</f>
        <v>21589.8</v>
      </c>
      <c r="I33" s="72">
        <f t="shared" si="2"/>
        <v>1.4177392106097322</v>
      </c>
    </row>
    <row r="34" spans="1:9" ht="16.5" x14ac:dyDescent="0.3">
      <c r="A34" s="37"/>
      <c r="B34" s="39" t="s">
        <v>28</v>
      </c>
      <c r="C34" s="15" t="s">
        <v>181</v>
      </c>
      <c r="D34" s="47">
        <v>16548.571428571428</v>
      </c>
      <c r="E34" s="164">
        <v>15900</v>
      </c>
      <c r="F34" s="71">
        <f>D34-E34</f>
        <v>648.57142857142753</v>
      </c>
      <c r="G34" s="46">
        <v>5836.9250000000002</v>
      </c>
      <c r="H34" s="68">
        <f>AVERAGE(D34:E34)</f>
        <v>16224.285714285714</v>
      </c>
      <c r="I34" s="72">
        <f t="shared" si="2"/>
        <v>1.7795946862921339</v>
      </c>
    </row>
    <row r="35" spans="1:9" ht="16.5" x14ac:dyDescent="0.3">
      <c r="A35" s="37"/>
      <c r="B35" s="34" t="s">
        <v>29</v>
      </c>
      <c r="C35" s="15" t="s">
        <v>182</v>
      </c>
      <c r="D35" s="47">
        <v>12000</v>
      </c>
      <c r="E35" s="164">
        <v>12700</v>
      </c>
      <c r="F35" s="79">
        <f>D35-E35</f>
        <v>-700</v>
      </c>
      <c r="G35" s="46">
        <v>6485</v>
      </c>
      <c r="H35" s="68">
        <f>AVERAGE(D35:E35)</f>
        <v>12350</v>
      </c>
      <c r="I35" s="72">
        <f t="shared" si="2"/>
        <v>0.9043947571318427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13265.333333333334</v>
      </c>
      <c r="E36" s="164">
        <v>9300</v>
      </c>
      <c r="F36" s="71">
        <f>D36-E36</f>
        <v>3965.3333333333339</v>
      </c>
      <c r="G36" s="49">
        <v>4122.0749999999998</v>
      </c>
      <c r="H36" s="68">
        <f>AVERAGE(D36:E36)</f>
        <v>11282.666666666668</v>
      </c>
      <c r="I36" s="80">
        <f t="shared" si="2"/>
        <v>1.7371327951739521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375559.6</v>
      </c>
      <c r="E38" s="165">
        <v>346000</v>
      </c>
      <c r="F38" s="67">
        <f>D38-E38</f>
        <v>29559.599999999977</v>
      </c>
      <c r="G38" s="46">
        <v>135388.5625</v>
      </c>
      <c r="H38" s="67">
        <f>AVERAGE(D38:E38)</f>
        <v>360779.8</v>
      </c>
      <c r="I38" s="78">
        <f t="shared" si="2"/>
        <v>1.6647731044489078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264669.71428571426</v>
      </c>
      <c r="E39" s="166">
        <v>284333.2</v>
      </c>
      <c r="F39" s="74">
        <f>D39-E39</f>
        <v>-19663.485714285751</v>
      </c>
      <c r="G39" s="46">
        <v>87047.783333333326</v>
      </c>
      <c r="H39" s="81">
        <f>AVERAGE(D39:E39)</f>
        <v>274501.45714285714</v>
      </c>
      <c r="I39" s="75">
        <f t="shared" si="2"/>
        <v>2.1534571775562021</v>
      </c>
    </row>
    <row r="40" spans="1:9" ht="15.75" customHeight="1" thickBot="1" x14ac:dyDescent="0.25">
      <c r="A40" s="250"/>
      <c r="B40" s="251"/>
      <c r="C40" s="252"/>
      <c r="D40" s="83">
        <f>SUM(D15:D39)</f>
        <v>1008882.1484126984</v>
      </c>
      <c r="E40" s="83">
        <f>SUM(E15:E39)</f>
        <v>943166</v>
      </c>
      <c r="F40" s="83">
        <f>SUM(F15:F39)</f>
        <v>65716.148412698356</v>
      </c>
      <c r="G40" s="83">
        <f>SUM(G15:G39)</f>
        <v>314745.77013888885</v>
      </c>
      <c r="H40" s="83">
        <f>AVERAGE(D40:E40)</f>
        <v>976024.07420634921</v>
      </c>
      <c r="I40" s="75">
        <f>(H40-G40)/G40</f>
        <v>2.1009918696465912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4154.8625000000002</v>
      </c>
      <c r="F16" s="42">
        <v>29563.744444444445</v>
      </c>
      <c r="G16" s="21">
        <f t="shared" ref="G16:G31" si="0">(F16-E16)/E16</f>
        <v>6.1154567556554387</v>
      </c>
      <c r="H16" s="206">
        <v>33210.444444444445</v>
      </c>
      <c r="I16" s="21">
        <f t="shared" ref="I16:I31" si="1">(F16-H16)/H16</f>
        <v>-0.10980581744698792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4268.7694444444442</v>
      </c>
      <c r="F17" s="46">
        <v>23366.474999999999</v>
      </c>
      <c r="G17" s="21">
        <f t="shared" si="0"/>
        <v>4.4738198687235524</v>
      </c>
      <c r="H17" s="209">
        <v>25485.5</v>
      </c>
      <c r="I17" s="21">
        <f t="shared" si="1"/>
        <v>-8.3146298875831415E-2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5073.7527777777777</v>
      </c>
      <c r="F18" s="46">
        <v>18396.75</v>
      </c>
      <c r="G18" s="21">
        <f t="shared" si="0"/>
        <v>2.6258664554124138</v>
      </c>
      <c r="H18" s="209">
        <v>22264.25</v>
      </c>
      <c r="I18" s="21">
        <f t="shared" si="1"/>
        <v>-0.17370897290499343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1625.1999999999998</v>
      </c>
      <c r="F19" s="46">
        <v>22568.625</v>
      </c>
      <c r="G19" s="21">
        <f t="shared" si="0"/>
        <v>12.88667548609402</v>
      </c>
      <c r="H19" s="209">
        <v>23549.375</v>
      </c>
      <c r="I19" s="21">
        <f t="shared" si="1"/>
        <v>-4.1646540513283259E-2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13434.791666666666</v>
      </c>
      <c r="F20" s="46">
        <v>47421.28571428571</v>
      </c>
      <c r="G20" s="21">
        <f t="shared" si="0"/>
        <v>2.5297373335489546</v>
      </c>
      <c r="H20" s="209">
        <v>66974.833333333343</v>
      </c>
      <c r="I20" s="21">
        <f t="shared" si="1"/>
        <v>-0.29195365849930144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4351.9750000000004</v>
      </c>
      <c r="F21" s="46">
        <v>13925</v>
      </c>
      <c r="G21" s="21">
        <f t="shared" si="0"/>
        <v>2.1996966894341075</v>
      </c>
      <c r="H21" s="209">
        <v>17643.75</v>
      </c>
      <c r="I21" s="21">
        <f t="shared" si="1"/>
        <v>-0.21076868579525326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4048.9333333333334</v>
      </c>
      <c r="F22" s="46">
        <v>20311</v>
      </c>
      <c r="G22" s="21">
        <f t="shared" si="0"/>
        <v>4.016382915665031</v>
      </c>
      <c r="H22" s="209">
        <v>22638.333333333336</v>
      </c>
      <c r="I22" s="21">
        <f t="shared" si="1"/>
        <v>-0.10280497680924695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890.09999999999991</v>
      </c>
      <c r="F23" s="46">
        <v>5474.9666666666672</v>
      </c>
      <c r="G23" s="21">
        <f t="shared" si="0"/>
        <v>5.1509568213309374</v>
      </c>
      <c r="H23" s="209">
        <v>6280.2222222222226</v>
      </c>
      <c r="I23" s="21">
        <f t="shared" si="1"/>
        <v>-0.12822086974983191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999.75</v>
      </c>
      <c r="F24" s="46">
        <v>4597.442857142858</v>
      </c>
      <c r="G24" s="21">
        <f t="shared" si="0"/>
        <v>3.5985925052691754</v>
      </c>
      <c r="H24" s="209">
        <v>5182.8571428571431</v>
      </c>
      <c r="I24" s="21">
        <f t="shared" si="1"/>
        <v>-0.11295203969128985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1060.1305555555555</v>
      </c>
      <c r="F25" s="46">
        <v>4740.5</v>
      </c>
      <c r="G25" s="21">
        <f t="shared" si="0"/>
        <v>3.4716190615935671</v>
      </c>
      <c r="H25" s="209">
        <v>5419.6</v>
      </c>
      <c r="I25" s="21">
        <f t="shared" si="1"/>
        <v>-0.12530445051295305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1193.5999999999999</v>
      </c>
      <c r="F26" s="46">
        <v>5422.2222222222226</v>
      </c>
      <c r="G26" s="21">
        <f t="shared" si="0"/>
        <v>3.5427464998510576</v>
      </c>
      <c r="H26" s="209">
        <v>6272.1888888888889</v>
      </c>
      <c r="I26" s="21">
        <f t="shared" si="1"/>
        <v>-0.13551356340246265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2545.3249999999998</v>
      </c>
      <c r="F27" s="46">
        <v>10927.666666666668</v>
      </c>
      <c r="G27" s="21">
        <f t="shared" si="0"/>
        <v>3.2932303995233094</v>
      </c>
      <c r="H27" s="209">
        <v>14791.522222222222</v>
      </c>
      <c r="I27" s="21">
        <f t="shared" si="1"/>
        <v>-0.26122095464594197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1109.0944444444444</v>
      </c>
      <c r="F28" s="46">
        <v>4490.5</v>
      </c>
      <c r="G28" s="21">
        <f t="shared" si="0"/>
        <v>3.0487985694034672</v>
      </c>
      <c r="H28" s="209">
        <v>5119.6000000000004</v>
      </c>
      <c r="I28" s="21">
        <f t="shared" si="1"/>
        <v>-0.12288069380420352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3930.4375</v>
      </c>
      <c r="F29" s="46">
        <v>9687.375</v>
      </c>
      <c r="G29" s="21">
        <f t="shared" si="0"/>
        <v>1.4647065371221397</v>
      </c>
      <c r="H29" s="209">
        <v>8785.35</v>
      </c>
      <c r="I29" s="21">
        <f t="shared" si="1"/>
        <v>0.1026737694001946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4946.40625</v>
      </c>
      <c r="F30" s="46">
        <v>18466.599999999999</v>
      </c>
      <c r="G30" s="21">
        <f t="shared" si="0"/>
        <v>2.7333367027829545</v>
      </c>
      <c r="H30" s="209">
        <v>18237.5</v>
      </c>
      <c r="I30" s="21">
        <f t="shared" si="1"/>
        <v>1.2562028786840223E-2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4181.7625000000007</v>
      </c>
      <c r="F31" s="49">
        <v>16694.411111111112</v>
      </c>
      <c r="G31" s="23">
        <f t="shared" si="0"/>
        <v>2.9921949443831659</v>
      </c>
      <c r="H31" s="212">
        <v>16130.05</v>
      </c>
      <c r="I31" s="23">
        <f t="shared" si="1"/>
        <v>3.4988181134659416E-2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9120.7861111111124</v>
      </c>
      <c r="F33" s="54">
        <v>23241.5</v>
      </c>
      <c r="G33" s="21">
        <f>(F33-E33)/E33</f>
        <v>1.5481904428925013</v>
      </c>
      <c r="H33" s="215">
        <v>22956.125</v>
      </c>
      <c r="I33" s="21">
        <f>(F33-H33)/H33</f>
        <v>1.2431322795114594E-2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8929.7472222222204</v>
      </c>
      <c r="F34" s="46">
        <v>21589.8</v>
      </c>
      <c r="G34" s="21">
        <f>(F34-E34)/E34</f>
        <v>1.4177392106097322</v>
      </c>
      <c r="H34" s="209">
        <v>21799.857142857145</v>
      </c>
      <c r="I34" s="21">
        <f>(F34-H34)/H34</f>
        <v>-9.6357118985053603E-3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5836.9250000000002</v>
      </c>
      <c r="F35" s="46">
        <v>16224.285714285714</v>
      </c>
      <c r="G35" s="21">
        <f>(F35-E35)/E35</f>
        <v>1.7795946862921339</v>
      </c>
      <c r="H35" s="209">
        <v>15219.014285714286</v>
      </c>
      <c r="I35" s="21">
        <f>(F35-H35)/H35</f>
        <v>6.6053649053674376E-2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6485</v>
      </c>
      <c r="F36" s="46">
        <v>12350</v>
      </c>
      <c r="G36" s="21">
        <f>(F36-E36)/E36</f>
        <v>0.9043947571318427</v>
      </c>
      <c r="H36" s="209">
        <v>12700</v>
      </c>
      <c r="I36" s="21">
        <f>(F36-H36)/H36</f>
        <v>-2.7559055118110236E-2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4122.0749999999998</v>
      </c>
      <c r="F37" s="49">
        <v>11282.666666666668</v>
      </c>
      <c r="G37" s="23">
        <f>(F37-E37)/E37</f>
        <v>1.7371327951739521</v>
      </c>
      <c r="H37" s="212">
        <v>10732.55</v>
      </c>
      <c r="I37" s="23">
        <f>(F37-H37)/H37</f>
        <v>5.1256846384751864E-2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135388.5625</v>
      </c>
      <c r="F39" s="46">
        <v>360779.8</v>
      </c>
      <c r="G39" s="21">
        <f t="shared" ref="G39:G44" si="2">(F39-E39)/E39</f>
        <v>1.6647731044489078</v>
      </c>
      <c r="H39" s="209">
        <v>350657.33333333337</v>
      </c>
      <c r="I39" s="21">
        <f t="shared" ref="I39:I44" si="3">(F39-H39)/H39</f>
        <v>2.8867118136224012E-2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87047.783333333326</v>
      </c>
      <c r="F40" s="46">
        <v>274501.45714285714</v>
      </c>
      <c r="G40" s="21">
        <f t="shared" si="2"/>
        <v>2.1534571775562021</v>
      </c>
      <c r="H40" s="209">
        <v>268770.57142857142</v>
      </c>
      <c r="I40" s="21">
        <f t="shared" si="3"/>
        <v>2.1322593778868228E-2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57862.525000000001</v>
      </c>
      <c r="F41" s="57">
        <v>165808</v>
      </c>
      <c r="G41" s="21">
        <f t="shared" si="2"/>
        <v>1.8655507169795995</v>
      </c>
      <c r="H41" s="217">
        <v>167457.16666666666</v>
      </c>
      <c r="I41" s="21">
        <f t="shared" si="3"/>
        <v>-9.8482895626045095E-3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26125.737499999999</v>
      </c>
      <c r="F42" s="47">
        <v>69284.28571428571</v>
      </c>
      <c r="G42" s="21">
        <f t="shared" si="2"/>
        <v>1.6519552113805671</v>
      </c>
      <c r="H42" s="210">
        <v>78141.428571428565</v>
      </c>
      <c r="I42" s="21">
        <f t="shared" si="3"/>
        <v>-0.11334759319183164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22238.333333333336</v>
      </c>
      <c r="F43" s="47">
        <v>64000</v>
      </c>
      <c r="G43" s="21">
        <f t="shared" si="2"/>
        <v>1.8779135127032898</v>
      </c>
      <c r="H43" s="210">
        <v>66833.333333333328</v>
      </c>
      <c r="I43" s="21">
        <f t="shared" si="3"/>
        <v>-4.239401496259345E-2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42948.161904761902</v>
      </c>
      <c r="F44" s="50">
        <v>152999.375</v>
      </c>
      <c r="G44" s="31">
        <f t="shared" si="2"/>
        <v>2.5624196290234273</v>
      </c>
      <c r="H44" s="213">
        <v>164500</v>
      </c>
      <c r="I44" s="31">
        <f t="shared" si="3"/>
        <v>-6.9912613981762919E-2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28015.526785714286</v>
      </c>
      <c r="F46" s="43">
        <v>92692.555555555562</v>
      </c>
      <c r="G46" s="21">
        <f t="shared" ref="G46:G51" si="4">(F46-E46)/E46</f>
        <v>2.3086136935615813</v>
      </c>
      <c r="H46" s="207">
        <v>95644.222222222219</v>
      </c>
      <c r="I46" s="21">
        <f t="shared" ref="I46:I51" si="5">(F46-H46)/H46</f>
        <v>-3.0860898840378247E-2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14324.958333333334</v>
      </c>
      <c r="F47" s="47">
        <v>74418.5</v>
      </c>
      <c r="G47" s="21">
        <f t="shared" si="4"/>
        <v>4.1950238366022008</v>
      </c>
      <c r="H47" s="210">
        <v>74418.5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53338.527777777774</v>
      </c>
      <c r="F48" s="47">
        <v>254976.33333333334</v>
      </c>
      <c r="G48" s="21">
        <f t="shared" si="4"/>
        <v>3.780340664737341</v>
      </c>
      <c r="H48" s="210">
        <v>238122.57142857142</v>
      </c>
      <c r="I48" s="21">
        <f t="shared" si="5"/>
        <v>7.0777674722941886E-2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122411.88333333335</v>
      </c>
      <c r="F49" s="47">
        <v>324975</v>
      </c>
      <c r="G49" s="21">
        <f t="shared" si="4"/>
        <v>1.6547667689670102</v>
      </c>
      <c r="H49" s="210">
        <v>322487.5</v>
      </c>
      <c r="I49" s="21">
        <f t="shared" si="5"/>
        <v>7.7134772665607195E-3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4811.145833333333</v>
      </c>
      <c r="F50" s="47">
        <v>25060</v>
      </c>
      <c r="G50" s="21">
        <f t="shared" si="4"/>
        <v>4.2087383895901453</v>
      </c>
      <c r="H50" s="210">
        <v>25060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55435.5625</v>
      </c>
      <c r="F51" s="50">
        <v>269750</v>
      </c>
      <c r="G51" s="31">
        <f t="shared" si="4"/>
        <v>3.866009973291062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19650.625</v>
      </c>
      <c r="F53" s="66">
        <v>51411.666666666664</v>
      </c>
      <c r="G53" s="22">
        <f t="shared" ref="G53:G61" si="6">(F53-E53)/E53</f>
        <v>1.6162865896971046</v>
      </c>
      <c r="H53" s="163">
        <v>47915</v>
      </c>
      <c r="I53" s="22">
        <f t="shared" ref="I53:I61" si="7">(F53-H53)/H53</f>
        <v>7.2976451354829677E-2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25157.541666666668</v>
      </c>
      <c r="F54" s="70">
        <v>56881.666666666664</v>
      </c>
      <c r="G54" s="21">
        <f t="shared" si="6"/>
        <v>1.2610184818667693</v>
      </c>
      <c r="H54" s="221">
        <v>55501.666666666664</v>
      </c>
      <c r="I54" s="21">
        <f t="shared" si="7"/>
        <v>2.4864118194648812E-2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23370.6</v>
      </c>
      <c r="F55" s="70">
        <v>39760.6</v>
      </c>
      <c r="G55" s="21">
        <f t="shared" si="6"/>
        <v>0.70130848159653592</v>
      </c>
      <c r="H55" s="221">
        <v>39310.6</v>
      </c>
      <c r="I55" s="21">
        <f t="shared" si="7"/>
        <v>1.1447294114055751E-2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26944.5</v>
      </c>
      <c r="F56" s="70">
        <v>50125</v>
      </c>
      <c r="G56" s="21">
        <f t="shared" si="6"/>
        <v>0.8603054426691904</v>
      </c>
      <c r="H56" s="221">
        <v>48125</v>
      </c>
      <c r="I56" s="21">
        <f t="shared" si="7"/>
        <v>4.1558441558441558E-2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13387.875</v>
      </c>
      <c r="F57" s="98">
        <v>27198.333333333332</v>
      </c>
      <c r="G57" s="21">
        <f t="shared" si="6"/>
        <v>1.0315646309315953</v>
      </c>
      <c r="H57" s="226">
        <v>25690</v>
      </c>
      <c r="I57" s="21">
        <f t="shared" si="7"/>
        <v>5.871285844037883E-2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3996.7125000000001</v>
      </c>
      <c r="F58" s="50">
        <v>16000</v>
      </c>
      <c r="G58" s="29">
        <f t="shared" si="6"/>
        <v>3.0032902041365248</v>
      </c>
      <c r="H58" s="213">
        <v>16000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26650</v>
      </c>
      <c r="F59" s="68">
        <v>48885.714285714283</v>
      </c>
      <c r="G59" s="21">
        <f t="shared" si="6"/>
        <v>0.83436076119002933</v>
      </c>
      <c r="H59" s="220">
        <v>48885.714285714283</v>
      </c>
      <c r="I59" s="21">
        <f t="shared" si="7"/>
        <v>0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30748.1875</v>
      </c>
      <c r="F60" s="70">
        <v>57505.428571428572</v>
      </c>
      <c r="G60" s="21">
        <f t="shared" si="6"/>
        <v>0.87020547378373347</v>
      </c>
      <c r="H60" s="221">
        <v>56734</v>
      </c>
      <c r="I60" s="21">
        <f t="shared" si="7"/>
        <v>1.3597288599932535E-2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201000</v>
      </c>
      <c r="F61" s="73">
        <v>474950</v>
      </c>
      <c r="G61" s="29">
        <f t="shared" si="6"/>
        <v>1.3629353233830845</v>
      </c>
      <c r="H61" s="222">
        <v>474950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33259.916666666664</v>
      </c>
      <c r="F63" s="54">
        <v>121776.625</v>
      </c>
      <c r="G63" s="21">
        <f t="shared" ref="G63:G68" si="8">(F63-E63)/E63</f>
        <v>2.6613629017911955</v>
      </c>
      <c r="H63" s="215">
        <v>114029.75</v>
      </c>
      <c r="I63" s="21">
        <f t="shared" ref="I63:I74" si="9">(F63-H63)/H63</f>
        <v>6.7937314604302829E-2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180526.35357142857</v>
      </c>
      <c r="F64" s="46">
        <v>577597.6</v>
      </c>
      <c r="G64" s="21">
        <f t="shared" si="8"/>
        <v>2.1995195636157514</v>
      </c>
      <c r="H64" s="209">
        <v>579893</v>
      </c>
      <c r="I64" s="21">
        <f t="shared" si="9"/>
        <v>-3.9583164480344185E-3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112109.58333333334</v>
      </c>
      <c r="F65" s="46">
        <v>403985</v>
      </c>
      <c r="G65" s="21">
        <f t="shared" si="8"/>
        <v>2.6034831991020684</v>
      </c>
      <c r="H65" s="209">
        <v>403985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57185.833333333328</v>
      </c>
      <c r="F66" s="46">
        <v>151100</v>
      </c>
      <c r="G66" s="21">
        <f t="shared" si="8"/>
        <v>1.6422627981871969</v>
      </c>
      <c r="H66" s="209">
        <v>151100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27498.440476190477</v>
      </c>
      <c r="F67" s="46">
        <v>70965</v>
      </c>
      <c r="G67" s="21">
        <f t="shared" si="8"/>
        <v>1.5806918054660244</v>
      </c>
      <c r="H67" s="209">
        <v>68048.333333333328</v>
      </c>
      <c r="I67" s="21">
        <f t="shared" si="9"/>
        <v>4.2861691444806463E-2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21539.041666666668</v>
      </c>
      <c r="F68" s="58">
        <v>57893.25</v>
      </c>
      <c r="G68" s="31">
        <f t="shared" si="8"/>
        <v>1.6878284974764814</v>
      </c>
      <c r="H68" s="218">
        <v>51107</v>
      </c>
      <c r="I68" s="31">
        <f t="shared" si="9"/>
        <v>0.13278513706537265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25553.333333333332</v>
      </c>
      <c r="F70" s="43">
        <v>64094.75</v>
      </c>
      <c r="G70" s="21">
        <f>(F70-E70)/E70</f>
        <v>1.5082735455256981</v>
      </c>
      <c r="H70" s="207">
        <v>64094.75</v>
      </c>
      <c r="I70" s="21">
        <f t="shared" si="9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6049.3750000000009</v>
      </c>
      <c r="F71" s="47">
        <v>47997.166666666664</v>
      </c>
      <c r="G71" s="21">
        <f>(F71-E71)/E71</f>
        <v>6.9342356304025881</v>
      </c>
      <c r="H71" s="210">
        <v>44829</v>
      </c>
      <c r="I71" s="21">
        <f t="shared" si="9"/>
        <v>7.0672258285187362E-2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9273.5</v>
      </c>
      <c r="F72" s="47">
        <v>24774.75</v>
      </c>
      <c r="G72" s="21">
        <f>(F72-E72)/E72</f>
        <v>1.6715641343613523</v>
      </c>
      <c r="H72" s="210">
        <v>24888.285714285714</v>
      </c>
      <c r="I72" s="21">
        <f t="shared" si="9"/>
        <v>-4.561813360272741E-3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10946.25</v>
      </c>
      <c r="F73" s="47">
        <v>31465.75</v>
      </c>
      <c r="G73" s="21">
        <f>(F73-E73)/E73</f>
        <v>1.874568916295535</v>
      </c>
      <c r="H73" s="210">
        <v>31465.75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11400.121527777777</v>
      </c>
      <c r="F74" s="50">
        <v>24168.6</v>
      </c>
      <c r="G74" s="21">
        <f>(F74-E74)/E74</f>
        <v>1.120030031356269</v>
      </c>
      <c r="H74" s="213">
        <v>24168.6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8230.2916666666661</v>
      </c>
      <c r="F76" s="43">
        <v>20083.599999999999</v>
      </c>
      <c r="G76" s="22">
        <f t="shared" ref="G76:G82" si="10">(F76-E76)/E76</f>
        <v>1.4402051365129831</v>
      </c>
      <c r="H76" s="207">
        <v>20083.599999999999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10100.0625</v>
      </c>
      <c r="F77" s="32">
        <v>28473.571428571428</v>
      </c>
      <c r="G77" s="21">
        <f t="shared" si="10"/>
        <v>1.8191480427543323</v>
      </c>
      <c r="H77" s="201">
        <v>29205.625</v>
      </c>
      <c r="I77" s="21">
        <f t="shared" si="11"/>
        <v>-2.5065499246414772E-2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4151.666666666667</v>
      </c>
      <c r="F78" s="47">
        <v>12650</v>
      </c>
      <c r="G78" s="21">
        <f t="shared" si="10"/>
        <v>2.0469690887193894</v>
      </c>
      <c r="H78" s="210">
        <v>11505.428571428571</v>
      </c>
      <c r="I78" s="21">
        <f t="shared" si="11"/>
        <v>9.9480990339963812E-2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7582.2222222222217</v>
      </c>
      <c r="F79" s="47">
        <v>19916.875</v>
      </c>
      <c r="G79" s="21">
        <f t="shared" si="10"/>
        <v>1.6267859759671748</v>
      </c>
      <c r="H79" s="210">
        <v>19666.875</v>
      </c>
      <c r="I79" s="21">
        <f t="shared" si="11"/>
        <v>1.2711729748625545E-2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5919.1517857142862</v>
      </c>
      <c r="F80" s="61">
        <v>29680.5</v>
      </c>
      <c r="G80" s="21">
        <f t="shared" si="10"/>
        <v>4.014316421422591</v>
      </c>
      <c r="H80" s="219">
        <v>31704</v>
      </c>
      <c r="I80" s="21">
        <f t="shared" si="11"/>
        <v>-6.3824753974261919E-2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56000</v>
      </c>
      <c r="F81" s="61">
        <v>75000</v>
      </c>
      <c r="G81" s="21">
        <f t="shared" si="10"/>
        <v>0.3392857142857143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8526.6666666666679</v>
      </c>
      <c r="F82" s="50">
        <v>47062.8</v>
      </c>
      <c r="G82" s="23">
        <f t="shared" si="10"/>
        <v>4.5194839718530089</v>
      </c>
      <c r="H82" s="213">
        <v>46662.8</v>
      </c>
      <c r="I82" s="23">
        <f t="shared" si="11"/>
        <v>8.5721388343605615E-3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3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8</v>
      </c>
      <c r="C16" s="188" t="s">
        <v>89</v>
      </c>
      <c r="D16" s="185" t="s">
        <v>161</v>
      </c>
      <c r="E16" s="206">
        <v>13434.791666666666</v>
      </c>
      <c r="F16" s="206">
        <v>47421.28571428571</v>
      </c>
      <c r="G16" s="194">
        <f>(F16-E16)/E16</f>
        <v>2.5297373335489546</v>
      </c>
      <c r="H16" s="206">
        <v>66974.833333333343</v>
      </c>
      <c r="I16" s="194">
        <f>(F16-H16)/H16</f>
        <v>-0.29195365849930144</v>
      </c>
    </row>
    <row r="17" spans="1:9" ht="16.5" x14ac:dyDescent="0.3">
      <c r="A17" s="150"/>
      <c r="B17" s="202" t="s">
        <v>15</v>
      </c>
      <c r="C17" s="189" t="s">
        <v>95</v>
      </c>
      <c r="D17" s="185" t="s">
        <v>82</v>
      </c>
      <c r="E17" s="209">
        <v>2545.3249999999998</v>
      </c>
      <c r="F17" s="209">
        <v>10927.666666666668</v>
      </c>
      <c r="G17" s="194">
        <f>(F17-E17)/E17</f>
        <v>3.2932303995233094</v>
      </c>
      <c r="H17" s="209">
        <v>14791.522222222222</v>
      </c>
      <c r="I17" s="194">
        <f>(F17-H17)/H17</f>
        <v>-0.26122095464594197</v>
      </c>
    </row>
    <row r="18" spans="1:9" ht="16.5" x14ac:dyDescent="0.3">
      <c r="A18" s="150"/>
      <c r="B18" s="202" t="s">
        <v>9</v>
      </c>
      <c r="C18" s="189" t="s">
        <v>88</v>
      </c>
      <c r="D18" s="185" t="s">
        <v>161</v>
      </c>
      <c r="E18" s="209">
        <v>4351.9750000000004</v>
      </c>
      <c r="F18" s="209">
        <v>13925</v>
      </c>
      <c r="G18" s="194">
        <f>(F18-E18)/E18</f>
        <v>2.1996966894341075</v>
      </c>
      <c r="H18" s="209">
        <v>17643.75</v>
      </c>
      <c r="I18" s="194">
        <f>(F18-H18)/H18</f>
        <v>-0.21076868579525326</v>
      </c>
    </row>
    <row r="19" spans="1:9" ht="16.5" x14ac:dyDescent="0.3">
      <c r="A19" s="150"/>
      <c r="B19" s="202" t="s">
        <v>6</v>
      </c>
      <c r="C19" s="189" t="s">
        <v>86</v>
      </c>
      <c r="D19" s="185" t="s">
        <v>161</v>
      </c>
      <c r="E19" s="209">
        <v>5073.7527777777777</v>
      </c>
      <c r="F19" s="209">
        <v>18396.75</v>
      </c>
      <c r="G19" s="194">
        <f>(F19-E19)/E19</f>
        <v>2.6258664554124138</v>
      </c>
      <c r="H19" s="209">
        <v>22264.25</v>
      </c>
      <c r="I19" s="194">
        <f>(F19-H19)/H19</f>
        <v>-0.17370897290499343</v>
      </c>
    </row>
    <row r="20" spans="1:9" ht="16.5" x14ac:dyDescent="0.3">
      <c r="A20" s="150"/>
      <c r="B20" s="202" t="s">
        <v>14</v>
      </c>
      <c r="C20" s="189" t="s">
        <v>94</v>
      </c>
      <c r="D20" s="185" t="s">
        <v>81</v>
      </c>
      <c r="E20" s="209">
        <v>1193.5999999999999</v>
      </c>
      <c r="F20" s="209">
        <v>5422.2222222222226</v>
      </c>
      <c r="G20" s="194">
        <f>(F20-E20)/E20</f>
        <v>3.5427464998510576</v>
      </c>
      <c r="H20" s="209">
        <v>6272.1888888888889</v>
      </c>
      <c r="I20" s="194">
        <f>(F20-H20)/H20</f>
        <v>-0.13551356340246265</v>
      </c>
    </row>
    <row r="21" spans="1:9" ht="16.5" x14ac:dyDescent="0.3">
      <c r="A21" s="150"/>
      <c r="B21" s="202" t="s">
        <v>11</v>
      </c>
      <c r="C21" s="189" t="s">
        <v>91</v>
      </c>
      <c r="D21" s="185" t="s">
        <v>81</v>
      </c>
      <c r="E21" s="209">
        <v>890.09999999999991</v>
      </c>
      <c r="F21" s="209">
        <v>5474.9666666666672</v>
      </c>
      <c r="G21" s="194">
        <f>(F21-E21)/E21</f>
        <v>5.1509568213309374</v>
      </c>
      <c r="H21" s="209">
        <v>6280.2222222222226</v>
      </c>
      <c r="I21" s="194">
        <f>(F21-H21)/H21</f>
        <v>-0.12822086974983191</v>
      </c>
    </row>
    <row r="22" spans="1:9" ht="16.5" x14ac:dyDescent="0.3">
      <c r="A22" s="150"/>
      <c r="B22" s="202" t="s">
        <v>13</v>
      </c>
      <c r="C22" s="189" t="s">
        <v>93</v>
      </c>
      <c r="D22" s="185" t="s">
        <v>81</v>
      </c>
      <c r="E22" s="209">
        <v>1060.1305555555555</v>
      </c>
      <c r="F22" s="209">
        <v>4740.5</v>
      </c>
      <c r="G22" s="194">
        <f>(F22-E22)/E22</f>
        <v>3.4716190615935671</v>
      </c>
      <c r="H22" s="209">
        <v>5419.6</v>
      </c>
      <c r="I22" s="194">
        <f>(F22-H22)/H22</f>
        <v>-0.12530445051295305</v>
      </c>
    </row>
    <row r="23" spans="1:9" ht="16.5" x14ac:dyDescent="0.3">
      <c r="A23" s="150"/>
      <c r="B23" s="202" t="s">
        <v>16</v>
      </c>
      <c r="C23" s="189" t="s">
        <v>96</v>
      </c>
      <c r="D23" s="187" t="s">
        <v>81</v>
      </c>
      <c r="E23" s="209">
        <v>1109.0944444444444</v>
      </c>
      <c r="F23" s="209">
        <v>4490.5</v>
      </c>
      <c r="G23" s="194">
        <f>(F23-E23)/E23</f>
        <v>3.0487985694034672</v>
      </c>
      <c r="H23" s="209">
        <v>5119.6000000000004</v>
      </c>
      <c r="I23" s="194">
        <f>(F23-H23)/H23</f>
        <v>-0.12288069380420352</v>
      </c>
    </row>
    <row r="24" spans="1:9" ht="16.5" x14ac:dyDescent="0.3">
      <c r="A24" s="150"/>
      <c r="B24" s="202" t="s">
        <v>12</v>
      </c>
      <c r="C24" s="189" t="s">
        <v>92</v>
      </c>
      <c r="D24" s="187" t="s">
        <v>81</v>
      </c>
      <c r="E24" s="209">
        <v>999.75</v>
      </c>
      <c r="F24" s="209">
        <v>4597.442857142858</v>
      </c>
      <c r="G24" s="194">
        <f>(F24-E24)/E24</f>
        <v>3.5985925052691754</v>
      </c>
      <c r="H24" s="209">
        <v>5182.8571428571431</v>
      </c>
      <c r="I24" s="194">
        <f>(F24-H24)/H24</f>
        <v>-0.11295203969128985</v>
      </c>
    </row>
    <row r="25" spans="1:9" ht="16.5" x14ac:dyDescent="0.3">
      <c r="A25" s="150"/>
      <c r="B25" s="202" t="s">
        <v>4</v>
      </c>
      <c r="C25" s="189" t="s">
        <v>84</v>
      </c>
      <c r="D25" s="187" t="s">
        <v>161</v>
      </c>
      <c r="E25" s="209">
        <v>4154.8625000000002</v>
      </c>
      <c r="F25" s="209">
        <v>29563.744444444445</v>
      </c>
      <c r="G25" s="194">
        <f>(F25-E25)/E25</f>
        <v>6.1154567556554387</v>
      </c>
      <c r="H25" s="209">
        <v>33210.444444444445</v>
      </c>
      <c r="I25" s="194">
        <f>(F25-H25)/H25</f>
        <v>-0.10980581744698792</v>
      </c>
    </row>
    <row r="26" spans="1:9" ht="16.5" x14ac:dyDescent="0.3">
      <c r="A26" s="150"/>
      <c r="B26" s="202" t="s">
        <v>10</v>
      </c>
      <c r="C26" s="189" t="s">
        <v>90</v>
      </c>
      <c r="D26" s="187" t="s">
        <v>161</v>
      </c>
      <c r="E26" s="209">
        <v>4048.9333333333334</v>
      </c>
      <c r="F26" s="209">
        <v>20311</v>
      </c>
      <c r="G26" s="194">
        <f>(F26-E26)/E26</f>
        <v>4.016382915665031</v>
      </c>
      <c r="H26" s="209">
        <v>22638.333333333336</v>
      </c>
      <c r="I26" s="194">
        <f>(F26-H26)/H26</f>
        <v>-0.10280497680924695</v>
      </c>
    </row>
    <row r="27" spans="1:9" ht="16.5" x14ac:dyDescent="0.3">
      <c r="A27" s="150"/>
      <c r="B27" s="202" t="s">
        <v>5</v>
      </c>
      <c r="C27" s="189" t="s">
        <v>85</v>
      </c>
      <c r="D27" s="187" t="s">
        <v>161</v>
      </c>
      <c r="E27" s="209">
        <v>4268.7694444444442</v>
      </c>
      <c r="F27" s="209">
        <v>23366.474999999999</v>
      </c>
      <c r="G27" s="194">
        <f>(F27-E27)/E27</f>
        <v>4.4738198687235524</v>
      </c>
      <c r="H27" s="209">
        <v>25485.5</v>
      </c>
      <c r="I27" s="194">
        <f>(F27-H27)/H27</f>
        <v>-8.3146298875831415E-2</v>
      </c>
    </row>
    <row r="28" spans="1:9" ht="16.5" x14ac:dyDescent="0.3">
      <c r="A28" s="150"/>
      <c r="B28" s="202" t="s">
        <v>7</v>
      </c>
      <c r="C28" s="189" t="s">
        <v>87</v>
      </c>
      <c r="D28" s="187" t="s">
        <v>161</v>
      </c>
      <c r="E28" s="209">
        <v>1625.1999999999998</v>
      </c>
      <c r="F28" s="209">
        <v>22568.625</v>
      </c>
      <c r="G28" s="194">
        <f>(F28-E28)/E28</f>
        <v>12.88667548609402</v>
      </c>
      <c r="H28" s="209">
        <v>23549.375</v>
      </c>
      <c r="I28" s="194">
        <f>(F28-H28)/H28</f>
        <v>-4.1646540513283259E-2</v>
      </c>
    </row>
    <row r="29" spans="1:9" ht="17.25" thickBot="1" x14ac:dyDescent="0.35">
      <c r="A29" s="151"/>
      <c r="B29" s="202" t="s">
        <v>18</v>
      </c>
      <c r="C29" s="189" t="s">
        <v>98</v>
      </c>
      <c r="D29" s="187" t="s">
        <v>83</v>
      </c>
      <c r="E29" s="209">
        <v>4946.40625</v>
      </c>
      <c r="F29" s="209">
        <v>18466.599999999999</v>
      </c>
      <c r="G29" s="194">
        <f>(F29-E29)/E29</f>
        <v>2.7333367027829545</v>
      </c>
      <c r="H29" s="209">
        <v>18237.5</v>
      </c>
      <c r="I29" s="194">
        <f>(F29-H29)/H29</f>
        <v>1.2562028786840223E-2</v>
      </c>
    </row>
    <row r="30" spans="1:9" ht="16.5" x14ac:dyDescent="0.3">
      <c r="A30" s="37"/>
      <c r="B30" s="202" t="s">
        <v>19</v>
      </c>
      <c r="C30" s="189" t="s">
        <v>99</v>
      </c>
      <c r="D30" s="187" t="s">
        <v>161</v>
      </c>
      <c r="E30" s="209">
        <v>4181.7625000000007</v>
      </c>
      <c r="F30" s="209">
        <v>16694.411111111112</v>
      </c>
      <c r="G30" s="194">
        <f>(F30-E30)/E30</f>
        <v>2.9921949443831659</v>
      </c>
      <c r="H30" s="209">
        <v>16130.05</v>
      </c>
      <c r="I30" s="194">
        <f>(F30-H30)/H30</f>
        <v>3.4988181134659416E-2</v>
      </c>
    </row>
    <row r="31" spans="1:9" ht="17.25" thickBot="1" x14ac:dyDescent="0.35">
      <c r="A31" s="38"/>
      <c r="B31" s="203" t="s">
        <v>17</v>
      </c>
      <c r="C31" s="190" t="s">
        <v>97</v>
      </c>
      <c r="D31" s="186" t="s">
        <v>161</v>
      </c>
      <c r="E31" s="212">
        <v>3930.4375</v>
      </c>
      <c r="F31" s="212">
        <v>9687.375</v>
      </c>
      <c r="G31" s="196">
        <f>(F31-E31)/E31</f>
        <v>1.4647065371221397</v>
      </c>
      <c r="H31" s="212">
        <v>8785.35</v>
      </c>
      <c r="I31" s="196">
        <f>(F31-H31)/H31</f>
        <v>0.1026737694001946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57814.890972222216</v>
      </c>
      <c r="F32" s="100">
        <f>SUM(F16:F31)</f>
        <v>256054.5646825397</v>
      </c>
      <c r="G32" s="101">
        <f t="shared" ref="G32" si="0">(F32-E32)/E32</f>
        <v>3.4288687633357959</v>
      </c>
      <c r="H32" s="100">
        <f>SUM(H16:H31)</f>
        <v>297985.37658730155</v>
      </c>
      <c r="I32" s="104">
        <f t="shared" ref="I32" si="1">(F32-H32)/H32</f>
        <v>-0.14071432761223862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29</v>
      </c>
      <c r="C34" s="191" t="s">
        <v>103</v>
      </c>
      <c r="D34" s="193" t="s">
        <v>161</v>
      </c>
      <c r="E34" s="215">
        <v>6485</v>
      </c>
      <c r="F34" s="215">
        <v>12350</v>
      </c>
      <c r="G34" s="194">
        <f>(F34-E34)/E34</f>
        <v>0.9043947571318427</v>
      </c>
      <c r="H34" s="215">
        <v>12700</v>
      </c>
      <c r="I34" s="194">
        <f>(F34-H34)/H34</f>
        <v>-2.7559055118110236E-2</v>
      </c>
    </row>
    <row r="35" spans="1:9" ht="16.5" x14ac:dyDescent="0.3">
      <c r="A35" s="37"/>
      <c r="B35" s="202" t="s">
        <v>27</v>
      </c>
      <c r="C35" s="189" t="s">
        <v>101</v>
      </c>
      <c r="D35" s="185" t="s">
        <v>161</v>
      </c>
      <c r="E35" s="209">
        <v>8929.7472222222204</v>
      </c>
      <c r="F35" s="209">
        <v>21589.8</v>
      </c>
      <c r="G35" s="194">
        <f>(F35-E35)/E35</f>
        <v>1.4177392106097322</v>
      </c>
      <c r="H35" s="209">
        <v>21799.857142857145</v>
      </c>
      <c r="I35" s="194">
        <f>(F35-H35)/H35</f>
        <v>-9.6357118985053603E-3</v>
      </c>
    </row>
    <row r="36" spans="1:9" ht="16.5" x14ac:dyDescent="0.3">
      <c r="A36" s="37"/>
      <c r="B36" s="204" t="s">
        <v>26</v>
      </c>
      <c r="C36" s="189" t="s">
        <v>100</v>
      </c>
      <c r="D36" s="185" t="s">
        <v>161</v>
      </c>
      <c r="E36" s="209">
        <v>9120.7861111111124</v>
      </c>
      <c r="F36" s="209">
        <v>23241.5</v>
      </c>
      <c r="G36" s="194">
        <f>(F36-E36)/E36</f>
        <v>1.5481904428925013</v>
      </c>
      <c r="H36" s="209">
        <v>22956.125</v>
      </c>
      <c r="I36" s="194">
        <f>(F36-H36)/H36</f>
        <v>1.2431322795114594E-2</v>
      </c>
    </row>
    <row r="37" spans="1:9" ht="16.5" x14ac:dyDescent="0.3">
      <c r="A37" s="37"/>
      <c r="B37" s="202" t="s">
        <v>30</v>
      </c>
      <c r="C37" s="189" t="s">
        <v>104</v>
      </c>
      <c r="D37" s="185" t="s">
        <v>161</v>
      </c>
      <c r="E37" s="209">
        <v>4122.0749999999998</v>
      </c>
      <c r="F37" s="209">
        <v>11282.666666666668</v>
      </c>
      <c r="G37" s="194">
        <f>(F37-E37)/E37</f>
        <v>1.7371327951739521</v>
      </c>
      <c r="H37" s="209">
        <v>10732.55</v>
      </c>
      <c r="I37" s="194">
        <f>(F37-H37)/H37</f>
        <v>5.1256846384751864E-2</v>
      </c>
    </row>
    <row r="38" spans="1:9" ht="17.25" thickBot="1" x14ac:dyDescent="0.35">
      <c r="A38" s="38"/>
      <c r="B38" s="204" t="s">
        <v>28</v>
      </c>
      <c r="C38" s="189" t="s">
        <v>102</v>
      </c>
      <c r="D38" s="197" t="s">
        <v>161</v>
      </c>
      <c r="E38" s="212">
        <v>5836.9250000000002</v>
      </c>
      <c r="F38" s="212">
        <v>16224.285714285714</v>
      </c>
      <c r="G38" s="196">
        <f>(F38-E38)/E38</f>
        <v>1.7795946862921339</v>
      </c>
      <c r="H38" s="212">
        <v>15219.014285714286</v>
      </c>
      <c r="I38" s="196">
        <f>(F38-H38)/H38</f>
        <v>6.6053649053674376E-2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34494.533333333333</v>
      </c>
      <c r="F39" s="102">
        <f>SUM(F34:F38)</f>
        <v>84688.252380952385</v>
      </c>
      <c r="G39" s="103">
        <f t="shared" ref="G39" si="2">(F39-E39)/E39</f>
        <v>1.4551209770713152</v>
      </c>
      <c r="H39" s="102">
        <f>SUM(H34:H38)</f>
        <v>83407.546428571426</v>
      </c>
      <c r="I39" s="104">
        <f t="shared" ref="I39" si="3">(F39-H39)/H39</f>
        <v>1.5354797104333117E-2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34</v>
      </c>
      <c r="C41" s="189" t="s">
        <v>154</v>
      </c>
      <c r="D41" s="193" t="s">
        <v>161</v>
      </c>
      <c r="E41" s="207">
        <v>26125.737499999999</v>
      </c>
      <c r="F41" s="209">
        <v>69284.28571428571</v>
      </c>
      <c r="G41" s="194">
        <f>(F41-E41)/E41</f>
        <v>1.6519552113805671</v>
      </c>
      <c r="H41" s="209">
        <v>78141.428571428565</v>
      </c>
      <c r="I41" s="194">
        <f>(F41-H41)/H41</f>
        <v>-0.11334759319183164</v>
      </c>
    </row>
    <row r="42" spans="1:9" ht="16.5" x14ac:dyDescent="0.3">
      <c r="A42" s="37"/>
      <c r="B42" s="202" t="s">
        <v>36</v>
      </c>
      <c r="C42" s="189" t="s">
        <v>153</v>
      </c>
      <c r="D42" s="185" t="s">
        <v>161</v>
      </c>
      <c r="E42" s="210">
        <v>42948.161904761902</v>
      </c>
      <c r="F42" s="209">
        <v>152999.375</v>
      </c>
      <c r="G42" s="194">
        <f>(F42-E42)/E42</f>
        <v>2.5624196290234273</v>
      </c>
      <c r="H42" s="209">
        <v>164500</v>
      </c>
      <c r="I42" s="194">
        <f>(F42-H42)/H42</f>
        <v>-6.9912613981762919E-2</v>
      </c>
    </row>
    <row r="43" spans="1:9" ht="16.5" x14ac:dyDescent="0.3">
      <c r="A43" s="37"/>
      <c r="B43" s="204" t="s">
        <v>35</v>
      </c>
      <c r="C43" s="189" t="s">
        <v>152</v>
      </c>
      <c r="D43" s="185" t="s">
        <v>161</v>
      </c>
      <c r="E43" s="210">
        <v>22238.333333333336</v>
      </c>
      <c r="F43" s="217">
        <v>64000</v>
      </c>
      <c r="G43" s="194">
        <f>(F43-E43)/E43</f>
        <v>1.8779135127032898</v>
      </c>
      <c r="H43" s="217">
        <v>66833.333333333328</v>
      </c>
      <c r="I43" s="194">
        <f>(F43-H43)/H43</f>
        <v>-4.239401496259345E-2</v>
      </c>
    </row>
    <row r="44" spans="1:9" ht="16.5" x14ac:dyDescent="0.3">
      <c r="A44" s="37"/>
      <c r="B44" s="202" t="s">
        <v>33</v>
      </c>
      <c r="C44" s="189" t="s">
        <v>107</v>
      </c>
      <c r="D44" s="185" t="s">
        <v>161</v>
      </c>
      <c r="E44" s="210">
        <v>57862.525000000001</v>
      </c>
      <c r="F44" s="210">
        <v>165808</v>
      </c>
      <c r="G44" s="194">
        <f>(F44-E44)/E44</f>
        <v>1.8655507169795995</v>
      </c>
      <c r="H44" s="210">
        <v>167457.16666666666</v>
      </c>
      <c r="I44" s="194">
        <f>(F44-H44)/H44</f>
        <v>-9.8482895626045095E-3</v>
      </c>
    </row>
    <row r="45" spans="1:9" ht="16.5" x14ac:dyDescent="0.3">
      <c r="A45" s="37"/>
      <c r="B45" s="202" t="s">
        <v>32</v>
      </c>
      <c r="C45" s="189" t="s">
        <v>106</v>
      </c>
      <c r="D45" s="185" t="s">
        <v>161</v>
      </c>
      <c r="E45" s="210">
        <v>87047.783333333326</v>
      </c>
      <c r="F45" s="210">
        <v>274501.45714285714</v>
      </c>
      <c r="G45" s="194">
        <f>(F45-E45)/E45</f>
        <v>2.1534571775562021</v>
      </c>
      <c r="H45" s="210">
        <v>268770.57142857142</v>
      </c>
      <c r="I45" s="194">
        <f>(F45-H45)/H45</f>
        <v>2.1322593778868228E-2</v>
      </c>
    </row>
    <row r="46" spans="1:9" ht="16.5" customHeight="1" thickBot="1" x14ac:dyDescent="0.35">
      <c r="A46" s="38"/>
      <c r="B46" s="202" t="s">
        <v>31</v>
      </c>
      <c r="C46" s="189" t="s">
        <v>105</v>
      </c>
      <c r="D46" s="185" t="s">
        <v>161</v>
      </c>
      <c r="E46" s="213">
        <v>135388.5625</v>
      </c>
      <c r="F46" s="213">
        <v>360779.8</v>
      </c>
      <c r="G46" s="200">
        <f>(F46-E46)/E46</f>
        <v>1.6647731044489078</v>
      </c>
      <c r="H46" s="213">
        <v>350657.33333333337</v>
      </c>
      <c r="I46" s="200">
        <f>(F46-H46)/H46</f>
        <v>2.8867118136224012E-2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371611.10357142857</v>
      </c>
      <c r="F47" s="83">
        <f>SUM(F41:F46)</f>
        <v>1087372.9178571429</v>
      </c>
      <c r="G47" s="103">
        <f t="shared" ref="G47" si="4">(F47-E47)/E47</f>
        <v>1.9261044877474589</v>
      </c>
      <c r="H47" s="102">
        <f>SUM(H41:H46)</f>
        <v>1096359.8333333335</v>
      </c>
      <c r="I47" s="104">
        <f t="shared" ref="I47" si="5">(F47-H47)/H47</f>
        <v>-8.1970491830835567E-3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45</v>
      </c>
      <c r="C49" s="189" t="s">
        <v>109</v>
      </c>
      <c r="D49" s="193" t="s">
        <v>108</v>
      </c>
      <c r="E49" s="207">
        <v>28015.526785714286</v>
      </c>
      <c r="F49" s="207">
        <v>92692.555555555562</v>
      </c>
      <c r="G49" s="194">
        <f>(F49-E49)/E49</f>
        <v>2.3086136935615813</v>
      </c>
      <c r="H49" s="207">
        <v>95644.222222222219</v>
      </c>
      <c r="I49" s="194">
        <f>(F49-H49)/H49</f>
        <v>-3.0860898840378247E-2</v>
      </c>
    </row>
    <row r="50" spans="1:9" ht="16.5" x14ac:dyDescent="0.3">
      <c r="A50" s="37"/>
      <c r="B50" s="202" t="s">
        <v>46</v>
      </c>
      <c r="C50" s="189" t="s">
        <v>111</v>
      </c>
      <c r="D50" s="187" t="s">
        <v>110</v>
      </c>
      <c r="E50" s="210">
        <v>14324.958333333334</v>
      </c>
      <c r="F50" s="210">
        <v>74418.5</v>
      </c>
      <c r="G50" s="194">
        <f>(F50-E50)/E50</f>
        <v>4.1950238366022008</v>
      </c>
      <c r="H50" s="210">
        <v>74418.5</v>
      </c>
      <c r="I50" s="194">
        <f>(F50-H50)/H50</f>
        <v>0</v>
      </c>
    </row>
    <row r="51" spans="1:9" ht="16.5" x14ac:dyDescent="0.3">
      <c r="A51" s="37"/>
      <c r="B51" s="202" t="s">
        <v>49</v>
      </c>
      <c r="C51" s="189" t="s">
        <v>158</v>
      </c>
      <c r="D51" s="185" t="s">
        <v>199</v>
      </c>
      <c r="E51" s="210">
        <v>4811.145833333333</v>
      </c>
      <c r="F51" s="210">
        <v>25060</v>
      </c>
      <c r="G51" s="194">
        <f>(F51-E51)/E51</f>
        <v>4.2087383895901453</v>
      </c>
      <c r="H51" s="210">
        <v>25060</v>
      </c>
      <c r="I51" s="194">
        <f>(F51-H51)/H51</f>
        <v>0</v>
      </c>
    </row>
    <row r="52" spans="1:9" ht="16.5" x14ac:dyDescent="0.3">
      <c r="A52" s="37"/>
      <c r="B52" s="202" t="s">
        <v>50</v>
      </c>
      <c r="C52" s="189" t="s">
        <v>159</v>
      </c>
      <c r="D52" s="185" t="s">
        <v>112</v>
      </c>
      <c r="E52" s="210">
        <v>55435.5625</v>
      </c>
      <c r="F52" s="210">
        <v>269750</v>
      </c>
      <c r="G52" s="194">
        <f>(F52-E52)/E52</f>
        <v>3.866009973291062</v>
      </c>
      <c r="H52" s="210">
        <v>269750</v>
      </c>
      <c r="I52" s="194">
        <f>(F52-H52)/H52</f>
        <v>0</v>
      </c>
    </row>
    <row r="53" spans="1:9" ht="16.5" x14ac:dyDescent="0.3">
      <c r="A53" s="37"/>
      <c r="B53" s="202" t="s">
        <v>48</v>
      </c>
      <c r="C53" s="189" t="s">
        <v>157</v>
      </c>
      <c r="D53" s="187" t="s">
        <v>114</v>
      </c>
      <c r="E53" s="210">
        <v>122411.88333333335</v>
      </c>
      <c r="F53" s="210">
        <v>324975</v>
      </c>
      <c r="G53" s="194">
        <f>(F53-E53)/E53</f>
        <v>1.6547667689670102</v>
      </c>
      <c r="H53" s="210">
        <v>322487.5</v>
      </c>
      <c r="I53" s="194">
        <f>(F53-H53)/H53</f>
        <v>7.7134772665607195E-3</v>
      </c>
    </row>
    <row r="54" spans="1:9" ht="16.5" customHeight="1" thickBot="1" x14ac:dyDescent="0.35">
      <c r="A54" s="38"/>
      <c r="B54" s="202" t="s">
        <v>47</v>
      </c>
      <c r="C54" s="189" t="s">
        <v>113</v>
      </c>
      <c r="D54" s="186" t="s">
        <v>114</v>
      </c>
      <c r="E54" s="213">
        <v>53338.527777777774</v>
      </c>
      <c r="F54" s="213">
        <v>254976.33333333334</v>
      </c>
      <c r="G54" s="200">
        <f>(F54-E54)/E54</f>
        <v>3.780340664737341</v>
      </c>
      <c r="H54" s="213">
        <v>238122.57142857142</v>
      </c>
      <c r="I54" s="200">
        <f>(F54-H54)/H54</f>
        <v>7.0777674722941886E-2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278337.60456349206</v>
      </c>
      <c r="F55" s="83">
        <f>SUM(F49:F54)</f>
        <v>1041872.3888888889</v>
      </c>
      <c r="G55" s="103">
        <f t="shared" ref="G55" si="6">(F55-E55)/E55</f>
        <v>2.7431966497046778</v>
      </c>
      <c r="H55" s="83">
        <f>SUM(H49:H54)</f>
        <v>1025482.7936507936</v>
      </c>
      <c r="I55" s="104">
        <f t="shared" ref="I55" si="7">(F55-H55)/H55</f>
        <v>1.5982321048749252E-2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43</v>
      </c>
      <c r="C57" s="192" t="s">
        <v>119</v>
      </c>
      <c r="D57" s="193" t="s">
        <v>114</v>
      </c>
      <c r="E57" s="207">
        <v>3996.7125000000001</v>
      </c>
      <c r="F57" s="207">
        <v>16000</v>
      </c>
      <c r="G57" s="195">
        <f>(F57-E57)/E57</f>
        <v>3.0032902041365248</v>
      </c>
      <c r="H57" s="207">
        <v>16000</v>
      </c>
      <c r="I57" s="195">
        <f>(F57-H57)/H57</f>
        <v>0</v>
      </c>
    </row>
    <row r="58" spans="1:9" ht="16.5" x14ac:dyDescent="0.3">
      <c r="A58" s="110"/>
      <c r="B58" s="224" t="s">
        <v>54</v>
      </c>
      <c r="C58" s="189" t="s">
        <v>121</v>
      </c>
      <c r="D58" s="185" t="s">
        <v>120</v>
      </c>
      <c r="E58" s="210">
        <v>26650</v>
      </c>
      <c r="F58" s="221">
        <v>48885.714285714283</v>
      </c>
      <c r="G58" s="194">
        <f>(F58-E58)/E58</f>
        <v>0.83436076119002933</v>
      </c>
      <c r="H58" s="221">
        <v>48885.714285714283</v>
      </c>
      <c r="I58" s="194">
        <f>(F58-H58)/H58</f>
        <v>0</v>
      </c>
    </row>
    <row r="59" spans="1:9" ht="16.5" x14ac:dyDescent="0.3">
      <c r="A59" s="110"/>
      <c r="B59" s="224" t="s">
        <v>56</v>
      </c>
      <c r="C59" s="189" t="s">
        <v>123</v>
      </c>
      <c r="D59" s="185" t="s">
        <v>120</v>
      </c>
      <c r="E59" s="210">
        <v>201000</v>
      </c>
      <c r="F59" s="221">
        <v>474950</v>
      </c>
      <c r="G59" s="194">
        <f>(F59-E59)/E59</f>
        <v>1.3629353233830845</v>
      </c>
      <c r="H59" s="221">
        <v>474950</v>
      </c>
      <c r="I59" s="194">
        <f>(F59-H59)/H59</f>
        <v>0</v>
      </c>
    </row>
    <row r="60" spans="1:9" ht="16.5" x14ac:dyDescent="0.3">
      <c r="A60" s="110"/>
      <c r="B60" s="224" t="s">
        <v>40</v>
      </c>
      <c r="C60" s="189" t="s">
        <v>117</v>
      </c>
      <c r="D60" s="185" t="s">
        <v>114</v>
      </c>
      <c r="E60" s="210">
        <v>23370.6</v>
      </c>
      <c r="F60" s="221">
        <v>39760.6</v>
      </c>
      <c r="G60" s="194">
        <f>(F60-E60)/E60</f>
        <v>0.70130848159653592</v>
      </c>
      <c r="H60" s="221">
        <v>39310.6</v>
      </c>
      <c r="I60" s="194">
        <f>(F60-H60)/H60</f>
        <v>1.1447294114055751E-2</v>
      </c>
    </row>
    <row r="61" spans="1:9" s="145" customFormat="1" ht="16.5" x14ac:dyDescent="0.3">
      <c r="A61" s="168"/>
      <c r="B61" s="224" t="s">
        <v>55</v>
      </c>
      <c r="C61" s="189" t="s">
        <v>122</v>
      </c>
      <c r="D61" s="185" t="s">
        <v>120</v>
      </c>
      <c r="E61" s="210">
        <v>30748.1875</v>
      </c>
      <c r="F61" s="226">
        <v>57505.428571428572</v>
      </c>
      <c r="G61" s="194">
        <f>(F61-E61)/E61</f>
        <v>0.87020547378373347</v>
      </c>
      <c r="H61" s="226">
        <v>56734</v>
      </c>
      <c r="I61" s="194">
        <f>(F61-H61)/H61</f>
        <v>1.3597288599932535E-2</v>
      </c>
    </row>
    <row r="62" spans="1:9" s="145" customFormat="1" ht="17.25" thickBot="1" x14ac:dyDescent="0.35">
      <c r="A62" s="168"/>
      <c r="B62" s="225" t="s">
        <v>39</v>
      </c>
      <c r="C62" s="190" t="s">
        <v>116</v>
      </c>
      <c r="D62" s="186" t="s">
        <v>114</v>
      </c>
      <c r="E62" s="213">
        <v>25157.541666666668</v>
      </c>
      <c r="F62" s="222">
        <v>56881.666666666664</v>
      </c>
      <c r="G62" s="199">
        <f>(F62-E62)/E62</f>
        <v>1.2610184818667693</v>
      </c>
      <c r="H62" s="222">
        <v>55501.666666666664</v>
      </c>
      <c r="I62" s="199">
        <f>(F62-H62)/H62</f>
        <v>2.4864118194648812E-2</v>
      </c>
    </row>
    <row r="63" spans="1:9" s="145" customFormat="1" ht="16.5" x14ac:dyDescent="0.3">
      <c r="A63" s="168"/>
      <c r="B63" s="94" t="s">
        <v>41</v>
      </c>
      <c r="C63" s="188" t="s">
        <v>118</v>
      </c>
      <c r="D63" s="185" t="s">
        <v>114</v>
      </c>
      <c r="E63" s="210">
        <v>26944.5</v>
      </c>
      <c r="F63" s="220">
        <v>50125</v>
      </c>
      <c r="G63" s="194">
        <f>(F63-E63)/E63</f>
        <v>0.8603054426691904</v>
      </c>
      <c r="H63" s="220">
        <v>48125</v>
      </c>
      <c r="I63" s="194">
        <f>(F63-H63)/H63</f>
        <v>4.1558441558441558E-2</v>
      </c>
    </row>
    <row r="64" spans="1:9" s="145" customFormat="1" ht="16.5" x14ac:dyDescent="0.3">
      <c r="A64" s="168"/>
      <c r="B64" s="224" t="s">
        <v>42</v>
      </c>
      <c r="C64" s="189" t="s">
        <v>198</v>
      </c>
      <c r="D64" s="187" t="s">
        <v>114</v>
      </c>
      <c r="E64" s="217">
        <v>13387.875</v>
      </c>
      <c r="F64" s="221">
        <v>27198.333333333332</v>
      </c>
      <c r="G64" s="194">
        <f>(F64-E64)/E64</f>
        <v>1.0315646309315953</v>
      </c>
      <c r="H64" s="221">
        <v>25690</v>
      </c>
      <c r="I64" s="194">
        <f>(F64-H64)/H64</f>
        <v>5.871285844037883E-2</v>
      </c>
    </row>
    <row r="65" spans="1:9" ht="16.5" customHeight="1" thickBot="1" x14ac:dyDescent="0.35">
      <c r="A65" s="111"/>
      <c r="B65" s="225" t="s">
        <v>38</v>
      </c>
      <c r="C65" s="190" t="s">
        <v>115</v>
      </c>
      <c r="D65" s="186" t="s">
        <v>114</v>
      </c>
      <c r="E65" s="213">
        <v>19650.625</v>
      </c>
      <c r="F65" s="222">
        <v>51411.666666666664</v>
      </c>
      <c r="G65" s="199">
        <f>(F65-E65)/E65</f>
        <v>1.6162865896971046</v>
      </c>
      <c r="H65" s="222">
        <v>47915</v>
      </c>
      <c r="I65" s="199">
        <f>(F65-H65)/H65</f>
        <v>7.2976451354829677E-2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370906.04166666669</v>
      </c>
      <c r="F66" s="99">
        <f>SUM(F57:F65)</f>
        <v>822718.40952380945</v>
      </c>
      <c r="G66" s="101">
        <f t="shared" ref="G66" si="8">(F66-E66)/E66</f>
        <v>1.2181315942628581</v>
      </c>
      <c r="H66" s="99">
        <f>SUM(H57:H65)</f>
        <v>813111.98095238092</v>
      </c>
      <c r="I66" s="177">
        <f t="shared" ref="I66" si="9">(F66-H66)/H66</f>
        <v>1.1814398012161515E-2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60</v>
      </c>
      <c r="C68" s="189" t="s">
        <v>129</v>
      </c>
      <c r="D68" s="193" t="s">
        <v>215</v>
      </c>
      <c r="E68" s="207">
        <v>180526.35357142857</v>
      </c>
      <c r="F68" s="215">
        <v>577597.6</v>
      </c>
      <c r="G68" s="194">
        <f>(F68-E68)/E68</f>
        <v>2.1995195636157514</v>
      </c>
      <c r="H68" s="215">
        <v>579893</v>
      </c>
      <c r="I68" s="194">
        <f>(F68-H68)/H68</f>
        <v>-3.9583164480344185E-3</v>
      </c>
    </row>
    <row r="69" spans="1:9" ht="16.5" x14ac:dyDescent="0.3">
      <c r="A69" s="37"/>
      <c r="B69" s="202" t="s">
        <v>61</v>
      </c>
      <c r="C69" s="189" t="s">
        <v>130</v>
      </c>
      <c r="D69" s="187" t="s">
        <v>216</v>
      </c>
      <c r="E69" s="210">
        <v>112109.58333333334</v>
      </c>
      <c r="F69" s="209">
        <v>403985</v>
      </c>
      <c r="G69" s="194">
        <f>(F69-E69)/E69</f>
        <v>2.6034831991020684</v>
      </c>
      <c r="H69" s="209">
        <v>403985</v>
      </c>
      <c r="I69" s="194">
        <f>(F69-H69)/H69</f>
        <v>0</v>
      </c>
    </row>
    <row r="70" spans="1:9" ht="16.5" x14ac:dyDescent="0.3">
      <c r="A70" s="37"/>
      <c r="B70" s="202" t="s">
        <v>62</v>
      </c>
      <c r="C70" s="189" t="s">
        <v>131</v>
      </c>
      <c r="D70" s="187" t="s">
        <v>125</v>
      </c>
      <c r="E70" s="210">
        <v>57185.833333333328</v>
      </c>
      <c r="F70" s="209">
        <v>151100</v>
      </c>
      <c r="G70" s="194">
        <f>(F70-E70)/E70</f>
        <v>1.6422627981871969</v>
      </c>
      <c r="H70" s="209">
        <v>151100</v>
      </c>
      <c r="I70" s="194">
        <f>(F70-H70)/H70</f>
        <v>0</v>
      </c>
    </row>
    <row r="71" spans="1:9" ht="16.5" x14ac:dyDescent="0.3">
      <c r="A71" s="37"/>
      <c r="B71" s="202" t="s">
        <v>63</v>
      </c>
      <c r="C71" s="189" t="s">
        <v>132</v>
      </c>
      <c r="D71" s="187" t="s">
        <v>126</v>
      </c>
      <c r="E71" s="210">
        <v>27498.440476190477</v>
      </c>
      <c r="F71" s="209">
        <v>70965</v>
      </c>
      <c r="G71" s="194">
        <f>(F71-E71)/E71</f>
        <v>1.5806918054660244</v>
      </c>
      <c r="H71" s="209">
        <v>68048.333333333328</v>
      </c>
      <c r="I71" s="194">
        <f>(F71-H71)/H71</f>
        <v>4.2861691444806463E-2</v>
      </c>
    </row>
    <row r="72" spans="1:9" ht="16.5" x14ac:dyDescent="0.3">
      <c r="A72" s="37"/>
      <c r="B72" s="202" t="s">
        <v>59</v>
      </c>
      <c r="C72" s="189" t="s">
        <v>128</v>
      </c>
      <c r="D72" s="187" t="s">
        <v>124</v>
      </c>
      <c r="E72" s="210">
        <v>33259.916666666664</v>
      </c>
      <c r="F72" s="209">
        <v>121776.625</v>
      </c>
      <c r="G72" s="194">
        <f>(F72-E72)/E72</f>
        <v>2.6613629017911955</v>
      </c>
      <c r="H72" s="209">
        <v>114029.75</v>
      </c>
      <c r="I72" s="194">
        <f>(F72-H72)/H72</f>
        <v>6.7937314604302829E-2</v>
      </c>
    </row>
    <row r="73" spans="1:9" ht="16.5" customHeight="1" thickBot="1" x14ac:dyDescent="0.35">
      <c r="A73" s="37"/>
      <c r="B73" s="202" t="s">
        <v>64</v>
      </c>
      <c r="C73" s="189" t="s">
        <v>133</v>
      </c>
      <c r="D73" s="186" t="s">
        <v>127</v>
      </c>
      <c r="E73" s="213">
        <v>21539.041666666668</v>
      </c>
      <c r="F73" s="218">
        <v>57893.25</v>
      </c>
      <c r="G73" s="200">
        <f>(F73-E73)/E73</f>
        <v>1.6878284974764814</v>
      </c>
      <c r="H73" s="218">
        <v>51107</v>
      </c>
      <c r="I73" s="200">
        <f>(F73-H73)/H73</f>
        <v>0.13278513706537265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432119.1690476191</v>
      </c>
      <c r="F74" s="83">
        <f>SUM(F68:F73)</f>
        <v>1383317.4750000001</v>
      </c>
      <c r="G74" s="103">
        <f t="shared" ref="G74" si="10">(F74-E74)/E74</f>
        <v>2.2012407087813313</v>
      </c>
      <c r="H74" s="83">
        <f>SUM(H68:H73)</f>
        <v>1368163.0833333333</v>
      </c>
      <c r="I74" s="104">
        <f t="shared" ref="I74" si="11">(F74-H74)/H74</f>
        <v>1.1076451229589775E-2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69</v>
      </c>
      <c r="C76" s="191" t="s">
        <v>140</v>
      </c>
      <c r="D76" s="193" t="s">
        <v>136</v>
      </c>
      <c r="E76" s="207">
        <v>9273.5</v>
      </c>
      <c r="F76" s="207">
        <v>24774.75</v>
      </c>
      <c r="G76" s="194">
        <f>(F76-E76)/E76</f>
        <v>1.6715641343613523</v>
      </c>
      <c r="H76" s="207">
        <v>24888.285714285714</v>
      </c>
      <c r="I76" s="194">
        <f>(F76-H76)/H76</f>
        <v>-4.561813360272741E-3</v>
      </c>
    </row>
    <row r="77" spans="1:9" ht="16.5" x14ac:dyDescent="0.3">
      <c r="A77" s="37"/>
      <c r="B77" s="202" t="s">
        <v>68</v>
      </c>
      <c r="C77" s="189" t="s">
        <v>138</v>
      </c>
      <c r="D77" s="187" t="s">
        <v>134</v>
      </c>
      <c r="E77" s="210">
        <v>25553.333333333332</v>
      </c>
      <c r="F77" s="210">
        <v>64094.75</v>
      </c>
      <c r="G77" s="194">
        <f>(F77-E77)/E77</f>
        <v>1.5082735455256981</v>
      </c>
      <c r="H77" s="210">
        <v>64094.75</v>
      </c>
      <c r="I77" s="194">
        <f>(F77-H77)/H77</f>
        <v>0</v>
      </c>
    </row>
    <row r="78" spans="1:9" ht="16.5" x14ac:dyDescent="0.3">
      <c r="A78" s="37"/>
      <c r="B78" s="202" t="s">
        <v>70</v>
      </c>
      <c r="C78" s="189" t="s">
        <v>141</v>
      </c>
      <c r="D78" s="187" t="s">
        <v>137</v>
      </c>
      <c r="E78" s="210">
        <v>10946.25</v>
      </c>
      <c r="F78" s="210">
        <v>31465.75</v>
      </c>
      <c r="G78" s="194">
        <f>(F78-E78)/E78</f>
        <v>1.874568916295535</v>
      </c>
      <c r="H78" s="210">
        <v>31465.75</v>
      </c>
      <c r="I78" s="194">
        <f>(F78-H78)/H78</f>
        <v>0</v>
      </c>
    </row>
    <row r="79" spans="1:9" ht="16.5" x14ac:dyDescent="0.3">
      <c r="A79" s="37"/>
      <c r="B79" s="202" t="s">
        <v>71</v>
      </c>
      <c r="C79" s="189" t="s">
        <v>200</v>
      </c>
      <c r="D79" s="187" t="s">
        <v>134</v>
      </c>
      <c r="E79" s="210">
        <v>11400.121527777777</v>
      </c>
      <c r="F79" s="210">
        <v>24168.6</v>
      </c>
      <c r="G79" s="194">
        <f>(F79-E79)/E79</f>
        <v>1.120030031356269</v>
      </c>
      <c r="H79" s="210">
        <v>24168.6</v>
      </c>
      <c r="I79" s="194">
        <f>(F79-H79)/H79</f>
        <v>0</v>
      </c>
    </row>
    <row r="80" spans="1:9" ht="16.5" customHeight="1" thickBot="1" x14ac:dyDescent="0.35">
      <c r="A80" s="38"/>
      <c r="B80" s="202" t="s">
        <v>67</v>
      </c>
      <c r="C80" s="189" t="s">
        <v>139</v>
      </c>
      <c r="D80" s="186" t="s">
        <v>135</v>
      </c>
      <c r="E80" s="213">
        <v>6049.3750000000009</v>
      </c>
      <c r="F80" s="213">
        <v>47997.166666666664</v>
      </c>
      <c r="G80" s="194">
        <f>(F80-E80)/E80</f>
        <v>6.9342356304025881</v>
      </c>
      <c r="H80" s="213">
        <v>44829</v>
      </c>
      <c r="I80" s="194">
        <f>(F80-H80)/H80</f>
        <v>7.0672258285187362E-2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63222.579861111109</v>
      </c>
      <c r="F81" s="83">
        <f>SUM(F76:F80)</f>
        <v>192501.01666666666</v>
      </c>
      <c r="G81" s="103">
        <f t="shared" ref="G81" si="12">(F81-E81)/E81</f>
        <v>2.0448143225024595</v>
      </c>
      <c r="H81" s="83">
        <f>SUM(H76:H80)</f>
        <v>189446.38571428572</v>
      </c>
      <c r="I81" s="104">
        <f t="shared" ref="I81" si="13">(F81-H81)/H81</f>
        <v>1.6123986429531573E-2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78</v>
      </c>
      <c r="C83" s="189" t="s">
        <v>149</v>
      </c>
      <c r="D83" s="193" t="s">
        <v>147</v>
      </c>
      <c r="E83" s="210">
        <v>5919.1517857142862</v>
      </c>
      <c r="F83" s="207">
        <v>29680.5</v>
      </c>
      <c r="G83" s="195">
        <f>(F83-E83)/E83</f>
        <v>4.014316421422591</v>
      </c>
      <c r="H83" s="207">
        <v>31704</v>
      </c>
      <c r="I83" s="195">
        <f>(F83-H83)/H83</f>
        <v>-6.3824753974261919E-2</v>
      </c>
    </row>
    <row r="84" spans="1:11" ht="16.5" x14ac:dyDescent="0.3">
      <c r="A84" s="37"/>
      <c r="B84" s="202" t="s">
        <v>76</v>
      </c>
      <c r="C84" s="189" t="s">
        <v>143</v>
      </c>
      <c r="D84" s="185" t="s">
        <v>161</v>
      </c>
      <c r="E84" s="210">
        <v>10100.0625</v>
      </c>
      <c r="F84" s="201">
        <v>28473.571428571428</v>
      </c>
      <c r="G84" s="194">
        <f>(F84-E84)/E84</f>
        <v>1.8191480427543323</v>
      </c>
      <c r="H84" s="201">
        <v>29205.625</v>
      </c>
      <c r="I84" s="194">
        <f>(F84-H84)/H84</f>
        <v>-2.5065499246414772E-2</v>
      </c>
    </row>
    <row r="85" spans="1:11" ht="16.5" x14ac:dyDescent="0.3">
      <c r="A85" s="37"/>
      <c r="B85" s="202" t="s">
        <v>74</v>
      </c>
      <c r="C85" s="189" t="s">
        <v>144</v>
      </c>
      <c r="D85" s="187" t="s">
        <v>142</v>
      </c>
      <c r="E85" s="210">
        <v>8230.2916666666661</v>
      </c>
      <c r="F85" s="210">
        <v>20083.599999999999</v>
      </c>
      <c r="G85" s="194">
        <f>(F85-E85)/E85</f>
        <v>1.4402051365129831</v>
      </c>
      <c r="H85" s="210">
        <v>20083.599999999999</v>
      </c>
      <c r="I85" s="194">
        <f>(F85-H85)/H85</f>
        <v>0</v>
      </c>
    </row>
    <row r="86" spans="1:11" ht="16.5" x14ac:dyDescent="0.3">
      <c r="A86" s="37"/>
      <c r="B86" s="202" t="s">
        <v>79</v>
      </c>
      <c r="C86" s="189" t="s">
        <v>155</v>
      </c>
      <c r="D86" s="187" t="s">
        <v>156</v>
      </c>
      <c r="E86" s="210">
        <v>56000</v>
      </c>
      <c r="F86" s="210">
        <v>75000</v>
      </c>
      <c r="G86" s="194">
        <f>(F86-E86)/E86</f>
        <v>0.3392857142857143</v>
      </c>
      <c r="H86" s="210">
        <v>75000</v>
      </c>
      <c r="I86" s="194">
        <f>(F86-H86)/H86</f>
        <v>0</v>
      </c>
    </row>
    <row r="87" spans="1:11" ht="16.5" x14ac:dyDescent="0.3">
      <c r="A87" s="37"/>
      <c r="B87" s="202" t="s">
        <v>80</v>
      </c>
      <c r="C87" s="189" t="s">
        <v>151</v>
      </c>
      <c r="D87" s="198" t="s">
        <v>150</v>
      </c>
      <c r="E87" s="219">
        <v>8526.6666666666679</v>
      </c>
      <c r="F87" s="219">
        <v>47062.8</v>
      </c>
      <c r="G87" s="194">
        <f>(F87-E87)/E87</f>
        <v>4.5194839718530089</v>
      </c>
      <c r="H87" s="219">
        <v>46662.8</v>
      </c>
      <c r="I87" s="194">
        <f>(F87-H87)/H87</f>
        <v>8.5721388343605615E-3</v>
      </c>
    </row>
    <row r="88" spans="1:11" ht="16.5" x14ac:dyDescent="0.3">
      <c r="A88" s="37"/>
      <c r="B88" s="202" t="s">
        <v>77</v>
      </c>
      <c r="C88" s="189" t="s">
        <v>146</v>
      </c>
      <c r="D88" s="198" t="s">
        <v>162</v>
      </c>
      <c r="E88" s="219">
        <v>7582.2222222222217</v>
      </c>
      <c r="F88" s="219">
        <v>19916.875</v>
      </c>
      <c r="G88" s="194">
        <f>(F88-E88)/E88</f>
        <v>1.6267859759671748</v>
      </c>
      <c r="H88" s="219">
        <v>19666.875</v>
      </c>
      <c r="I88" s="194">
        <f>(F88-H88)/H88</f>
        <v>1.2711729748625545E-2</v>
      </c>
    </row>
    <row r="89" spans="1:11" ht="16.5" customHeight="1" thickBot="1" x14ac:dyDescent="0.35">
      <c r="A89" s="35"/>
      <c r="B89" s="203" t="s">
        <v>75</v>
      </c>
      <c r="C89" s="190" t="s">
        <v>148</v>
      </c>
      <c r="D89" s="186" t="s">
        <v>145</v>
      </c>
      <c r="E89" s="213">
        <v>4151.666666666667</v>
      </c>
      <c r="F89" s="213">
        <v>12650</v>
      </c>
      <c r="G89" s="196">
        <f>(F89-E89)/E89</f>
        <v>2.0469690887193894</v>
      </c>
      <c r="H89" s="213">
        <v>11505.428571428571</v>
      </c>
      <c r="I89" s="196">
        <f>(F89-H89)/H89</f>
        <v>9.9480990339963812E-2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100510.06150793651</v>
      </c>
      <c r="F90" s="83">
        <f>SUM(F83:F89)</f>
        <v>232867.34642857144</v>
      </c>
      <c r="G90" s="112">
        <f t="shared" ref="G90:G91" si="14">(F90-E90)/E90</f>
        <v>1.3168560732617172</v>
      </c>
      <c r="H90" s="83">
        <f>SUM(H83:H89)</f>
        <v>233828.3285714286</v>
      </c>
      <c r="I90" s="104">
        <f t="shared" ref="I90:I91" si="15">(F90-H90)/H90</f>
        <v>-4.1097763847873711E-3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1709015.9845238097</v>
      </c>
      <c r="F91" s="99">
        <f>SUM(F32,F39,F47,F55,F66,F74,F81,F90)</f>
        <v>5101392.3714285707</v>
      </c>
      <c r="G91" s="101">
        <f t="shared" si="14"/>
        <v>1.9849880970247291</v>
      </c>
      <c r="H91" s="99">
        <f>SUM(H32,H39,H47,H55,H66,H74,H81,H90)</f>
        <v>5107785.3285714285</v>
      </c>
      <c r="I91" s="113">
        <f t="shared" si="15"/>
        <v>-1.2516103813325001E-3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9" zoomScaleNormal="100" workbookViewId="0">
      <selection activeCell="D44" sqref="D44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25000</v>
      </c>
      <c r="E16" s="206">
        <v>35000</v>
      </c>
      <c r="F16" s="228">
        <v>30000</v>
      </c>
      <c r="G16" s="206">
        <v>28500</v>
      </c>
      <c r="H16" s="228">
        <v>23333</v>
      </c>
      <c r="I16" s="171">
        <v>28366.6</v>
      </c>
    </row>
    <row r="17" spans="1:9" ht="16.5" x14ac:dyDescent="0.3">
      <c r="A17" s="88"/>
      <c r="B17" s="137" t="s">
        <v>5</v>
      </c>
      <c r="C17" s="142" t="s">
        <v>164</v>
      </c>
      <c r="D17" s="227">
        <v>22000</v>
      </c>
      <c r="E17" s="209">
        <v>25000</v>
      </c>
      <c r="F17" s="227">
        <v>20000</v>
      </c>
      <c r="G17" s="209">
        <v>23500</v>
      </c>
      <c r="H17" s="227">
        <v>16666</v>
      </c>
      <c r="I17" s="130">
        <v>21433.200000000001</v>
      </c>
    </row>
    <row r="18" spans="1:9" ht="16.5" x14ac:dyDescent="0.3">
      <c r="A18" s="88"/>
      <c r="B18" s="137" t="s">
        <v>6</v>
      </c>
      <c r="C18" s="142" t="s">
        <v>165</v>
      </c>
      <c r="D18" s="227">
        <v>15000</v>
      </c>
      <c r="E18" s="209">
        <v>20000</v>
      </c>
      <c r="F18" s="227">
        <v>15000</v>
      </c>
      <c r="G18" s="209">
        <v>20000</v>
      </c>
      <c r="H18" s="227">
        <v>15000</v>
      </c>
      <c r="I18" s="130">
        <v>17000</v>
      </c>
    </row>
    <row r="19" spans="1:9" ht="16.5" x14ac:dyDescent="0.3">
      <c r="A19" s="88"/>
      <c r="B19" s="137" t="s">
        <v>7</v>
      </c>
      <c r="C19" s="142" t="s">
        <v>166</v>
      </c>
      <c r="D19" s="227">
        <v>21000</v>
      </c>
      <c r="E19" s="209">
        <v>15000</v>
      </c>
      <c r="F19" s="227">
        <v>12000</v>
      </c>
      <c r="G19" s="209">
        <v>29000</v>
      </c>
      <c r="H19" s="227">
        <v>20000</v>
      </c>
      <c r="I19" s="130">
        <v>19400</v>
      </c>
    </row>
    <row r="20" spans="1:9" ht="16.5" x14ac:dyDescent="0.3">
      <c r="A20" s="88"/>
      <c r="B20" s="137" t="s">
        <v>8</v>
      </c>
      <c r="C20" s="142" t="s">
        <v>167</v>
      </c>
      <c r="D20" s="227">
        <v>45000</v>
      </c>
      <c r="E20" s="209">
        <v>40000</v>
      </c>
      <c r="F20" s="227">
        <v>50000</v>
      </c>
      <c r="G20" s="209">
        <v>50000</v>
      </c>
      <c r="H20" s="227">
        <v>40000</v>
      </c>
      <c r="I20" s="130">
        <v>45000</v>
      </c>
    </row>
    <row r="21" spans="1:9" ht="16.5" x14ac:dyDescent="0.3">
      <c r="A21" s="88"/>
      <c r="B21" s="137" t="s">
        <v>9</v>
      </c>
      <c r="C21" s="142" t="s">
        <v>168</v>
      </c>
      <c r="D21" s="227">
        <v>14000</v>
      </c>
      <c r="E21" s="209">
        <v>10000</v>
      </c>
      <c r="F21" s="227">
        <v>10000</v>
      </c>
      <c r="G21" s="209">
        <v>14000</v>
      </c>
      <c r="H21" s="227">
        <v>10000</v>
      </c>
      <c r="I21" s="130">
        <v>11600</v>
      </c>
    </row>
    <row r="22" spans="1:9" ht="16.5" x14ac:dyDescent="0.3">
      <c r="A22" s="88"/>
      <c r="B22" s="137" t="s">
        <v>10</v>
      </c>
      <c r="C22" s="142" t="s">
        <v>169</v>
      </c>
      <c r="D22" s="227">
        <v>15000</v>
      </c>
      <c r="E22" s="209">
        <v>15000</v>
      </c>
      <c r="F22" s="227">
        <v>15000</v>
      </c>
      <c r="G22" s="209">
        <v>20000</v>
      </c>
      <c r="H22" s="227">
        <v>14000</v>
      </c>
      <c r="I22" s="130">
        <v>15800</v>
      </c>
    </row>
    <row r="23" spans="1:9" ht="16.5" x14ac:dyDescent="0.3">
      <c r="A23" s="88"/>
      <c r="B23" s="137" t="s">
        <v>11</v>
      </c>
      <c r="C23" s="142" t="s">
        <v>170</v>
      </c>
      <c r="D23" s="227">
        <v>3500</v>
      </c>
      <c r="E23" s="209">
        <v>6000</v>
      </c>
      <c r="F23" s="227">
        <v>6000</v>
      </c>
      <c r="G23" s="209">
        <v>4500</v>
      </c>
      <c r="H23" s="227">
        <v>4333</v>
      </c>
      <c r="I23" s="130">
        <v>4866.6000000000004</v>
      </c>
    </row>
    <row r="24" spans="1:9" ht="16.5" x14ac:dyDescent="0.3">
      <c r="A24" s="88"/>
      <c r="B24" s="137" t="s">
        <v>12</v>
      </c>
      <c r="C24" s="142" t="s">
        <v>171</v>
      </c>
      <c r="D24" s="227">
        <v>2500</v>
      </c>
      <c r="E24" s="209">
        <v>6000</v>
      </c>
      <c r="F24" s="227">
        <v>3000</v>
      </c>
      <c r="G24" s="209">
        <v>4500</v>
      </c>
      <c r="H24" s="227">
        <v>5333</v>
      </c>
      <c r="I24" s="130">
        <v>4266.6000000000004</v>
      </c>
    </row>
    <row r="25" spans="1:9" ht="16.5" x14ac:dyDescent="0.3">
      <c r="A25" s="88"/>
      <c r="B25" s="137" t="s">
        <v>13</v>
      </c>
      <c r="C25" s="142" t="s">
        <v>172</v>
      </c>
      <c r="D25" s="227">
        <v>3000</v>
      </c>
      <c r="E25" s="209">
        <v>6000</v>
      </c>
      <c r="F25" s="227">
        <v>5000</v>
      </c>
      <c r="G25" s="209">
        <v>4500</v>
      </c>
      <c r="H25" s="227">
        <v>5000</v>
      </c>
      <c r="I25" s="130">
        <v>4700</v>
      </c>
    </row>
    <row r="26" spans="1:9" ht="16.5" x14ac:dyDescent="0.3">
      <c r="A26" s="88"/>
      <c r="B26" s="137" t="s">
        <v>14</v>
      </c>
      <c r="C26" s="142" t="s">
        <v>173</v>
      </c>
      <c r="D26" s="227">
        <v>4000</v>
      </c>
      <c r="E26" s="209">
        <v>6000</v>
      </c>
      <c r="F26" s="227">
        <v>5000</v>
      </c>
      <c r="G26" s="209">
        <v>4500</v>
      </c>
      <c r="H26" s="227">
        <v>5000</v>
      </c>
      <c r="I26" s="130">
        <v>4900</v>
      </c>
    </row>
    <row r="27" spans="1:9" ht="16.5" x14ac:dyDescent="0.3">
      <c r="A27" s="88"/>
      <c r="B27" s="137" t="s">
        <v>15</v>
      </c>
      <c r="C27" s="142" t="s">
        <v>174</v>
      </c>
      <c r="D27" s="227">
        <v>13500</v>
      </c>
      <c r="E27" s="209">
        <v>10000</v>
      </c>
      <c r="F27" s="227">
        <v>10000</v>
      </c>
      <c r="G27" s="209">
        <v>9000</v>
      </c>
      <c r="H27" s="227">
        <v>9000</v>
      </c>
      <c r="I27" s="130">
        <v>10300</v>
      </c>
    </row>
    <row r="28" spans="1:9" ht="16.5" x14ac:dyDescent="0.3">
      <c r="A28" s="88"/>
      <c r="B28" s="137" t="s">
        <v>16</v>
      </c>
      <c r="C28" s="142" t="s">
        <v>175</v>
      </c>
      <c r="D28" s="227">
        <v>3000</v>
      </c>
      <c r="E28" s="209">
        <v>4000</v>
      </c>
      <c r="F28" s="227">
        <v>5000</v>
      </c>
      <c r="G28" s="209">
        <v>4500</v>
      </c>
      <c r="H28" s="227">
        <v>5000</v>
      </c>
      <c r="I28" s="130">
        <v>4300</v>
      </c>
    </row>
    <row r="29" spans="1:9" ht="16.5" x14ac:dyDescent="0.3">
      <c r="A29" s="88"/>
      <c r="B29" s="139" t="s">
        <v>17</v>
      </c>
      <c r="C29" s="142" t="s">
        <v>176</v>
      </c>
      <c r="D29" s="227">
        <v>4500</v>
      </c>
      <c r="E29" s="209">
        <v>8000</v>
      </c>
      <c r="F29" s="227">
        <v>8000</v>
      </c>
      <c r="G29" s="209">
        <v>9500</v>
      </c>
      <c r="H29" s="227">
        <v>10000</v>
      </c>
      <c r="I29" s="130">
        <v>8000</v>
      </c>
    </row>
    <row r="30" spans="1:9" ht="16.5" x14ac:dyDescent="0.3">
      <c r="A30" s="88"/>
      <c r="B30" s="137" t="s">
        <v>18</v>
      </c>
      <c r="C30" s="142" t="s">
        <v>177</v>
      </c>
      <c r="D30" s="227">
        <v>13500</v>
      </c>
      <c r="E30" s="209">
        <v>35000</v>
      </c>
      <c r="F30" s="227">
        <v>10000</v>
      </c>
      <c r="G30" s="209">
        <v>12000</v>
      </c>
      <c r="H30" s="227">
        <v>10666</v>
      </c>
      <c r="I30" s="130">
        <v>16233.2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15500</v>
      </c>
      <c r="E31" s="212">
        <v>17000</v>
      </c>
      <c r="F31" s="229">
        <v>15000</v>
      </c>
      <c r="G31" s="212">
        <v>15000</v>
      </c>
      <c r="H31" s="229">
        <v>16333</v>
      </c>
      <c r="I31" s="167">
        <v>15766.6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10000</v>
      </c>
      <c r="E33" s="206">
        <v>20000</v>
      </c>
      <c r="F33" s="228">
        <v>25000</v>
      </c>
      <c r="G33" s="206">
        <v>35000</v>
      </c>
      <c r="H33" s="228">
        <v>20000</v>
      </c>
      <c r="I33" s="171">
        <v>22000</v>
      </c>
    </row>
    <row r="34" spans="1:9" ht="16.5" x14ac:dyDescent="0.3">
      <c r="A34" s="88"/>
      <c r="B34" s="129" t="s">
        <v>27</v>
      </c>
      <c r="C34" s="15" t="s">
        <v>180</v>
      </c>
      <c r="D34" s="227">
        <v>10000</v>
      </c>
      <c r="E34" s="209">
        <v>20000</v>
      </c>
      <c r="F34" s="227">
        <v>20000</v>
      </c>
      <c r="G34" s="209">
        <v>35000</v>
      </c>
      <c r="H34" s="227">
        <v>20000</v>
      </c>
      <c r="I34" s="130">
        <v>21000</v>
      </c>
    </row>
    <row r="35" spans="1:9" ht="16.5" x14ac:dyDescent="0.3">
      <c r="A35" s="88"/>
      <c r="B35" s="131" t="s">
        <v>28</v>
      </c>
      <c r="C35" s="15" t="s">
        <v>181</v>
      </c>
      <c r="D35" s="227">
        <v>15000</v>
      </c>
      <c r="E35" s="209">
        <v>15000</v>
      </c>
      <c r="F35" s="227">
        <v>18000</v>
      </c>
      <c r="G35" s="209">
        <v>17500</v>
      </c>
      <c r="H35" s="227">
        <v>14000</v>
      </c>
      <c r="I35" s="130">
        <v>15900</v>
      </c>
    </row>
    <row r="36" spans="1:9" ht="16.5" x14ac:dyDescent="0.3">
      <c r="A36" s="88"/>
      <c r="B36" s="129" t="s">
        <v>29</v>
      </c>
      <c r="C36" s="189" t="s">
        <v>182</v>
      </c>
      <c r="D36" s="227">
        <v>6000</v>
      </c>
      <c r="E36" s="209">
        <v>8000</v>
      </c>
      <c r="F36" s="227">
        <v>15000</v>
      </c>
      <c r="G36" s="209">
        <v>22500</v>
      </c>
      <c r="H36" s="227">
        <v>12000</v>
      </c>
      <c r="I36" s="130">
        <v>12700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9500</v>
      </c>
      <c r="E37" s="212">
        <v>5000</v>
      </c>
      <c r="F37" s="229">
        <v>12000</v>
      </c>
      <c r="G37" s="212">
        <v>10000</v>
      </c>
      <c r="H37" s="229">
        <v>10000</v>
      </c>
      <c r="I37" s="167">
        <v>9300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350000</v>
      </c>
      <c r="E39" s="206">
        <v>320000</v>
      </c>
      <c r="F39" s="206">
        <v>420000</v>
      </c>
      <c r="G39" s="206">
        <v>290000</v>
      </c>
      <c r="H39" s="206">
        <v>350000</v>
      </c>
      <c r="I39" s="171">
        <v>346000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270000</v>
      </c>
      <c r="E40" s="212">
        <v>280000</v>
      </c>
      <c r="F40" s="212">
        <v>330000</v>
      </c>
      <c r="G40" s="212">
        <v>275000</v>
      </c>
      <c r="H40" s="212">
        <v>266666</v>
      </c>
      <c r="I40" s="167">
        <v>284333.2</v>
      </c>
    </row>
    <row r="41" spans="1:9" ht="15.75" thickBot="1" x14ac:dyDescent="0.3">
      <c r="D41" s="235">
        <v>890500</v>
      </c>
      <c r="E41" s="234">
        <v>926000</v>
      </c>
      <c r="F41" s="234">
        <v>1059000</v>
      </c>
      <c r="G41" s="234">
        <v>938000</v>
      </c>
      <c r="H41" s="234">
        <v>902330</v>
      </c>
      <c r="I41" s="236">
        <v>943166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16-05-2022</vt:lpstr>
      <vt:lpstr>By Order</vt:lpstr>
      <vt:lpstr>All Stores</vt:lpstr>
      <vt:lpstr>'16-05-2022'!Print_Titles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2022-03-07T08:26:43Z</cp:lastPrinted>
  <dcterms:created xsi:type="dcterms:W3CDTF">2010-10-20T06:23:14Z</dcterms:created>
  <dcterms:modified xsi:type="dcterms:W3CDTF">2022-05-19T10:26:55Z</dcterms:modified>
</cp:coreProperties>
</file>