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3-05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'23-05-2022'!$12:$14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3" i="11"/>
  <c r="G83" i="11"/>
  <c r="I87" i="11"/>
  <c r="G87" i="11"/>
  <c r="I89" i="11"/>
  <c r="G89" i="11"/>
  <c r="I88" i="11"/>
  <c r="G88" i="11"/>
  <c r="I85" i="11"/>
  <c r="G85" i="11"/>
  <c r="I84" i="11"/>
  <c r="G84" i="11"/>
  <c r="I78" i="11"/>
  <c r="G78" i="11"/>
  <c r="I77" i="11"/>
  <c r="G77" i="11"/>
  <c r="I79" i="11"/>
  <c r="G79" i="11"/>
  <c r="I80" i="11"/>
  <c r="G80" i="11"/>
  <c r="I76" i="11"/>
  <c r="G76" i="11"/>
  <c r="I73" i="11"/>
  <c r="G73" i="11"/>
  <c r="I71" i="11"/>
  <c r="G71" i="11"/>
  <c r="I68" i="11"/>
  <c r="G68" i="11"/>
  <c r="I70" i="11"/>
  <c r="G70" i="11"/>
  <c r="I69" i="11"/>
  <c r="G69" i="11"/>
  <c r="I72" i="11"/>
  <c r="G72" i="11"/>
  <c r="I65" i="11"/>
  <c r="G65" i="11"/>
  <c r="I61" i="11"/>
  <c r="G61" i="11"/>
  <c r="I63" i="11"/>
  <c r="G63" i="11"/>
  <c r="I58" i="11"/>
  <c r="G58" i="11"/>
  <c r="I60" i="11"/>
  <c r="G60" i="11"/>
  <c r="I57" i="11"/>
  <c r="G57" i="11"/>
  <c r="I59" i="11"/>
  <c r="G59" i="11"/>
  <c r="I62" i="11"/>
  <c r="G62" i="11"/>
  <c r="I64" i="11"/>
  <c r="G64" i="11"/>
  <c r="I51" i="11"/>
  <c r="G51" i="11"/>
  <c r="I50" i="11"/>
  <c r="G50" i="11"/>
  <c r="I49" i="11"/>
  <c r="G49" i="11"/>
  <c r="I53" i="11"/>
  <c r="G53" i="11"/>
  <c r="I54" i="11"/>
  <c r="G54" i="11"/>
  <c r="I52" i="11"/>
  <c r="G52" i="11"/>
  <c r="I41" i="11"/>
  <c r="G41" i="11"/>
  <c r="I44" i="11"/>
  <c r="G44" i="11"/>
  <c r="I43" i="11"/>
  <c r="G43" i="11"/>
  <c r="I45" i="11"/>
  <c r="G45" i="11"/>
  <c r="I46" i="11"/>
  <c r="G46" i="11"/>
  <c r="I42" i="11"/>
  <c r="G42" i="11"/>
  <c r="I37" i="11"/>
  <c r="G37" i="11"/>
  <c r="I34" i="11"/>
  <c r="G34" i="11"/>
  <c r="I35" i="11"/>
  <c r="G35" i="11"/>
  <c r="I38" i="11"/>
  <c r="G38" i="11"/>
  <c r="I36" i="11"/>
  <c r="G36" i="11"/>
  <c r="I24" i="11"/>
  <c r="G24" i="11"/>
  <c r="I25" i="11"/>
  <c r="G25" i="11"/>
  <c r="I20" i="11"/>
  <c r="G20" i="11"/>
  <c r="I30" i="11"/>
  <c r="G30" i="11"/>
  <c r="I16" i="11"/>
  <c r="G16" i="11"/>
  <c r="I29" i="11"/>
  <c r="G29" i="11"/>
  <c r="I22" i="11"/>
  <c r="G22" i="11"/>
  <c r="I27" i="11"/>
  <c r="G27" i="11"/>
  <c r="I17" i="11"/>
  <c r="G17" i="11"/>
  <c r="I19" i="11"/>
  <c r="G19" i="11"/>
  <c r="I26" i="11"/>
  <c r="G26" i="11"/>
  <c r="I28" i="11"/>
  <c r="G28" i="11"/>
  <c r="I31" i="11"/>
  <c r="G31" i="11"/>
  <c r="I18" i="11"/>
  <c r="G18" i="11"/>
  <c r="I23" i="11"/>
  <c r="G23" i="11"/>
  <c r="I21" i="11"/>
  <c r="G2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<sst xmlns="http://schemas.openxmlformats.org/spreadsheetml/2006/main" count="848" uniqueCount="225">
  <si>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</si>
  <si>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</si>
  <si>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</si>
  <si>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</si>
  <si>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</si>
  <si>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</si>
  <si>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</si>
  <si>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</si>
  <si>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</si>
  <si>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</si>
  <si>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</si>
  <si>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</si>
  <si>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</si>
  <si>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</si>
  <si>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</si>
  <si>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</si>
  <si>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</si>
  <si>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</si>
  <si>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</si>
  <si>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</si>
  <si>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</si>
  <si>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</si>
  <si>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</si>
  <si>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</si>
  <si>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</si>
  <si>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</si>
  <si>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</si>
  <si>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</si>
  <si>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</si>
  <si>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</si>
  <si>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</si>
  <si>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</si>
  <si>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</si>
  <si>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</si>
  <si>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</si>
  <si>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</si>
  <si>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</si>
  <si>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</si>
  <si>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</si>
  <si>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</si>
  <si>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</si>
  <si>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</si>
  <si>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</si>
  <si>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</si>
  <si>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</si>
  <si>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</si>
  <si>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</si>
  <si>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</si>
  <si>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</si>
  <si>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</si>
  <si>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</si>
  <si>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</si>
  <si>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</si>
  <si>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</si>
  <si>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</si>
  <si>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</si>
  <si>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</si>
  <si>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</si>
  <si>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</si>
  <si>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</si>
  <si>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</si>
  <si>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</si>
  <si>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</si>
  <si>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</si>
  <si>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</si>
  <si>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</si>
  <si>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</si>
  <si>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</si>
  <si>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</si>
  <si>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</si>
  <si>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</si>
  <si>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</si>
  <si>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</si>
  <si>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</si>
  <si>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</si>
  <si>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</si>
  <si>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</si>
  <si>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</si>
  <si>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</si>
  <si>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</si>
  <si>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</si>
  <si>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</si>
  <si>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</si>
  <si>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</si>
  <si>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</si>
  <si>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</si>
  <si>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</si>
  <si>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</si>
  <si>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</si>
  <si>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</si>
  <si>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</si>
  <si>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</si>
  <si>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</si>
  <si>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</si>
  <si>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</si>
  <si>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</si>
  <si>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</si>
  <si>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</si>
  <si>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</si>
  <si>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</si>
  <si>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</si>
  <si>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</si>
  <si>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</si>
  <si>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</si>
  <si>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</si>
  <si>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</si>
  <si>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</si>
  <si>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</si>
  <si>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</si>
  <si>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</si>
  <si>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</si>
  <si>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</si>
  <si>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</si>
  <si>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</si>
  <si>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</si>
  <si>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</si>
  <si>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</si>
  <si>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</si>
  <si>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</si>
  <si>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</si>
  <si>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</si>
  <si>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</si>
  <si>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</si>
  <si>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</si>
  <si>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</si>
  <si>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</si>
  <si>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</si>
  <si>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</si>
  <si>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</si>
  <si>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</si>
  <si>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</si>
  <si>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</si>
  <si>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</si>
  <si>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</si>
  <si>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</si>
  <si>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</si>
  <si>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</si>
  <si>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</si>
  <si>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</si>
  <si>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</si>
  <si>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</si>
  <si>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</si>
  <si>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</si>
  <si>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</si>
  <si>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</si>
  <si>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</si>
  <si>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</si>
  <si>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</si>
  <si>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</si>
  <si>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</si>
  <si>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</si>
  <si>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</si>
  <si>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</si>
  <si>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</si>
  <si>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</si>
  <si>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</si>
  <si>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</si>
  <si>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</si>
  <si>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</si>
  <si>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</si>
  <si>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</si>
  <si>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</si>
  <si>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</si>
  <si>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</si>
  <si>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</si>
  <si>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</si>
  <si>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</si>
  <si>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</si>
  <si>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</si>
  <si>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</si>
  <si>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</si>
  <si>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</si>
  <si>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</si>
  <si>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</si>
  <si>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</si>
  <si>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</si>
  <si>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</si>
  <si>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</si>
  <si>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</si>
  <si>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</si>
  <si>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</si>
  <si>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</si>
  <si>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</si>
  <si>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</si>
  <si>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</si>
  <si>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</si>
  <si>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</si>
  <si>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</si>
  <si>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</si>
  <si>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</si>
  <si>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</si>
  <si>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</si>
  <si>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</si>
  <si>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</si>
  <si>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</si>
  <si>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</si>
  <si>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</si>
  <si>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</si>
  <si>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</si>
  <si>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</si>
  <si>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</si>
  <si>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</si>
  <si>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</si>
  <si>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</si>
  <si>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</si>
  <si>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</si>
  <si>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</si>
  <si>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</si>
  <si>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</si>
  <si>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</si>
  <si>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</si>
  <si>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</si>
  <si>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</si>
  <si>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</si>
  <si>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</si>
  <si>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</si>
  <si>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</si>
  <si>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2021 (ل.ل.)</t>
  </si>
  <si>
    <t>معدل أسعار  السوبرماركات في 16-05-2022 (ل.ل.)</t>
  </si>
  <si>
    <t>معدل أسعار المحلات والملاحم في 16-05-2022 (ل.ل.)</t>
  </si>
  <si>
    <t>المعدل العام للأسعار في 16-05-2022  (ل.ل.)</t>
  </si>
  <si>
    <t>معدل أسعار  السوبرماركات في 23-05-2022 (ل.ل.)</t>
  </si>
  <si>
    <t xml:space="preserve"> التاريخ 23 أيار 2022</t>
  </si>
  <si>
    <t>معدل أسعار المحلات والملاحم في 23-05-2022 (ل.ل.)</t>
  </si>
  <si>
    <t>المعدل العام للأسعار في 23-05-2022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</si>
</sst>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221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4154.8625000000002</v>
      </c>
      <c r="F15" s="215">
        <v>29937.25</v>
      </c>
      <c r="G15" s="45">
        <f t="shared" ref="G15:G30" si="0">(F15-E15)/E15</f>
        <v>6.2053527643814927</v>
      </c>
      <c r="H15" s="215">
        <v>30760.888888888891</v>
      </c>
      <c r="I15" s="45">
        <f t="shared" ref="I15:I30" si="1">(F15-H15)/H15</f>
        <v>-2.6775523030688371E-2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4268.7694444444442</v>
      </c>
      <c r="F16" s="209">
        <v>25437.25</v>
      </c>
      <c r="G16" s="48">
        <f t="shared" si="0"/>
        <v>4.9589186839558899</v>
      </c>
      <c r="H16" s="209">
        <v>25299.75</v>
      </c>
      <c r="I16" s="44">
        <f t="shared" si="1"/>
        <v>5.4348363126117847E-3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5073.7527777777777</v>
      </c>
      <c r="F17" s="209">
        <v>15843.5</v>
      </c>
      <c r="G17" s="48">
        <f t="shared" si="0"/>
        <v>2.1226393350089867</v>
      </c>
      <c r="H17" s="209">
        <v>19793.5</v>
      </c>
      <c r="I17" s="44">
        <f t="shared" si="1"/>
        <v>-0.19956046176775205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1625.1999999999998</v>
      </c>
      <c r="F18" s="209">
        <v>27249.75</v>
      </c>
      <c r="G18" s="48">
        <f t="shared" si="0"/>
        <v>15.767013290671919</v>
      </c>
      <c r="H18" s="209">
        <v>25737.25</v>
      </c>
      <c r="I18" s="44">
        <f t="shared" si="1"/>
        <v>5.8766962282295117E-2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13434.791666666666</v>
      </c>
      <c r="F19" s="209">
        <v>51071.142857142855</v>
      </c>
      <c r="G19" s="48">
        <f t="shared" si="0"/>
        <v>2.8014093648996807</v>
      </c>
      <c r="H19" s="209">
        <v>49842.571428571428</v>
      </c>
      <c r="I19" s="44">
        <f t="shared" si="1"/>
        <v>2.4649037827674542E-2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4351.9750000000004</v>
      </c>
      <c r="F20" s="209">
        <v>16166.666666666666</v>
      </c>
      <c r="G20" s="48">
        <f t="shared" si="0"/>
        <v>2.714788496410633</v>
      </c>
      <c r="H20" s="209">
        <v>16250</v>
      </c>
      <c r="I20" s="44">
        <f t="shared" si="1"/>
        <v>-5.1282051282051655E-3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4048.9333333333334</v>
      </c>
      <c r="F21" s="209">
        <v>20999.777777777777</v>
      </c>
      <c r="G21" s="48">
        <f t="shared" si="0"/>
        <v>4.1864963062974061</v>
      </c>
      <c r="H21" s="209">
        <v>24822</v>
      </c>
      <c r="I21" s="44">
        <f t="shared" si="1"/>
        <v>-0.1539852639683435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890.09999999999991</v>
      </c>
      <c r="F22" s="209">
        <v>5250</v>
      </c>
      <c r="G22" s="48">
        <f t="shared" si="0"/>
        <v>4.8982136838557464</v>
      </c>
      <c r="H22" s="209">
        <v>6083.333333333333</v>
      </c>
      <c r="I22" s="44">
        <f t="shared" si="1"/>
        <v>-0.13698630136986298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999.75</v>
      </c>
      <c r="F23" s="209">
        <v>4937.25</v>
      </c>
      <c r="G23" s="48">
        <f t="shared" si="0"/>
        <v>3.9384846211552889</v>
      </c>
      <c r="H23" s="209">
        <v>4928.2857142857147</v>
      </c>
      <c r="I23" s="44">
        <f t="shared" si="1"/>
        <v>1.8189460258564922E-3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1060.1305555555555</v>
      </c>
      <c r="F24" s="209">
        <v>4999.75</v>
      </c>
      <c r="G24" s="48">
        <f t="shared" si="0"/>
        <v>3.7161644137121481</v>
      </c>
      <c r="H24" s="209">
        <v>4781</v>
      </c>
      <c r="I24" s="44">
        <f t="shared" si="1"/>
        <v>4.5754026354319181E-2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1193.5999999999999</v>
      </c>
      <c r="F25" s="209">
        <v>5937.5</v>
      </c>
      <c r="G25" s="48">
        <f t="shared" si="0"/>
        <v>3.9744470509383376</v>
      </c>
      <c r="H25" s="209">
        <v>5944.4444444444443</v>
      </c>
      <c r="I25" s="44">
        <f t="shared" si="1"/>
        <v>-1.1682242990654036E-3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2545.3249999999998</v>
      </c>
      <c r="F26" s="209">
        <v>10499.75</v>
      </c>
      <c r="G26" s="48">
        <f t="shared" si="0"/>
        <v>3.1251117244359761</v>
      </c>
      <c r="H26" s="209">
        <v>11555.333333333334</v>
      </c>
      <c r="I26" s="44">
        <f t="shared" si="1"/>
        <v>-9.1350314429123683E-2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1109.0944444444444</v>
      </c>
      <c r="F27" s="209">
        <v>5375</v>
      </c>
      <c r="G27" s="48">
        <f t="shared" si="0"/>
        <v>3.8462960272895304</v>
      </c>
      <c r="H27" s="209">
        <v>4681</v>
      </c>
      <c r="I27" s="44">
        <f t="shared" si="1"/>
        <v>0.14825891903439437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3930.4375</v>
      </c>
      <c r="F28" s="209">
        <v>10187.25</v>
      </c>
      <c r="G28" s="48">
        <f t="shared" si="0"/>
        <v>1.5918870354763306</v>
      </c>
      <c r="H28" s="209">
        <v>11374.75</v>
      </c>
      <c r="I28" s="44">
        <f t="shared" si="1"/>
        <v>-0.10439789885491989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4946.40625</v>
      </c>
      <c r="F29" s="209">
        <v>21842.857142857141</v>
      </c>
      <c r="G29" s="48">
        <f t="shared" si="0"/>
        <v>3.4159044039007394</v>
      </c>
      <c r="H29" s="209">
        <v>20700</v>
      </c>
      <c r="I29" s="44">
        <f t="shared" si="1"/>
        <v>5.5210489993098612E-2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4181.7625000000007</v>
      </c>
      <c r="F30" s="212">
        <v>17627.555555555555</v>
      </c>
      <c r="G30" s="51">
        <f t="shared" si="0"/>
        <v>3.2153411523384103</v>
      </c>
      <c r="H30" s="212">
        <v>17622.222222222223</v>
      </c>
      <c r="I30" s="56">
        <f t="shared" si="1"/>
        <v>3.0264817150056167E-4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9120.7861111111124</v>
      </c>
      <c r="F32" s="215">
        <v>25714</v>
      </c>
      <c r="G32" s="45">
        <f>(F32-E32)/E32</f>
        <v>1.8192745325619164</v>
      </c>
      <c r="H32" s="215">
        <v>24483</v>
      </c>
      <c r="I32" s="44">
        <f>(F32-H32)/H32</f>
        <v>5.0279785973941102E-2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8929.7472222222204</v>
      </c>
      <c r="F33" s="209">
        <v>24666.333333333332</v>
      </c>
      <c r="G33" s="48">
        <f>(F33-E33)/E33</f>
        <v>1.762265573649124</v>
      </c>
      <c r="H33" s="209">
        <v>22179.599999999999</v>
      </c>
      <c r="I33" s="44">
        <f>(F33-H33)/H33</f>
        <v>0.11211804240533345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5836.9250000000002</v>
      </c>
      <c r="F34" s="209">
        <v>16975</v>
      </c>
      <c r="G34" s="48">
        <f>(F34-E34)/E34</f>
        <v>1.9082093739426154</v>
      </c>
      <c r="H34" s="209">
        <v>16548.571428571428</v>
      </c>
      <c r="I34" s="44">
        <f>(F34-H34)/H34</f>
        <v>2.5768301104972441E-2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6485</v>
      </c>
      <c r="F35" s="209">
        <v>12000</v>
      </c>
      <c r="G35" s="48">
        <f>(F35-E35)/E35</f>
        <v>0.85042405551272171</v>
      </c>
      <c r="H35" s="209">
        <v>12000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4122.0749999999998</v>
      </c>
      <c r="F36" s="209">
        <v>14777.777777777777</v>
      </c>
      <c r="G36" s="51">
        <f>(F36-E36)/E36</f>
        <v>2.5850336972951187</v>
      </c>
      <c r="H36" s="209">
        <v>13265.333333333334</v>
      </c>
      <c r="I36" s="56">
        <f>(F36-H36)/H36</f>
        <v>0.11401480885851166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135388.5625</v>
      </c>
      <c r="F38" s="209">
        <v>370380</v>
      </c>
      <c r="G38" s="45">
        <f t="shared" ref="G38:G43" si="2">(F38-E38)/E38</f>
        <v>1.7356816053054702</v>
      </c>
      <c r="H38" s="209">
        <v>375559.6</v>
      </c>
      <c r="I38" s="44">
        <f t="shared" ref="I38:I43" si="3">(F38-H38)/H38</f>
        <v>-1.3791685793679558E-2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87047.783333333326</v>
      </c>
      <c r="F39" s="209">
        <v>298398.28571428574</v>
      </c>
      <c r="G39" s="48">
        <f t="shared" si="2"/>
        <v>2.4279825894201683</v>
      </c>
      <c r="H39" s="209">
        <v>264669.71428571426</v>
      </c>
      <c r="I39" s="44">
        <f t="shared" si="3"/>
        <v>0.12743645988963084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57862.525000000001</v>
      </c>
      <c r="F40" s="209">
        <v>180939.66666666666</v>
      </c>
      <c r="G40" s="48">
        <f t="shared" si="2"/>
        <v>2.1270613694557343</v>
      </c>
      <c r="H40" s="209">
        <v>165808</v>
      </c>
      <c r="I40" s="44">
        <f t="shared" si="3"/>
        <v>9.1260172408247228E-2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26125.737499999999</v>
      </c>
      <c r="F41" s="209">
        <v>72427.142857142855</v>
      </c>
      <c r="G41" s="48">
        <f t="shared" si="2"/>
        <v>1.7722525673061995</v>
      </c>
      <c r="H41" s="209">
        <v>69284.28571428571</v>
      </c>
      <c r="I41" s="44">
        <f t="shared" si="3"/>
        <v>4.5361760036289438E-2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22238.333333333336</v>
      </c>
      <c r="F42" s="209">
        <v>68000</v>
      </c>
      <c r="G42" s="48">
        <f t="shared" si="2"/>
        <v>2.0577831072472454</v>
      </c>
      <c r="H42" s="209">
        <v>64000</v>
      </c>
      <c r="I42" s="44">
        <f t="shared" si="3"/>
        <v>6.25E-2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42948.161904761902</v>
      </c>
      <c r="F43" s="209">
        <v>148311.875</v>
      </c>
      <c r="G43" s="51">
        <f t="shared" si="2"/>
        <v>2.4532764249348662</v>
      </c>
      <c r="H43" s="209">
        <v>152999.375</v>
      </c>
      <c r="I43" s="59">
        <f t="shared" si="3"/>
        <v>-3.0637380054657087E-2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28015.526785714286</v>
      </c>
      <c r="F45" s="209">
        <v>95475.888888888891</v>
      </c>
      <c r="G45" s="45">
        <f t="shared" ref="G45:G50" si="4">(F45-E45)/E45</f>
        <v>2.4079633632866071</v>
      </c>
      <c r="H45" s="209">
        <v>92692.555555555562</v>
      </c>
      <c r="I45" s="44">
        <f t="shared" ref="I45:I50" si="5">(F45-H45)/H45</f>
        <v>3.0027582222232823E-2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14324.958333333334</v>
      </c>
      <c r="F46" s="209">
        <v>85124.125</v>
      </c>
      <c r="G46" s="48">
        <f t="shared" si="4"/>
        <v>4.9423645793036046</v>
      </c>
      <c r="H46" s="209">
        <v>74418.5</v>
      </c>
      <c r="I46" s="84">
        <f t="shared" si="5"/>
        <v>0.14385703823646001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53338.527777777774</v>
      </c>
      <c r="F47" s="209">
        <v>274049</v>
      </c>
      <c r="G47" s="48">
        <f t="shared" si="4"/>
        <v>4.1379183381618567</v>
      </c>
      <c r="H47" s="209">
        <v>254976.33333333334</v>
      </c>
      <c r="I47" s="84">
        <f t="shared" si="5"/>
        <v>7.4801713623094387E-2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122411.88333333335</v>
      </c>
      <c r="F48" s="209">
        <v>324975</v>
      </c>
      <c r="G48" s="48">
        <f t="shared" si="4"/>
        <v>1.6547667689670102</v>
      </c>
      <c r="H48" s="209">
        <v>324975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4811.145833333333</v>
      </c>
      <c r="F49" s="209">
        <v>25060</v>
      </c>
      <c r="G49" s="48">
        <f t="shared" si="4"/>
        <v>4.2087383895901453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55435.5625</v>
      </c>
      <c r="F50" s="209">
        <v>269750</v>
      </c>
      <c r="G50" s="56">
        <f t="shared" si="4"/>
        <v>3.866009973291062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19650.625</v>
      </c>
      <c r="F52" s="206">
        <v>55083.333333333336</v>
      </c>
      <c r="G52" s="208">
        <f t="shared" ref="G52:G60" si="6">(F52-E52)/E52</f>
        <v>1.8031339121953289</v>
      </c>
      <c r="H52" s="206">
        <v>51411.666666666664</v>
      </c>
      <c r="I52" s="117">
        <f t="shared" ref="I52:I60" si="7">(F52-H52)/H52</f>
        <v>7.1416993548805485E-2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25157.541666666668</v>
      </c>
      <c r="F53" s="209">
        <v>60546.666666666664</v>
      </c>
      <c r="G53" s="211">
        <f t="shared" si="6"/>
        <v>1.4067004427101879</v>
      </c>
      <c r="H53" s="209">
        <v>56881.666666666664</v>
      </c>
      <c r="I53" s="84">
        <f t="shared" si="7"/>
        <v>6.4432007969761784E-2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23370.6</v>
      </c>
      <c r="F54" s="209">
        <v>40258.6</v>
      </c>
      <c r="G54" s="211">
        <f t="shared" si="6"/>
        <v>0.7226173055034959</v>
      </c>
      <c r="H54" s="209">
        <v>39760.6</v>
      </c>
      <c r="I54" s="84">
        <f t="shared" si="7"/>
        <v>1.2524961896953266E-2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26944.5</v>
      </c>
      <c r="F55" s="209">
        <v>50125</v>
      </c>
      <c r="G55" s="211">
        <f t="shared" si="6"/>
        <v>0.8603054426691904</v>
      </c>
      <c r="H55" s="209">
        <v>50125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13387.875</v>
      </c>
      <c r="F56" s="209">
        <v>28075.833333333332</v>
      </c>
      <c r="G56" s="216">
        <f t="shared" si="6"/>
        <v>1.0971090134418893</v>
      </c>
      <c r="H56" s="209">
        <v>27198.333333333332</v>
      </c>
      <c r="I56" s="85">
        <f t="shared" si="7"/>
        <v>3.2263006311661256E-2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3996.7125000000001</v>
      </c>
      <c r="F57" s="212">
        <v>16000</v>
      </c>
      <c r="G57" s="214">
        <f t="shared" si="6"/>
        <v>3.0032902041365248</v>
      </c>
      <c r="H57" s="212">
        <v>16000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26650</v>
      </c>
      <c r="F58" s="215">
        <v>52035.714285714283</v>
      </c>
      <c r="G58" s="44">
        <f t="shared" si="6"/>
        <v>0.95255963548646461</v>
      </c>
      <c r="H58" s="215">
        <v>48885.714285714283</v>
      </c>
      <c r="I58" s="44">
        <f t="shared" si="7"/>
        <v>6.4436002337814144E-2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30748.1875</v>
      </c>
      <c r="F59" s="209">
        <v>60591.142857142855</v>
      </c>
      <c r="G59" s="48">
        <f t="shared" si="6"/>
        <v>0.97055982103474736</v>
      </c>
      <c r="H59" s="209">
        <v>57505.428571428572</v>
      </c>
      <c r="I59" s="44">
        <f t="shared" si="7"/>
        <v>5.3659530280370987E-2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201000</v>
      </c>
      <c r="F60" s="209">
        <v>516150</v>
      </c>
      <c r="G60" s="51">
        <f t="shared" si="6"/>
        <v>1.567910447761194</v>
      </c>
      <c r="H60" s="209">
        <v>474950</v>
      </c>
      <c r="I60" s="51">
        <f t="shared" si="7"/>
        <v>8.6745973260343195E-2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33259.916666666664</v>
      </c>
      <c r="F62" s="209">
        <v>125377.25</v>
      </c>
      <c r="G62" s="45">
        <f t="shared" ref="G62:G67" si="8">(F62-E62)/E62</f>
        <v>2.7696200882443587</v>
      </c>
      <c r="H62" s="209">
        <v>121776.625</v>
      </c>
      <c r="I62" s="44">
        <f t="shared" ref="I62:I67" si="9">(F62-H62)/H62</f>
        <v>2.9567455987550978E-2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180526.35357142857</v>
      </c>
      <c r="F63" s="209">
        <v>577665.6</v>
      </c>
      <c r="G63" s="48">
        <f t="shared" si="8"/>
        <v>2.1998962399217574</v>
      </c>
      <c r="H63" s="209">
        <v>577597.6</v>
      </c>
      <c r="I63" s="44">
        <f t="shared" si="9"/>
        <v>1.1772902103471345E-4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112109.58333333334</v>
      </c>
      <c r="F64" s="209">
        <v>409330</v>
      </c>
      <c r="G64" s="48">
        <f t="shared" si="8"/>
        <v>2.6511597655567649</v>
      </c>
      <c r="H64" s="209">
        <v>403985</v>
      </c>
      <c r="I64" s="84">
        <f t="shared" si="9"/>
        <v>1.323068925826454E-2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57185.833333333328</v>
      </c>
      <c r="F65" s="209">
        <v>151100</v>
      </c>
      <c r="G65" s="48">
        <f t="shared" si="8"/>
        <v>1.6422627981871969</v>
      </c>
      <c r="H65" s="209">
        <v>151100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27498.440476190477</v>
      </c>
      <c r="F66" s="209">
        <v>72048.333333333328</v>
      </c>
      <c r="G66" s="48">
        <f t="shared" si="8"/>
        <v>1.62008797901526</v>
      </c>
      <c r="H66" s="209">
        <v>70965</v>
      </c>
      <c r="I66" s="84">
        <f t="shared" si="9"/>
        <v>1.526574132788457E-2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21539.041666666668</v>
      </c>
      <c r="F67" s="209">
        <v>63527.666666666664</v>
      </c>
      <c r="G67" s="51">
        <f t="shared" si="8"/>
        <v>1.9494193683176091</v>
      </c>
      <c r="H67" s="209">
        <v>57893.25</v>
      </c>
      <c r="I67" s="85">
        <f t="shared" si="9"/>
        <v>9.7324241887727231E-2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25553.333333333332</v>
      </c>
      <c r="F69" s="215">
        <v>63994.125</v>
      </c>
      <c r="G69" s="45">
        <f>(F69-E69)/E69</f>
        <v>1.5043357031046181</v>
      </c>
      <c r="H69" s="215">
        <v>64094.75</v>
      </c>
      <c r="I69" s="44">
        <f>(F69-H69)/H69</f>
        <v>-1.5699413758537165E-3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6049.3750000000009</v>
      </c>
      <c r="F70" s="209">
        <v>54373.833333333336</v>
      </c>
      <c r="G70" s="48">
        <f>(F70-E70)/E70</f>
        <v>7.9883390157385401</v>
      </c>
      <c r="H70" s="209">
        <v>47997.166666666664</v>
      </c>
      <c r="I70" s="44">
        <f>(F70-H70)/H70</f>
        <v>0.1328550643614381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9273.5</v>
      </c>
      <c r="F71" s="209">
        <v>27413.833333333332</v>
      </c>
      <c r="G71" s="48">
        <f>(F71-E71)/E71</f>
        <v>1.9561474452292373</v>
      </c>
      <c r="H71" s="209">
        <v>24774.75</v>
      </c>
      <c r="I71" s="44">
        <f>(F71-H71)/H71</f>
        <v>0.10652310652310648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10946.25</v>
      </c>
      <c r="F72" s="209">
        <v>31465.75</v>
      </c>
      <c r="G72" s="48">
        <f>(F72-E72)/E72</f>
        <v>1.874568916295535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11400.121527777777</v>
      </c>
      <c r="F73" s="218">
        <v>25118.6</v>
      </c>
      <c r="G73" s="48">
        <f>(F73-E73)/E73</f>
        <v>1.2033624763381239</v>
      </c>
      <c r="H73" s="218">
        <v>24168.6</v>
      </c>
      <c r="I73" s="59">
        <f>(F73-H73)/H73</f>
        <v>3.9307200251566081E-2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8230.2916666666661</v>
      </c>
      <c r="F75" s="206">
        <v>20117</v>
      </c>
      <c r="G75" s="44">
        <f t="shared" ref="G75:G81" si="10">(F75-E75)/E75</f>
        <v>1.4442633159011176</v>
      </c>
      <c r="H75" s="206">
        <v>20083.599999999999</v>
      </c>
      <c r="I75" s="45">
        <f t="shared" ref="I75:I81" si="11">(F75-H75)/H75</f>
        <v>1.6630484574479405E-3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10100.0625</v>
      </c>
      <c r="F76" s="209">
        <v>29462.142857142859</v>
      </c>
      <c r="G76" s="48">
        <f t="shared" si="10"/>
        <v>1.9170257963396622</v>
      </c>
      <c r="H76" s="209">
        <v>28473.571428571428</v>
      </c>
      <c r="I76" s="44">
        <f t="shared" si="11"/>
        <v>3.4718912274540395E-2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4151.666666666667</v>
      </c>
      <c r="F77" s="209">
        <v>13585.833333333334</v>
      </c>
      <c r="G77" s="48">
        <f t="shared" si="10"/>
        <v>2.2723805700521882</v>
      </c>
      <c r="H77" s="209">
        <v>12650</v>
      </c>
      <c r="I77" s="44">
        <f t="shared" si="11"/>
        <v>7.3978919631093598E-2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7582.2222222222217</v>
      </c>
      <c r="F78" s="209">
        <v>21414.375</v>
      </c>
      <c r="G78" s="48">
        <f t="shared" si="10"/>
        <v>1.824287441383353</v>
      </c>
      <c r="H78" s="209">
        <v>19916.875</v>
      </c>
      <c r="I78" s="44">
        <f t="shared" si="11"/>
        <v>7.5187498038723447E-2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5919.1517857142862</v>
      </c>
      <c r="F79" s="209">
        <v>31604.714285714286</v>
      </c>
      <c r="G79" s="48">
        <f t="shared" si="10"/>
        <v>4.3393991960117351</v>
      </c>
      <c r="H79" s="209">
        <v>29680.5</v>
      </c>
      <c r="I79" s="44">
        <f t="shared" si="11"/>
        <v>6.4830925547557691E-2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8526.6666666666679</v>
      </c>
      <c r="F81" s="212">
        <v>49399.8</v>
      </c>
      <c r="G81" s="51">
        <f t="shared" si="10"/>
        <v>4.7935652853792012</v>
      </c>
      <c r="H81" s="212">
        <v>47062.8</v>
      </c>
      <c r="I81" s="56">
        <f t="shared" si="11"/>
        <v>4.9657053978938777E-2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217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4154.8625000000002</v>
      </c>
      <c r="F15" s="180">
        <v>27700</v>
      </c>
      <c r="G15" s="44">
        <f>(F15-E15)/E15</f>
        <v>5.6668872916973783</v>
      </c>
      <c r="H15" s="180">
        <v>28366.6</v>
      </c>
      <c r="I15" s="119">
        <f>(F15-H15)/H15</f>
        <v>-2.3499467683825295E-2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4268.7694444444442</v>
      </c>
      <c r="F16" s="180">
        <v>20900</v>
      </c>
      <c r="G16" s="48">
        <f t="shared" ref="G16:G39" si="0">(F16-E16)/E16</f>
        <v>3.8960245504006172</v>
      </c>
      <c r="H16" s="180">
        <v>21433.200000000001</v>
      </c>
      <c r="I16" s="48">
        <f>(F16-H16)/H16</f>
        <v>-2.4877293171341689E-2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5073.7527777777777</v>
      </c>
      <c r="F17" s="180">
        <v>17066.599999999999</v>
      </c>
      <c r="G17" s="48">
        <f t="shared" si="0"/>
        <v>2.3637035045832278</v>
      </c>
      <c r="H17" s="180">
        <v>17000</v>
      </c>
      <c r="I17" s="48">
        <f t="shared" ref="I17:I29" si="1">(F17-H17)/H17</f>
        <v>3.9176470588234442E-3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1625.1999999999998</v>
      </c>
      <c r="F18" s="180">
        <v>21233.200000000001</v>
      </c>
      <c r="G18" s="48">
        <f t="shared" si="0"/>
        <v>12.064976618262369</v>
      </c>
      <c r="H18" s="180">
        <v>19400</v>
      </c>
      <c r="I18" s="48">
        <f t="shared" si="1"/>
        <v>9.4494845360824781E-2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13434.791666666666</v>
      </c>
      <c r="F19" s="180">
        <v>45500</v>
      </c>
      <c r="G19" s="48">
        <f t="shared" si="0"/>
        <v>2.3867291081923492</v>
      </c>
      <c r="H19" s="180">
        <v>45000</v>
      </c>
      <c r="I19" s="48">
        <f t="shared" si="1"/>
        <v>1.1111111111111112E-2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4351.9750000000004</v>
      </c>
      <c r="F20" s="180">
        <v>11733.2</v>
      </c>
      <c r="G20" s="48">
        <f t="shared" si="0"/>
        <v>1.6960632816135202</v>
      </c>
      <c r="H20" s="180">
        <v>11600</v>
      </c>
      <c r="I20" s="48">
        <f t="shared" si="1"/>
        <v>1.1482758620689718E-2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4048.9333333333334</v>
      </c>
      <c r="F21" s="180">
        <v>16600</v>
      </c>
      <c r="G21" s="48">
        <f t="shared" si="0"/>
        <v>3.0998452267263805</v>
      </c>
      <c r="H21" s="180">
        <v>15800</v>
      </c>
      <c r="I21" s="48">
        <f t="shared" si="1"/>
        <v>5.0632911392405063E-2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890.09999999999991</v>
      </c>
      <c r="F22" s="180">
        <v>4466.6000000000004</v>
      </c>
      <c r="G22" s="48">
        <f t="shared" si="0"/>
        <v>4.0180878552971588</v>
      </c>
      <c r="H22" s="180">
        <v>4866.6000000000004</v>
      </c>
      <c r="I22" s="48">
        <f t="shared" si="1"/>
        <v>-8.2192906752147285E-2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999.75</v>
      </c>
      <c r="F23" s="180">
        <v>4333.2</v>
      </c>
      <c r="G23" s="48">
        <f t="shared" si="0"/>
        <v>3.334283570892723</v>
      </c>
      <c r="H23" s="180">
        <v>4266.6000000000004</v>
      </c>
      <c r="I23" s="48">
        <f t="shared" si="1"/>
        <v>1.5609618900295188E-2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1060.1305555555555</v>
      </c>
      <c r="F24" s="180">
        <v>4400</v>
      </c>
      <c r="G24" s="48">
        <f t="shared" si="0"/>
        <v>3.150432205676974</v>
      </c>
      <c r="H24" s="180">
        <v>4700</v>
      </c>
      <c r="I24" s="48">
        <f t="shared" si="1"/>
        <v>-6.3829787234042548E-2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1193.5999999999999</v>
      </c>
      <c r="F25" s="180">
        <v>5133.2</v>
      </c>
      <c r="G25" s="48">
        <f t="shared" si="0"/>
        <v>3.3006032171581769</v>
      </c>
      <c r="H25" s="180">
        <v>4900</v>
      </c>
      <c r="I25" s="48">
        <f t="shared" si="1"/>
        <v>4.7591836734693839E-2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2545.3249999999998</v>
      </c>
      <c r="F26" s="180">
        <v>8500</v>
      </c>
      <c r="G26" s="48">
        <f t="shared" si="0"/>
        <v>2.3394556687259978</v>
      </c>
      <c r="H26" s="180">
        <v>10300</v>
      </c>
      <c r="I26" s="48">
        <f t="shared" si="1"/>
        <v>-0.17475728155339806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1109.0944444444444</v>
      </c>
      <c r="F27" s="180">
        <v>4200</v>
      </c>
      <c r="G27" s="48">
        <f t="shared" si="0"/>
        <v>2.7868731748122841</v>
      </c>
      <c r="H27" s="180">
        <v>4300</v>
      </c>
      <c r="I27" s="48">
        <f t="shared" si="1"/>
        <v>-2.3255813953488372E-2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3930.4375</v>
      </c>
      <c r="F28" s="180">
        <v>8633.2000000000007</v>
      </c>
      <c r="G28" s="48">
        <f t="shared" si="0"/>
        <v>1.1964984814031518</v>
      </c>
      <c r="H28" s="180">
        <v>8000</v>
      </c>
      <c r="I28" s="48">
        <f t="shared" si="1"/>
        <v>7.9150000000000095E-2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4946.40625</v>
      </c>
      <c r="F29" s="180">
        <v>15066.6</v>
      </c>
      <c r="G29" s="48">
        <f t="shared" si="0"/>
        <v>2.0459689800044223</v>
      </c>
      <c r="H29" s="180">
        <v>16233.2</v>
      </c>
      <c r="I29" s="48">
        <f t="shared" si="1"/>
        <v>-7.1865066653524892E-2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4181.7625000000007</v>
      </c>
      <c r="F30" s="183">
        <v>15533.2</v>
      </c>
      <c r="G30" s="51">
        <f t="shared" si="0"/>
        <v>2.714510329077751</v>
      </c>
      <c r="H30" s="183">
        <v>15766.6</v>
      </c>
      <c r="I30" s="51">
        <f>(F30-H30)/H30</f>
        <v>-1.4803445257696626E-2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9120.7861111111124</v>
      </c>
      <c r="F32" s="180">
        <v>24533.200000000001</v>
      </c>
      <c r="G32" s="44">
        <f t="shared" si="0"/>
        <v>1.6898120075541732</v>
      </c>
      <c r="H32" s="180">
        <v>22000</v>
      </c>
      <c r="I32" s="45">
        <f>(F32-H32)/H32</f>
        <v>0.11514545454545458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8929.7472222222204</v>
      </c>
      <c r="F33" s="180">
        <v>23333.200000000001</v>
      </c>
      <c r="G33" s="48">
        <f t="shared" si="0"/>
        <v>1.6129743003176966</v>
      </c>
      <c r="H33" s="180">
        <v>21000</v>
      </c>
      <c r="I33" s="48">
        <f>(F33-H33)/H33</f>
        <v>0.11110476190476194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5836.9250000000002</v>
      </c>
      <c r="F34" s="180">
        <v>17500</v>
      </c>
      <c r="G34" s="48">
        <f>(F34-E34)/E34</f>
        <v>1.9981539937552737</v>
      </c>
      <c r="H34" s="180">
        <v>15900</v>
      </c>
      <c r="I34" s="48">
        <f>(F34-H34)/H34</f>
        <v>0.10062893081761007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6485</v>
      </c>
      <c r="F35" s="180">
        <v>11900</v>
      </c>
      <c r="G35" s="48">
        <f t="shared" si="0"/>
        <v>0.83500385505011565</v>
      </c>
      <c r="H35" s="180">
        <v>12700</v>
      </c>
      <c r="I35" s="48">
        <f>(F35-H35)/H35</f>
        <v>-6.2992125984251968E-2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4122.0749999999998</v>
      </c>
      <c r="F36" s="180">
        <v>10133.200000000001</v>
      </c>
      <c r="G36" s="55">
        <f t="shared" si="0"/>
        <v>1.4582764748336703</v>
      </c>
      <c r="H36" s="180">
        <v>9300</v>
      </c>
      <c r="I36" s="48">
        <f>(F36-H36)/H36</f>
        <v>8.9591397849462448E-2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135388.5625</v>
      </c>
      <c r="F38" s="181">
        <v>364000</v>
      </c>
      <c r="G38" s="45">
        <f t="shared" si="0"/>
        <v>1.6885579791867573</v>
      </c>
      <c r="H38" s="181">
        <v>346000</v>
      </c>
      <c r="I38" s="45">
        <f>(F38-H38)/H38</f>
        <v>5.2023121387283239E-2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87047.783333333326</v>
      </c>
      <c r="F39" s="182">
        <v>302333.2</v>
      </c>
      <c r="G39" s="51">
        <f t="shared" si="0"/>
        <v>2.473186661655371</v>
      </c>
      <c r="H39" s="182">
        <v>284333.2</v>
      </c>
      <c r="I39" s="51">
        <f>(F39-H39)/H39</f>
        <v>6.3306008584294762E-2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221</v>
      </c>
      <c r="E12" s="248" t="s">
        <v>223</v>
      </c>
      <c r="F12" s="255" t="s">
        <v>186</v>
      </c>
      <c r="G12" s="240" t="s">
        <v>217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29937.25</v>
      </c>
      <c r="E15" s="164">
        <v>27700</v>
      </c>
      <c r="F15" s="67">
        <f t="shared" ref="F15:F30" si="0">D15-E15</f>
        <v>2237.25</v>
      </c>
      <c r="G15" s="42">
        <v>4154.8625000000002</v>
      </c>
      <c r="H15" s="66">
        <f>AVERAGE(D15:E15)</f>
        <v>28818.625</v>
      </c>
      <c r="I15" s="69">
        <f>(H15-G15)/G15</f>
        <v>5.9361200280394355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25437.25</v>
      </c>
      <c r="E16" s="164">
        <v>20900</v>
      </c>
      <c r="F16" s="71">
        <f t="shared" si="0"/>
        <v>4537.25</v>
      </c>
      <c r="G16" s="46">
        <v>4268.7694444444442</v>
      </c>
      <c r="H16" s="68">
        <f t="shared" ref="H16:H30" si="1">AVERAGE(D16:E16)</f>
        <v>23168.625</v>
      </c>
      <c r="I16" s="72">
        <f t="shared" ref="I16:I39" si="2">(H16-G16)/G16</f>
        <v>4.4274716171782531</v>
      </c>
    </row>
    <row r="17" spans="1:9" ht="16.5" x14ac:dyDescent="0.3">
      <c r="A17" s="37"/>
      <c r="B17" s="34" t="s">
        <v>6</v>
      </c>
      <c r="C17" s="15" t="s">
        <v>165</v>
      </c>
      <c r="D17" s="164">
        <v>15843.5</v>
      </c>
      <c r="E17" s="164">
        <v>17066.599999999999</v>
      </c>
      <c r="F17" s="71">
        <f t="shared" si="0"/>
        <v>-1223.0999999999985</v>
      </c>
      <c r="G17" s="46">
        <v>5073.7527777777777</v>
      </c>
      <c r="H17" s="68">
        <f t="shared" si="1"/>
        <v>16455.05</v>
      </c>
      <c r="I17" s="72">
        <f t="shared" si="2"/>
        <v>2.2431714197961075</v>
      </c>
    </row>
    <row r="18" spans="1:9" ht="16.5" x14ac:dyDescent="0.3">
      <c r="A18" s="37"/>
      <c r="B18" s="34" t="s">
        <v>7</v>
      </c>
      <c r="C18" s="15" t="s">
        <v>166</v>
      </c>
      <c r="D18" s="164">
        <v>27249.75</v>
      </c>
      <c r="E18" s="164">
        <v>21233.200000000001</v>
      </c>
      <c r="F18" s="71">
        <f t="shared" si="0"/>
        <v>6016.5499999999993</v>
      </c>
      <c r="G18" s="46">
        <v>1625.1999999999998</v>
      </c>
      <c r="H18" s="68">
        <f t="shared" si="1"/>
        <v>24241.474999999999</v>
      </c>
      <c r="I18" s="72">
        <f t="shared" si="2"/>
        <v>13.915994954467143</v>
      </c>
    </row>
    <row r="19" spans="1:9" ht="16.5" x14ac:dyDescent="0.3">
      <c r="A19" s="37"/>
      <c r="B19" s="34" t="s">
        <v>8</v>
      </c>
      <c r="C19" s="15" t="s">
        <v>167</v>
      </c>
      <c r="D19" s="164">
        <v>51071.142857142855</v>
      </c>
      <c r="E19" s="164">
        <v>45500</v>
      </c>
      <c r="F19" s="71">
        <f t="shared" si="0"/>
        <v>5571.1428571428551</v>
      </c>
      <c r="G19" s="46">
        <v>13434.791666666666</v>
      </c>
      <c r="H19" s="68">
        <f t="shared" si="1"/>
        <v>48285.571428571428</v>
      </c>
      <c r="I19" s="72">
        <f t="shared" si="2"/>
        <v>2.594069236546015</v>
      </c>
    </row>
    <row r="20" spans="1:9" ht="16.5" x14ac:dyDescent="0.3">
      <c r="A20" s="37"/>
      <c r="B20" s="34" t="s">
        <v>9</v>
      </c>
      <c r="C20" s="15" t="s">
        <v>168</v>
      </c>
      <c r="D20" s="164">
        <v>16166.666666666666</v>
      </c>
      <c r="E20" s="164">
        <v>11733.2</v>
      </c>
      <c r="F20" s="71">
        <f t="shared" si="0"/>
        <v>4433.4666666666653</v>
      </c>
      <c r="G20" s="46">
        <v>4351.9750000000004</v>
      </c>
      <c r="H20" s="68">
        <f t="shared" si="1"/>
        <v>13949.933333333334</v>
      </c>
      <c r="I20" s="72">
        <f t="shared" si="2"/>
        <v>2.2054258890120768</v>
      </c>
    </row>
    <row r="21" spans="1:9" ht="16.5" x14ac:dyDescent="0.3">
      <c r="A21" s="37"/>
      <c r="B21" s="34" t="s">
        <v>10</v>
      </c>
      <c r="C21" s="15" t="s">
        <v>169</v>
      </c>
      <c r="D21" s="164">
        <v>20999.777777777777</v>
      </c>
      <c r="E21" s="164">
        <v>16600</v>
      </c>
      <c r="F21" s="71">
        <f t="shared" si="0"/>
        <v>4399.7777777777774</v>
      </c>
      <c r="G21" s="46">
        <v>4048.9333333333334</v>
      </c>
      <c r="H21" s="68">
        <f t="shared" si="1"/>
        <v>18799.888888888891</v>
      </c>
      <c r="I21" s="72">
        <f t="shared" si="2"/>
        <v>3.6431707665118935</v>
      </c>
    </row>
    <row r="22" spans="1:9" ht="16.5" x14ac:dyDescent="0.3">
      <c r="A22" s="37"/>
      <c r="B22" s="34" t="s">
        <v>11</v>
      </c>
      <c r="C22" s="15" t="s">
        <v>170</v>
      </c>
      <c r="D22" s="164">
        <v>5250</v>
      </c>
      <c r="E22" s="164">
        <v>4466.6000000000004</v>
      </c>
      <c r="F22" s="71">
        <f t="shared" si="0"/>
        <v>783.39999999999964</v>
      </c>
      <c r="G22" s="46">
        <v>890.09999999999991</v>
      </c>
      <c r="H22" s="68">
        <f t="shared" si="1"/>
        <v>4858.3</v>
      </c>
      <c r="I22" s="72">
        <f t="shared" si="2"/>
        <v>4.4581507695764531</v>
      </c>
    </row>
    <row r="23" spans="1:9" ht="16.5" x14ac:dyDescent="0.3">
      <c r="A23" s="37"/>
      <c r="B23" s="34" t="s">
        <v>12</v>
      </c>
      <c r="C23" s="15" t="s">
        <v>171</v>
      </c>
      <c r="D23" s="164">
        <v>4937.25</v>
      </c>
      <c r="E23" s="164">
        <v>4333.2</v>
      </c>
      <c r="F23" s="71">
        <f t="shared" si="0"/>
        <v>604.05000000000018</v>
      </c>
      <c r="G23" s="46">
        <v>999.75</v>
      </c>
      <c r="H23" s="68">
        <f t="shared" si="1"/>
        <v>4635.2250000000004</v>
      </c>
      <c r="I23" s="72">
        <f t="shared" si="2"/>
        <v>3.6363840960240066</v>
      </c>
    </row>
    <row r="24" spans="1:9" ht="16.5" x14ac:dyDescent="0.3">
      <c r="A24" s="37"/>
      <c r="B24" s="34" t="s">
        <v>13</v>
      </c>
      <c r="C24" s="15" t="s">
        <v>172</v>
      </c>
      <c r="D24" s="164">
        <v>4999.75</v>
      </c>
      <c r="E24" s="164">
        <v>4400</v>
      </c>
      <c r="F24" s="71">
        <f t="shared" si="0"/>
        <v>599.75</v>
      </c>
      <c r="G24" s="46">
        <v>1060.1305555555555</v>
      </c>
      <c r="H24" s="68">
        <f t="shared" si="1"/>
        <v>4699.875</v>
      </c>
      <c r="I24" s="72">
        <f t="shared" si="2"/>
        <v>3.4332983096945608</v>
      </c>
    </row>
    <row r="25" spans="1:9" ht="16.5" x14ac:dyDescent="0.3">
      <c r="A25" s="37"/>
      <c r="B25" s="34" t="s">
        <v>14</v>
      </c>
      <c r="C25" s="15" t="s">
        <v>173</v>
      </c>
      <c r="D25" s="164">
        <v>5937.5</v>
      </c>
      <c r="E25" s="164">
        <v>5133.2</v>
      </c>
      <c r="F25" s="71">
        <f t="shared" si="0"/>
        <v>804.30000000000018</v>
      </c>
      <c r="G25" s="46">
        <v>1193.5999999999999</v>
      </c>
      <c r="H25" s="68">
        <f t="shared" si="1"/>
        <v>5535.35</v>
      </c>
      <c r="I25" s="72">
        <f t="shared" si="2"/>
        <v>3.6375251340482575</v>
      </c>
    </row>
    <row r="26" spans="1:9" ht="16.5" x14ac:dyDescent="0.3">
      <c r="A26" s="37"/>
      <c r="B26" s="34" t="s">
        <v>15</v>
      </c>
      <c r="C26" s="15" t="s">
        <v>174</v>
      </c>
      <c r="D26" s="164">
        <v>10499.75</v>
      </c>
      <c r="E26" s="164">
        <v>8500</v>
      </c>
      <c r="F26" s="71">
        <f t="shared" si="0"/>
        <v>1999.75</v>
      </c>
      <c r="G26" s="46">
        <v>2545.3249999999998</v>
      </c>
      <c r="H26" s="68">
        <f t="shared" si="1"/>
        <v>9499.875</v>
      </c>
      <c r="I26" s="72">
        <f t="shared" si="2"/>
        <v>2.7322836965809869</v>
      </c>
    </row>
    <row r="27" spans="1:9" ht="16.5" x14ac:dyDescent="0.3">
      <c r="A27" s="37"/>
      <c r="B27" s="34" t="s">
        <v>16</v>
      </c>
      <c r="C27" s="15" t="s">
        <v>175</v>
      </c>
      <c r="D27" s="164">
        <v>5375</v>
      </c>
      <c r="E27" s="164">
        <v>4200</v>
      </c>
      <c r="F27" s="71">
        <f t="shared" si="0"/>
        <v>1175</v>
      </c>
      <c r="G27" s="46">
        <v>1109.0944444444444</v>
      </c>
      <c r="H27" s="68">
        <f t="shared" si="1"/>
        <v>4787.5</v>
      </c>
      <c r="I27" s="72">
        <f t="shared" si="2"/>
        <v>3.3165846010509075</v>
      </c>
    </row>
    <row r="28" spans="1:9" ht="16.5" x14ac:dyDescent="0.3">
      <c r="A28" s="37"/>
      <c r="B28" s="34" t="s">
        <v>17</v>
      </c>
      <c r="C28" s="15" t="s">
        <v>176</v>
      </c>
      <c r="D28" s="164">
        <v>10187.25</v>
      </c>
      <c r="E28" s="164">
        <v>8633.2000000000007</v>
      </c>
      <c r="F28" s="71">
        <f t="shared" si="0"/>
        <v>1554.0499999999993</v>
      </c>
      <c r="G28" s="46">
        <v>3930.4375</v>
      </c>
      <c r="H28" s="68">
        <f t="shared" si="1"/>
        <v>9410.2250000000004</v>
      </c>
      <c r="I28" s="72">
        <f t="shared" si="2"/>
        <v>1.3941927584397411</v>
      </c>
    </row>
    <row r="29" spans="1:9" ht="16.5" x14ac:dyDescent="0.3">
      <c r="A29" s="37"/>
      <c r="B29" s="34" t="s">
        <v>18</v>
      </c>
      <c r="C29" s="15" t="s">
        <v>177</v>
      </c>
      <c r="D29" s="164">
        <v>21842.857142857141</v>
      </c>
      <c r="E29" s="164">
        <v>15066.6</v>
      </c>
      <c r="F29" s="71">
        <f t="shared" si="0"/>
        <v>6776.2571428571409</v>
      </c>
      <c r="G29" s="46">
        <v>4946.40625</v>
      </c>
      <c r="H29" s="68">
        <f t="shared" si="1"/>
        <v>18454.728571428572</v>
      </c>
      <c r="I29" s="72">
        <f t="shared" si="2"/>
        <v>2.7309366919525813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17627.555555555555</v>
      </c>
      <c r="E30" s="167">
        <v>15533.2</v>
      </c>
      <c r="F30" s="74">
        <f t="shared" si="0"/>
        <v>2094.355555555554</v>
      </c>
      <c r="G30" s="49">
        <v>4181.7625000000007</v>
      </c>
      <c r="H30" s="100">
        <f t="shared" si="1"/>
        <v>16580.37777777778</v>
      </c>
      <c r="I30" s="75">
        <f t="shared" si="2"/>
        <v>2.9649257407080811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25714</v>
      </c>
      <c r="E32" s="164">
        <v>24533.200000000001</v>
      </c>
      <c r="F32" s="67">
        <f>D32-E32</f>
        <v>1180.7999999999993</v>
      </c>
      <c r="G32" s="54">
        <v>9120.7861111111124</v>
      </c>
      <c r="H32" s="68">
        <f>AVERAGE(D32:E32)</f>
        <v>25123.599999999999</v>
      </c>
      <c r="I32" s="78">
        <f t="shared" si="2"/>
        <v>1.7545432700580446</v>
      </c>
    </row>
    <row r="33" spans="1:9" ht="16.5" x14ac:dyDescent="0.3">
      <c r="A33" s="37"/>
      <c r="B33" s="34" t="s">
        <v>27</v>
      </c>
      <c r="C33" s="15" t="s">
        <v>180</v>
      </c>
      <c r="D33" s="47">
        <v>24666.333333333332</v>
      </c>
      <c r="E33" s="164">
        <v>23333.200000000001</v>
      </c>
      <c r="F33" s="79">
        <f>D33-E33</f>
        <v>1333.1333333333314</v>
      </c>
      <c r="G33" s="46">
        <v>8929.7472222222204</v>
      </c>
      <c r="H33" s="68">
        <f>AVERAGE(D33:E33)</f>
        <v>23999.766666666666</v>
      </c>
      <c r="I33" s="72">
        <f t="shared" si="2"/>
        <v>1.6876199369834102</v>
      </c>
    </row>
    <row r="34" spans="1:9" ht="16.5" x14ac:dyDescent="0.3">
      <c r="A34" s="37"/>
      <c r="B34" s="39" t="s">
        <v>28</v>
      </c>
      <c r="C34" s="15" t="s">
        <v>181</v>
      </c>
      <c r="D34" s="47">
        <v>16975</v>
      </c>
      <c r="E34" s="164">
        <v>17500</v>
      </c>
      <c r="F34" s="71">
        <f>D34-E34</f>
        <v>-525</v>
      </c>
      <c r="G34" s="46">
        <v>5836.9250000000002</v>
      </c>
      <c r="H34" s="68">
        <f>AVERAGE(D34:E34)</f>
        <v>17237.5</v>
      </c>
      <c r="I34" s="72">
        <f t="shared" si="2"/>
        <v>1.9531816838489444</v>
      </c>
    </row>
    <row r="35" spans="1:9" ht="16.5" x14ac:dyDescent="0.3">
      <c r="A35" s="37"/>
      <c r="B35" s="34" t="s">
        <v>29</v>
      </c>
      <c r="C35" s="15" t="s">
        <v>182</v>
      </c>
      <c r="D35" s="47">
        <v>12000</v>
      </c>
      <c r="E35" s="164">
        <v>11900</v>
      </c>
      <c r="F35" s="79">
        <f>D35-E35</f>
        <v>100</v>
      </c>
      <c r="G35" s="46">
        <v>6485</v>
      </c>
      <c r="H35" s="68">
        <f>AVERAGE(D35:E35)</f>
        <v>11950</v>
      </c>
      <c r="I35" s="72">
        <f t="shared" si="2"/>
        <v>0.84271395528141868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14777.777777777777</v>
      </c>
      <c r="E36" s="164">
        <v>10133.200000000001</v>
      </c>
      <c r="F36" s="71">
        <f>D36-E36</f>
        <v>4644.5777777777766</v>
      </c>
      <c r="G36" s="49">
        <v>4122.0749999999998</v>
      </c>
      <c r="H36" s="68">
        <f>AVERAGE(D36:E36)</f>
        <v>12455.488888888889</v>
      </c>
      <c r="I36" s="80">
        <f t="shared" si="2"/>
        <v>2.0216550860643943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370380</v>
      </c>
      <c r="E38" s="165">
        <v>364000</v>
      </c>
      <c r="F38" s="67">
        <f>D38-E38</f>
        <v>6380</v>
      </c>
      <c r="G38" s="46">
        <v>135388.5625</v>
      </c>
      <c r="H38" s="67">
        <f>AVERAGE(D38:E38)</f>
        <v>367190</v>
      </c>
      <c r="I38" s="78">
        <f t="shared" si="2"/>
        <v>1.7121197922461138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298398.28571428574</v>
      </c>
      <c r="E39" s="166">
        <v>302333.2</v>
      </c>
      <c r="F39" s="74">
        <f>D39-E39</f>
        <v>-3934.9142857142724</v>
      </c>
      <c r="G39" s="46">
        <v>87047.783333333326</v>
      </c>
      <c r="H39" s="81">
        <f>AVERAGE(D39:E39)</f>
        <v>300365.74285714288</v>
      </c>
      <c r="I39" s="75">
        <f t="shared" si="2"/>
        <v>2.4505846255377697</v>
      </c>
    </row>
    <row r="40" spans="1:9" ht="15.75" customHeight="1" thickBot="1" x14ac:dyDescent="0.25">
      <c r="A40" s="250"/>
      <c r="B40" s="251"/>
      <c r="C40" s="252"/>
      <c r="D40" s="83">
        <f>SUM(D15:D39)</f>
        <v>1036273.6468253967</v>
      </c>
      <c r="E40" s="83">
        <f>SUM(E15:E39)</f>
        <v>984731.8</v>
      </c>
      <c r="F40" s="83">
        <f>SUM(F15:F39)</f>
        <v>51541.846825396824</v>
      </c>
      <c r="G40" s="83">
        <f>SUM(G15:G39)</f>
        <v>314745.77013888885</v>
      </c>
      <c r="H40" s="83">
        <f>AVERAGE(D40:E40)</f>
        <v>1010502.7234126984</v>
      </c>
      <c r="I40" s="75">
        <f>(H40-G40)/G40</f>
        <v>2.2105363098820696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4154.8625000000002</v>
      </c>
      <c r="F16" s="42">
        <v>28818.625</v>
      </c>
      <c r="G16" s="21">
        <f t="shared" ref="G16:G31" si="0">(F16-E16)/E16</f>
        <v>5.9361200280394355</v>
      </c>
      <c r="H16" s="206">
        <v>29563.744444444445</v>
      </c>
      <c r="I16" s="21">
        <f t="shared" ref="I16:I31" si="1">(F16-H16)/H16</f>
        <v>-2.5203825105600444E-2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4268.7694444444442</v>
      </c>
      <c r="F17" s="46">
        <v>23168.625</v>
      </c>
      <c r="G17" s="21">
        <f t="shared" si="0"/>
        <v>4.4274716171782531</v>
      </c>
      <c r="H17" s="209">
        <v>23366.474999999999</v>
      </c>
      <c r="I17" s="21">
        <f t="shared" si="1"/>
        <v>-8.4672591822257549E-3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5073.7527777777777</v>
      </c>
      <c r="F18" s="46">
        <v>16455.05</v>
      </c>
      <c r="G18" s="21">
        <f t="shared" si="0"/>
        <v>2.2431714197961075</v>
      </c>
      <c r="H18" s="209">
        <v>18396.75</v>
      </c>
      <c r="I18" s="21">
        <f t="shared" si="1"/>
        <v>-0.10554581651650431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1625.1999999999998</v>
      </c>
      <c r="F19" s="46">
        <v>24241.474999999999</v>
      </c>
      <c r="G19" s="21">
        <f t="shared" si="0"/>
        <v>13.915994954467143</v>
      </c>
      <c r="H19" s="209">
        <v>22568.625</v>
      </c>
      <c r="I19" s="21">
        <f t="shared" si="1"/>
        <v>7.4122814305257786E-2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13434.791666666666</v>
      </c>
      <c r="F20" s="46">
        <v>48285.571428571428</v>
      </c>
      <c r="G20" s="21">
        <f t="shared" si="0"/>
        <v>2.594069236546015</v>
      </c>
      <c r="H20" s="209">
        <v>47421.28571428571</v>
      </c>
      <c r="I20" s="21">
        <f t="shared" si="1"/>
        <v>1.8225691295952157E-2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4351.9750000000004</v>
      </c>
      <c r="F21" s="46">
        <v>13949.933333333334</v>
      </c>
      <c r="G21" s="21">
        <f t="shared" si="0"/>
        <v>2.2054258890120768</v>
      </c>
      <c r="H21" s="209">
        <v>13925</v>
      </c>
      <c r="I21" s="21">
        <f t="shared" si="1"/>
        <v>1.7905445840814581E-3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4048.9333333333334</v>
      </c>
      <c r="F22" s="46">
        <v>18799.888888888891</v>
      </c>
      <c r="G22" s="21">
        <f t="shared" si="0"/>
        <v>3.6431707665118935</v>
      </c>
      <c r="H22" s="209">
        <v>20311</v>
      </c>
      <c r="I22" s="21">
        <f t="shared" si="1"/>
        <v>-7.4398656447792311E-2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890.09999999999991</v>
      </c>
      <c r="F23" s="46">
        <v>4858.3</v>
      </c>
      <c r="G23" s="21">
        <f t="shared" si="0"/>
        <v>4.4581507695764531</v>
      </c>
      <c r="H23" s="209">
        <v>5474.9666666666672</v>
      </c>
      <c r="I23" s="21">
        <f t="shared" si="1"/>
        <v>-0.11263386687285772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999.75</v>
      </c>
      <c r="F24" s="46">
        <v>4635.2250000000004</v>
      </c>
      <c r="G24" s="21">
        <f t="shared" si="0"/>
        <v>3.6363840960240066</v>
      </c>
      <c r="H24" s="209">
        <v>4597.442857142858</v>
      </c>
      <c r="I24" s="21">
        <f t="shared" si="1"/>
        <v>8.2180777512964251E-3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1060.1305555555555</v>
      </c>
      <c r="F25" s="46">
        <v>4699.875</v>
      </c>
      <c r="G25" s="21">
        <f t="shared" si="0"/>
        <v>3.4332983096945608</v>
      </c>
      <c r="H25" s="209">
        <v>4740.5</v>
      </c>
      <c r="I25" s="21">
        <f t="shared" si="1"/>
        <v>-8.5697711211897478E-3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1193.5999999999999</v>
      </c>
      <c r="F26" s="46">
        <v>5535.35</v>
      </c>
      <c r="G26" s="21">
        <f t="shared" si="0"/>
        <v>3.6375251340482575</v>
      </c>
      <c r="H26" s="209">
        <v>5422.2222222222226</v>
      </c>
      <c r="I26" s="21">
        <f t="shared" si="1"/>
        <v>2.0863729508196711E-2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2545.3249999999998</v>
      </c>
      <c r="F27" s="46">
        <v>9499.875</v>
      </c>
      <c r="G27" s="21">
        <f t="shared" si="0"/>
        <v>2.7322836965809869</v>
      </c>
      <c r="H27" s="209">
        <v>10927.666666666668</v>
      </c>
      <c r="I27" s="21">
        <f t="shared" si="1"/>
        <v>-0.13065842052283205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1109.0944444444444</v>
      </c>
      <c r="F28" s="46">
        <v>4787.5</v>
      </c>
      <c r="G28" s="21">
        <f t="shared" si="0"/>
        <v>3.3165846010509075</v>
      </c>
      <c r="H28" s="209">
        <v>4490.5</v>
      </c>
      <c r="I28" s="21">
        <f t="shared" si="1"/>
        <v>6.6139628103774634E-2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3930.4375</v>
      </c>
      <c r="F29" s="46">
        <v>9410.2250000000004</v>
      </c>
      <c r="G29" s="21">
        <f t="shared" si="0"/>
        <v>1.3941927584397411</v>
      </c>
      <c r="H29" s="209">
        <v>9687.375</v>
      </c>
      <c r="I29" s="21">
        <f t="shared" si="1"/>
        <v>-2.8609401411631079E-2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4946.40625</v>
      </c>
      <c r="F30" s="46">
        <v>18454.728571428572</v>
      </c>
      <c r="G30" s="21">
        <f t="shared" si="0"/>
        <v>2.7309366919525813</v>
      </c>
      <c r="H30" s="209">
        <v>18466.599999999999</v>
      </c>
      <c r="I30" s="21">
        <f t="shared" si="1"/>
        <v>-6.4285946364933471E-4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4181.7625000000007</v>
      </c>
      <c r="F31" s="49">
        <v>16580.37777777778</v>
      </c>
      <c r="G31" s="23">
        <f t="shared" si="0"/>
        <v>2.9649257407080811</v>
      </c>
      <c r="H31" s="212">
        <v>16694.411111111112</v>
      </c>
      <c r="I31" s="23">
        <f t="shared" si="1"/>
        <v>-6.830629279126651E-3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9120.7861111111124</v>
      </c>
      <c r="F33" s="54">
        <v>25123.599999999999</v>
      </c>
      <c r="G33" s="21">
        <f>(F33-E33)/E33</f>
        <v>1.7545432700580446</v>
      </c>
      <c r="H33" s="215">
        <v>23241.5</v>
      </c>
      <c r="I33" s="21">
        <f>(F33-H33)/H33</f>
        <v>8.0980143278187658E-2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8929.7472222222204</v>
      </c>
      <c r="F34" s="46">
        <v>23999.766666666666</v>
      </c>
      <c r="G34" s="21">
        <f>(F34-E34)/E34</f>
        <v>1.6876199369834102</v>
      </c>
      <c r="H34" s="209">
        <v>21589.8</v>
      </c>
      <c r="I34" s="21">
        <f>(F34-H34)/H34</f>
        <v>0.11162524278440131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5836.9250000000002</v>
      </c>
      <c r="F35" s="46">
        <v>17237.5</v>
      </c>
      <c r="G35" s="21">
        <f>(F35-E35)/E35</f>
        <v>1.9531816838489444</v>
      </c>
      <c r="H35" s="209">
        <v>16224.285714285714</v>
      </c>
      <c r="I35" s="21">
        <f>(F35-H35)/H35</f>
        <v>6.24504710751079E-2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6485</v>
      </c>
      <c r="F36" s="46">
        <v>11950</v>
      </c>
      <c r="G36" s="21">
        <f>(F36-E36)/E36</f>
        <v>0.84271395528141868</v>
      </c>
      <c r="H36" s="209">
        <v>12350</v>
      </c>
      <c r="I36" s="21">
        <f>(F36-H36)/H36</f>
        <v>-3.2388663967611336E-2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4122.0749999999998</v>
      </c>
      <c r="F37" s="49">
        <v>12455.488888888889</v>
      </c>
      <c r="G37" s="23">
        <f>(F37-E37)/E37</f>
        <v>2.0216550860643943</v>
      </c>
      <c r="H37" s="212">
        <v>11282.666666666668</v>
      </c>
      <c r="I37" s="23">
        <f>(F37-H37)/H37</f>
        <v>0.10394902702276836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135388.5625</v>
      </c>
      <c r="F39" s="46">
        <v>367190</v>
      </c>
      <c r="G39" s="21">
        <f t="shared" ref="G39:G44" si="2">(F39-E39)/E39</f>
        <v>1.7121197922461138</v>
      </c>
      <c r="H39" s="209">
        <v>360779.8</v>
      </c>
      <c r="I39" s="21">
        <f t="shared" ref="I39:I44" si="3">(F39-H39)/H39</f>
        <v>1.776762446234521E-2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87047.783333333326</v>
      </c>
      <c r="F40" s="46">
        <v>300365.74285714288</v>
      </c>
      <c r="G40" s="21">
        <f t="shared" si="2"/>
        <v>2.4505846255377697</v>
      </c>
      <c r="H40" s="209">
        <v>274501.45714285714</v>
      </c>
      <c r="I40" s="21">
        <f t="shared" si="3"/>
        <v>9.4222762908050234E-2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57862.525000000001</v>
      </c>
      <c r="F41" s="57">
        <v>180939.66666666666</v>
      </c>
      <c r="G41" s="21">
        <f t="shared" si="2"/>
        <v>2.1270613694557343</v>
      </c>
      <c r="H41" s="217">
        <v>165808</v>
      </c>
      <c r="I41" s="21">
        <f t="shared" si="3"/>
        <v>9.1260172408247228E-2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26125.737499999999</v>
      </c>
      <c r="F42" s="47">
        <v>72427.142857142855</v>
      </c>
      <c r="G42" s="21">
        <f t="shared" si="2"/>
        <v>1.7722525673061995</v>
      </c>
      <c r="H42" s="210">
        <v>69284.28571428571</v>
      </c>
      <c r="I42" s="21">
        <f t="shared" si="3"/>
        <v>4.5361760036289438E-2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22238.333333333336</v>
      </c>
      <c r="F43" s="47">
        <v>68000</v>
      </c>
      <c r="G43" s="21">
        <f t="shared" si="2"/>
        <v>2.0577831072472454</v>
      </c>
      <c r="H43" s="210">
        <v>64000</v>
      </c>
      <c r="I43" s="21">
        <f t="shared" si="3"/>
        <v>6.25E-2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42948.161904761902</v>
      </c>
      <c r="F44" s="50">
        <v>148311.875</v>
      </c>
      <c r="G44" s="31">
        <f t="shared" si="2"/>
        <v>2.4532764249348662</v>
      </c>
      <c r="H44" s="213">
        <v>152999.375</v>
      </c>
      <c r="I44" s="31">
        <f t="shared" si="3"/>
        <v>-3.0637380054657087E-2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28015.526785714286</v>
      </c>
      <c r="F46" s="43">
        <v>95475.888888888891</v>
      </c>
      <c r="G46" s="21">
        <f t="shared" ref="G46:G51" si="4">(F46-E46)/E46</f>
        <v>2.4079633632866071</v>
      </c>
      <c r="H46" s="207">
        <v>92692.555555555562</v>
      </c>
      <c r="I46" s="21">
        <f t="shared" ref="I46:I51" si="5">(F46-H46)/H46</f>
        <v>3.0027582222232823E-2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14324.958333333334</v>
      </c>
      <c r="F47" s="47">
        <v>85124.125</v>
      </c>
      <c r="G47" s="21">
        <f t="shared" si="4"/>
        <v>4.9423645793036046</v>
      </c>
      <c r="H47" s="210">
        <v>74418.5</v>
      </c>
      <c r="I47" s="21">
        <f t="shared" si="5"/>
        <v>0.14385703823646001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53338.527777777774</v>
      </c>
      <c r="F48" s="47">
        <v>274049</v>
      </c>
      <c r="G48" s="21">
        <f t="shared" si="4"/>
        <v>4.1379183381618567</v>
      </c>
      <c r="H48" s="210">
        <v>254976.33333333334</v>
      </c>
      <c r="I48" s="21">
        <f t="shared" si="5"/>
        <v>7.4801713623094387E-2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122411.88333333335</v>
      </c>
      <c r="F49" s="47">
        <v>324975</v>
      </c>
      <c r="G49" s="21">
        <f t="shared" si="4"/>
        <v>1.6547667689670102</v>
      </c>
      <c r="H49" s="210">
        <v>324975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4811.145833333333</v>
      </c>
      <c r="F50" s="47">
        <v>25060</v>
      </c>
      <c r="G50" s="21">
        <f t="shared" si="4"/>
        <v>4.2087383895901453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55435.5625</v>
      </c>
      <c r="F51" s="50">
        <v>269750</v>
      </c>
      <c r="G51" s="31">
        <f t="shared" si="4"/>
        <v>3.866009973291062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19650.625</v>
      </c>
      <c r="F53" s="66">
        <v>55083.333333333336</v>
      </c>
      <c r="G53" s="22">
        <f t="shared" ref="G53:G61" si="6">(F53-E53)/E53</f>
        <v>1.8031339121953289</v>
      </c>
      <c r="H53" s="163">
        <v>51411.666666666664</v>
      </c>
      <c r="I53" s="22">
        <f t="shared" ref="I53:I61" si="7">(F53-H53)/H53</f>
        <v>7.1416993548805485E-2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25157.541666666668</v>
      </c>
      <c r="F54" s="70">
        <v>60546.666666666664</v>
      </c>
      <c r="G54" s="21">
        <f t="shared" si="6"/>
        <v>1.4067004427101879</v>
      </c>
      <c r="H54" s="221">
        <v>56881.666666666664</v>
      </c>
      <c r="I54" s="21">
        <f t="shared" si="7"/>
        <v>6.4432007969761784E-2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23370.6</v>
      </c>
      <c r="F55" s="70">
        <v>40258.6</v>
      </c>
      <c r="G55" s="21">
        <f t="shared" si="6"/>
        <v>0.7226173055034959</v>
      </c>
      <c r="H55" s="221">
        <v>39760.6</v>
      </c>
      <c r="I55" s="21">
        <f t="shared" si="7"/>
        <v>1.2524961896953266E-2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26944.5</v>
      </c>
      <c r="F56" s="70">
        <v>50125</v>
      </c>
      <c r="G56" s="21">
        <f t="shared" si="6"/>
        <v>0.8603054426691904</v>
      </c>
      <c r="H56" s="221">
        <v>50125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13387.875</v>
      </c>
      <c r="F57" s="98">
        <v>28075.833333333332</v>
      </c>
      <c r="G57" s="21">
        <f t="shared" si="6"/>
        <v>1.0971090134418893</v>
      </c>
      <c r="H57" s="226">
        <v>27198.333333333332</v>
      </c>
      <c r="I57" s="21">
        <f t="shared" si="7"/>
        <v>3.2263006311661256E-2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3996.7125000000001</v>
      </c>
      <c r="F58" s="50">
        <v>16000</v>
      </c>
      <c r="G58" s="29">
        <f t="shared" si="6"/>
        <v>3.0032902041365248</v>
      </c>
      <c r="H58" s="213">
        <v>16000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26650</v>
      </c>
      <c r="F59" s="68">
        <v>52035.714285714283</v>
      </c>
      <c r="G59" s="21">
        <f t="shared" si="6"/>
        <v>0.95255963548646461</v>
      </c>
      <c r="H59" s="220">
        <v>48885.714285714283</v>
      </c>
      <c r="I59" s="21">
        <f t="shared" si="7"/>
        <v>6.4436002337814144E-2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30748.1875</v>
      </c>
      <c r="F60" s="70">
        <v>60591.142857142855</v>
      </c>
      <c r="G60" s="21">
        <f t="shared" si="6"/>
        <v>0.97055982103474736</v>
      </c>
      <c r="H60" s="221">
        <v>57505.428571428572</v>
      </c>
      <c r="I60" s="21">
        <f t="shared" si="7"/>
        <v>5.3659530280370987E-2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201000</v>
      </c>
      <c r="F61" s="73">
        <v>516150</v>
      </c>
      <c r="G61" s="29">
        <f t="shared" si="6"/>
        <v>1.567910447761194</v>
      </c>
      <c r="H61" s="222">
        <v>474950</v>
      </c>
      <c r="I61" s="29">
        <f t="shared" si="7"/>
        <v>8.6745973260343195E-2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33259.916666666664</v>
      </c>
      <c r="F63" s="54">
        <v>125377.25</v>
      </c>
      <c r="G63" s="21">
        <f t="shared" ref="G63:G68" si="8">(F63-E63)/E63</f>
        <v>2.7696200882443587</v>
      </c>
      <c r="H63" s="215">
        <v>121776.625</v>
      </c>
      <c r="I63" s="21">
        <f t="shared" ref="I63:I74" si="9">(F63-H63)/H63</f>
        <v>2.9567455987550978E-2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180526.35357142857</v>
      </c>
      <c r="F64" s="46">
        <v>577665.6</v>
      </c>
      <c r="G64" s="21">
        <f t="shared" si="8"/>
        <v>2.1998962399217574</v>
      </c>
      <c r="H64" s="209">
        <v>577597.6</v>
      </c>
      <c r="I64" s="21">
        <f t="shared" si="9"/>
        <v>1.1772902103471345E-4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112109.58333333334</v>
      </c>
      <c r="F65" s="46">
        <v>409330</v>
      </c>
      <c r="G65" s="21">
        <f t="shared" si="8"/>
        <v>2.6511597655567649</v>
      </c>
      <c r="H65" s="209">
        <v>403985</v>
      </c>
      <c r="I65" s="21">
        <f t="shared" si="9"/>
        <v>1.323068925826454E-2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57185.833333333328</v>
      </c>
      <c r="F66" s="46">
        <v>151100</v>
      </c>
      <c r="G66" s="21">
        <f t="shared" si="8"/>
        <v>1.6422627981871969</v>
      </c>
      <c r="H66" s="209">
        <v>151100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27498.440476190477</v>
      </c>
      <c r="F67" s="46">
        <v>72048.333333333328</v>
      </c>
      <c r="G67" s="21">
        <f t="shared" si="8"/>
        <v>1.62008797901526</v>
      </c>
      <c r="H67" s="209">
        <v>70965</v>
      </c>
      <c r="I67" s="21">
        <f t="shared" si="9"/>
        <v>1.526574132788457E-2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21539.041666666668</v>
      </c>
      <c r="F68" s="58">
        <v>63527.666666666664</v>
      </c>
      <c r="G68" s="31">
        <f t="shared" si="8"/>
        <v>1.9494193683176091</v>
      </c>
      <c r="H68" s="218">
        <v>57893.25</v>
      </c>
      <c r="I68" s="31">
        <f t="shared" si="9"/>
        <v>9.7324241887727231E-2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25553.333333333332</v>
      </c>
      <c r="F70" s="43">
        <v>63994.125</v>
      </c>
      <c r="G70" s="21">
        <f>(F70-E70)/E70</f>
        <v>1.5043357031046181</v>
      </c>
      <c r="H70" s="207">
        <v>64094.75</v>
      </c>
      <c r="I70" s="21">
        <f t="shared" si="9"/>
        <v>-1.5699413758537165E-3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6049.3750000000009</v>
      </c>
      <c r="F71" s="47">
        <v>54373.833333333336</v>
      </c>
      <c r="G71" s="21">
        <f>(F71-E71)/E71</f>
        <v>7.9883390157385401</v>
      </c>
      <c r="H71" s="210">
        <v>47997.166666666664</v>
      </c>
      <c r="I71" s="21">
        <f t="shared" si="9"/>
        <v>0.1328550643614381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9273.5</v>
      </c>
      <c r="F72" s="47">
        <v>27413.833333333332</v>
      </c>
      <c r="G72" s="21">
        <f>(F72-E72)/E72</f>
        <v>1.9561474452292373</v>
      </c>
      <c r="H72" s="210">
        <v>24774.75</v>
      </c>
      <c r="I72" s="21">
        <f t="shared" si="9"/>
        <v>0.10652310652310648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10946.25</v>
      </c>
      <c r="F73" s="47">
        <v>31465.75</v>
      </c>
      <c r="G73" s="21">
        <f>(F73-E73)/E73</f>
        <v>1.874568916295535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11400.121527777777</v>
      </c>
      <c r="F74" s="50">
        <v>25118.6</v>
      </c>
      <c r="G74" s="21">
        <f>(F74-E74)/E74</f>
        <v>1.2033624763381239</v>
      </c>
      <c r="H74" s="213">
        <v>24168.6</v>
      </c>
      <c r="I74" s="21">
        <f t="shared" si="9"/>
        <v>3.9307200251566081E-2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8230.2916666666661</v>
      </c>
      <c r="F76" s="43">
        <v>20117</v>
      </c>
      <c r="G76" s="22">
        <f t="shared" ref="G76:G82" si="10">(F76-E76)/E76</f>
        <v>1.4442633159011176</v>
      </c>
      <c r="H76" s="207">
        <v>20083.599999999999</v>
      </c>
      <c r="I76" s="22">
        <f t="shared" ref="I76:I82" si="11">(F76-H76)/H76</f>
        <v>1.6630484574479405E-3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10100.0625</v>
      </c>
      <c r="F77" s="32">
        <v>29462.142857142859</v>
      </c>
      <c r="G77" s="21">
        <f t="shared" si="10"/>
        <v>1.9170257963396622</v>
      </c>
      <c r="H77" s="201">
        <v>28473.571428571428</v>
      </c>
      <c r="I77" s="21">
        <f t="shared" si="11"/>
        <v>3.4718912274540395E-2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4151.666666666667</v>
      </c>
      <c r="F78" s="47">
        <v>13585.833333333334</v>
      </c>
      <c r="G78" s="21">
        <f t="shared" si="10"/>
        <v>2.2723805700521882</v>
      </c>
      <c r="H78" s="210">
        <v>12650</v>
      </c>
      <c r="I78" s="21">
        <f t="shared" si="11"/>
        <v>7.3978919631093598E-2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7582.2222222222217</v>
      </c>
      <c r="F79" s="47">
        <v>21414.375</v>
      </c>
      <c r="G79" s="21">
        <f t="shared" si="10"/>
        <v>1.824287441383353</v>
      </c>
      <c r="H79" s="210">
        <v>19916.875</v>
      </c>
      <c r="I79" s="21">
        <f t="shared" si="11"/>
        <v>7.5187498038723447E-2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5919.1517857142862</v>
      </c>
      <c r="F80" s="61">
        <v>31604.714285714286</v>
      </c>
      <c r="G80" s="21">
        <f t="shared" si="10"/>
        <v>4.3393991960117351</v>
      </c>
      <c r="H80" s="219">
        <v>29680.5</v>
      </c>
      <c r="I80" s="21">
        <f t="shared" si="11"/>
        <v>6.4830925547557691E-2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8526.6666666666679</v>
      </c>
      <c r="F82" s="50">
        <v>49399.8</v>
      </c>
      <c r="G82" s="23">
        <f t="shared" si="10"/>
        <v>4.7935652853792012</v>
      </c>
      <c r="H82" s="213">
        <v>47062.8</v>
      </c>
      <c r="I82" s="23">
        <f t="shared" si="11"/>
        <v>4.9657053978938777E-2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4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15</v>
      </c>
      <c r="C16" s="188" t="s">
        <v>95</v>
      </c>
      <c r="D16" s="185" t="s">
        <v>82</v>
      </c>
      <c r="E16" s="206">
        <v>2545.3249999999998</v>
      </c>
      <c r="F16" s="206">
        <v>9499.875</v>
      </c>
      <c r="G16" s="194">
        <f>(F16-E16)/E16</f>
        <v>2.7322836965809869</v>
      </c>
      <c r="H16" s="206">
        <v>10927.666666666668</v>
      </c>
      <c r="I16" s="194">
        <f>(F16-H16)/H16</f>
        <v>-0.13065842052283205</v>
      </c>
    </row>
    <row r="17" spans="1:9" ht="16.5" x14ac:dyDescent="0.3">
      <c r="A17" s="150"/>
      <c r="B17" s="202" t="s">
        <v>11</v>
      </c>
      <c r="C17" s="189" t="s">
        <v>91</v>
      </c>
      <c r="D17" s="185" t="s">
        <v>81</v>
      </c>
      <c r="E17" s="209">
        <v>890.09999999999991</v>
      </c>
      <c r="F17" s="209">
        <v>4858.3</v>
      </c>
      <c r="G17" s="194">
        <f>(F17-E17)/E17</f>
        <v>4.4581507695764531</v>
      </c>
      <c r="H17" s="209">
        <v>5474.9666666666672</v>
      </c>
      <c r="I17" s="194">
        <f>(F17-H17)/H17</f>
        <v>-0.11263386687285772</v>
      </c>
    </row>
    <row r="18" spans="1:9" ht="16.5" x14ac:dyDescent="0.3">
      <c r="A18" s="150"/>
      <c r="B18" s="202" t="s">
        <v>6</v>
      </c>
      <c r="C18" s="189" t="s">
        <v>86</v>
      </c>
      <c r="D18" s="185" t="s">
        <v>161</v>
      </c>
      <c r="E18" s="209">
        <v>5073.7527777777777</v>
      </c>
      <c r="F18" s="209">
        <v>16455.05</v>
      </c>
      <c r="G18" s="194">
        <f>(F18-E18)/E18</f>
        <v>2.2431714197961075</v>
      </c>
      <c r="H18" s="209">
        <v>18396.75</v>
      </c>
      <c r="I18" s="194">
        <f>(F18-H18)/H18</f>
        <v>-0.10554581651650431</v>
      </c>
    </row>
    <row r="19" spans="1:9" ht="16.5" x14ac:dyDescent="0.3">
      <c r="A19" s="150"/>
      <c r="B19" s="202" t="s">
        <v>10</v>
      </c>
      <c r="C19" s="189" t="s">
        <v>90</v>
      </c>
      <c r="D19" s="185" t="s">
        <v>161</v>
      </c>
      <c r="E19" s="209">
        <v>4048.9333333333334</v>
      </c>
      <c r="F19" s="209">
        <v>18799.888888888891</v>
      </c>
      <c r="G19" s="194">
        <f>(F19-E19)/E19</f>
        <v>3.6431707665118935</v>
      </c>
      <c r="H19" s="209">
        <v>20311</v>
      </c>
      <c r="I19" s="194">
        <f>(F19-H19)/H19</f>
        <v>-7.4398656447792311E-2</v>
      </c>
    </row>
    <row r="20" spans="1:9" ht="16.5" x14ac:dyDescent="0.3">
      <c r="A20" s="150"/>
      <c r="B20" s="202" t="s">
        <v>17</v>
      </c>
      <c r="C20" s="189" t="s">
        <v>97</v>
      </c>
      <c r="D20" s="185" t="s">
        <v>161</v>
      </c>
      <c r="E20" s="209">
        <v>3930.4375</v>
      </c>
      <c r="F20" s="209">
        <v>9410.2250000000004</v>
      </c>
      <c r="G20" s="194">
        <f>(F20-E20)/E20</f>
        <v>1.3941927584397411</v>
      </c>
      <c r="H20" s="209">
        <v>9687.375</v>
      </c>
      <c r="I20" s="194">
        <f>(F20-H20)/H20</f>
        <v>-2.8609401411631079E-2</v>
      </c>
    </row>
    <row r="21" spans="1:9" ht="16.5" x14ac:dyDescent="0.3">
      <c r="A21" s="150"/>
      <c r="B21" s="202" t="s">
        <v>4</v>
      </c>
      <c r="C21" s="189" t="s">
        <v>84</v>
      </c>
      <c r="D21" s="185" t="s">
        <v>161</v>
      </c>
      <c r="E21" s="209">
        <v>4154.8625000000002</v>
      </c>
      <c r="F21" s="209">
        <v>28818.625</v>
      </c>
      <c r="G21" s="194">
        <f>(F21-E21)/E21</f>
        <v>5.9361200280394355</v>
      </c>
      <c r="H21" s="209">
        <v>29563.744444444445</v>
      </c>
      <c r="I21" s="194">
        <f>(F21-H21)/H21</f>
        <v>-2.5203825105600444E-2</v>
      </c>
    </row>
    <row r="22" spans="1:9" ht="16.5" x14ac:dyDescent="0.3">
      <c r="A22" s="150"/>
      <c r="B22" s="202" t="s">
        <v>13</v>
      </c>
      <c r="C22" s="189" t="s">
        <v>93</v>
      </c>
      <c r="D22" s="185" t="s">
        <v>81</v>
      </c>
      <c r="E22" s="209">
        <v>1060.1305555555555</v>
      </c>
      <c r="F22" s="209">
        <v>4699.875</v>
      </c>
      <c r="G22" s="194">
        <f>(F22-E22)/E22</f>
        <v>3.4332983096945608</v>
      </c>
      <c r="H22" s="209">
        <v>4740.5</v>
      </c>
      <c r="I22" s="194">
        <f>(F22-H22)/H22</f>
        <v>-8.5697711211897478E-3</v>
      </c>
    </row>
    <row r="23" spans="1:9" ht="16.5" x14ac:dyDescent="0.3">
      <c r="A23" s="150"/>
      <c r="B23" s="202" t="s">
        <v>5</v>
      </c>
      <c r="C23" s="189" t="s">
        <v>85</v>
      </c>
      <c r="D23" s="187" t="s">
        <v>161</v>
      </c>
      <c r="E23" s="209">
        <v>4268.7694444444442</v>
      </c>
      <c r="F23" s="209">
        <v>23168.625</v>
      </c>
      <c r="G23" s="194">
        <f>(F23-E23)/E23</f>
        <v>4.4274716171782531</v>
      </c>
      <c r="H23" s="209">
        <v>23366.474999999999</v>
      </c>
      <c r="I23" s="194">
        <f>(F23-H23)/H23</f>
        <v>-8.4672591822257549E-3</v>
      </c>
    </row>
    <row r="24" spans="1:9" ht="16.5" x14ac:dyDescent="0.3">
      <c r="A24" s="150"/>
      <c r="B24" s="202" t="s">
        <v>19</v>
      </c>
      <c r="C24" s="189" t="s">
        <v>99</v>
      </c>
      <c r="D24" s="187" t="s">
        <v>161</v>
      </c>
      <c r="E24" s="209">
        <v>4181.7625000000007</v>
      </c>
      <c r="F24" s="209">
        <v>16580.37777777778</v>
      </c>
      <c r="G24" s="194">
        <f>(F24-E24)/E24</f>
        <v>2.9649257407080811</v>
      </c>
      <c r="H24" s="209">
        <v>16694.411111111112</v>
      </c>
      <c r="I24" s="194">
        <f>(F24-H24)/H24</f>
        <v>-6.830629279126651E-3</v>
      </c>
    </row>
    <row r="25" spans="1:9" ht="16.5" x14ac:dyDescent="0.3">
      <c r="A25" s="150"/>
      <c r="B25" s="202" t="s">
        <v>18</v>
      </c>
      <c r="C25" s="189" t="s">
        <v>98</v>
      </c>
      <c r="D25" s="187" t="s">
        <v>83</v>
      </c>
      <c r="E25" s="209">
        <v>4946.40625</v>
      </c>
      <c r="F25" s="209">
        <v>18454.728571428572</v>
      </c>
      <c r="G25" s="194">
        <f>(F25-E25)/E25</f>
        <v>2.7309366919525813</v>
      </c>
      <c r="H25" s="209">
        <v>18466.599999999999</v>
      </c>
      <c r="I25" s="194">
        <f>(F25-H25)/H25</f>
        <v>-6.4285946364933471E-4</v>
      </c>
    </row>
    <row r="26" spans="1:9" ht="16.5" x14ac:dyDescent="0.3">
      <c r="A26" s="150"/>
      <c r="B26" s="202" t="s">
        <v>9</v>
      </c>
      <c r="C26" s="189" t="s">
        <v>88</v>
      </c>
      <c r="D26" s="187" t="s">
        <v>161</v>
      </c>
      <c r="E26" s="209">
        <v>4351.9750000000004</v>
      </c>
      <c r="F26" s="209">
        <v>13949.933333333334</v>
      </c>
      <c r="G26" s="194">
        <f>(F26-E26)/E26</f>
        <v>2.2054258890120768</v>
      </c>
      <c r="H26" s="209">
        <v>13925</v>
      </c>
      <c r="I26" s="194">
        <f>(F26-H26)/H26</f>
        <v>1.7905445840814581E-3</v>
      </c>
    </row>
    <row r="27" spans="1:9" ht="16.5" x14ac:dyDescent="0.3">
      <c r="A27" s="150"/>
      <c r="B27" s="202" t="s">
        <v>12</v>
      </c>
      <c r="C27" s="189" t="s">
        <v>92</v>
      </c>
      <c r="D27" s="187" t="s">
        <v>81</v>
      </c>
      <c r="E27" s="209">
        <v>999.75</v>
      </c>
      <c r="F27" s="209">
        <v>4635.2250000000004</v>
      </c>
      <c r="G27" s="194">
        <f>(F27-E27)/E27</f>
        <v>3.6363840960240066</v>
      </c>
      <c r="H27" s="209">
        <v>4597.442857142858</v>
      </c>
      <c r="I27" s="194">
        <f>(F27-H27)/H27</f>
        <v>8.2180777512964251E-3</v>
      </c>
    </row>
    <row r="28" spans="1:9" ht="16.5" x14ac:dyDescent="0.3">
      <c r="A28" s="150"/>
      <c r="B28" s="202" t="s">
        <v>8</v>
      </c>
      <c r="C28" s="189" t="s">
        <v>89</v>
      </c>
      <c r="D28" s="187" t="s">
        <v>161</v>
      </c>
      <c r="E28" s="209">
        <v>13434.791666666666</v>
      </c>
      <c r="F28" s="209">
        <v>48285.571428571428</v>
      </c>
      <c r="G28" s="194">
        <f>(F28-E28)/E28</f>
        <v>2.594069236546015</v>
      </c>
      <c r="H28" s="209">
        <v>47421.28571428571</v>
      </c>
      <c r="I28" s="194">
        <f>(F28-H28)/H28</f>
        <v>1.8225691295952157E-2</v>
      </c>
    </row>
    <row r="29" spans="1:9" ht="17.25" thickBot="1" x14ac:dyDescent="0.35">
      <c r="A29" s="151"/>
      <c r="B29" s="202" t="s">
        <v>14</v>
      </c>
      <c r="C29" s="189" t="s">
        <v>94</v>
      </c>
      <c r="D29" s="187" t="s">
        <v>81</v>
      </c>
      <c r="E29" s="209">
        <v>1193.5999999999999</v>
      </c>
      <c r="F29" s="209">
        <v>5535.35</v>
      </c>
      <c r="G29" s="194">
        <f>(F29-E29)/E29</f>
        <v>3.6375251340482575</v>
      </c>
      <c r="H29" s="209">
        <v>5422.2222222222226</v>
      </c>
      <c r="I29" s="194">
        <f>(F29-H29)/H29</f>
        <v>2.0863729508196711E-2</v>
      </c>
    </row>
    <row r="30" spans="1:9" ht="16.5" x14ac:dyDescent="0.3">
      <c r="A30" s="37"/>
      <c r="B30" s="202" t="s">
        <v>16</v>
      </c>
      <c r="C30" s="189" t="s">
        <v>96</v>
      </c>
      <c r="D30" s="187" t="s">
        <v>81</v>
      </c>
      <c r="E30" s="209">
        <v>1109.0944444444444</v>
      </c>
      <c r="F30" s="209">
        <v>4787.5</v>
      </c>
      <c r="G30" s="194">
        <f>(F30-E30)/E30</f>
        <v>3.3165846010509075</v>
      </c>
      <c r="H30" s="209">
        <v>4490.5</v>
      </c>
      <c r="I30" s="194">
        <f>(F30-H30)/H30</f>
        <v>6.6139628103774634E-2</v>
      </c>
    </row>
    <row r="31" spans="1:9" ht="17.25" thickBot="1" x14ac:dyDescent="0.35">
      <c r="A31" s="38"/>
      <c r="B31" s="203" t="s">
        <v>7</v>
      </c>
      <c r="C31" s="190" t="s">
        <v>87</v>
      </c>
      <c r="D31" s="186" t="s">
        <v>161</v>
      </c>
      <c r="E31" s="212">
        <v>1625.1999999999998</v>
      </c>
      <c r="F31" s="212">
        <v>24241.474999999999</v>
      </c>
      <c r="G31" s="196">
        <f>(F31-E31)/E31</f>
        <v>13.915994954467143</v>
      </c>
      <c r="H31" s="212">
        <v>22568.625</v>
      </c>
      <c r="I31" s="196">
        <f>(F31-H31)/H31</f>
        <v>7.4122814305257786E-2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57814.890972222209</v>
      </c>
      <c r="F32" s="100">
        <f>SUM(F16:F31)</f>
        <v>252180.62500000003</v>
      </c>
      <c r="G32" s="101">
        <f t="shared" ref="G32" si="0">(F32-E32)/E32</f>
        <v>3.3618628481226911</v>
      </c>
      <c r="H32" s="100">
        <f>SUM(H16:H31)</f>
        <v>256054.56468253967</v>
      </c>
      <c r="I32" s="104">
        <f t="shared" ref="I32" si="1">(F32-H32)/H32</f>
        <v>-1.512935216500674E-2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6485</v>
      </c>
      <c r="F34" s="215">
        <v>11950</v>
      </c>
      <c r="G34" s="194">
        <f>(F34-E34)/E34</f>
        <v>0.84271395528141868</v>
      </c>
      <c r="H34" s="215">
        <v>12350</v>
      </c>
      <c r="I34" s="194">
        <f>(F34-H34)/H34</f>
        <v>-3.2388663967611336E-2</v>
      </c>
    </row>
    <row r="35" spans="1:9" ht="16.5" x14ac:dyDescent="0.3">
      <c r="A35" s="37"/>
      <c r="B35" s="202" t="s">
        <v>28</v>
      </c>
      <c r="C35" s="189" t="s">
        <v>102</v>
      </c>
      <c r="D35" s="185" t="s">
        <v>161</v>
      </c>
      <c r="E35" s="209">
        <v>5836.9250000000002</v>
      </c>
      <c r="F35" s="209">
        <v>17237.5</v>
      </c>
      <c r="G35" s="194">
        <f>(F35-E35)/E35</f>
        <v>1.9531816838489444</v>
      </c>
      <c r="H35" s="209">
        <v>16224.285714285714</v>
      </c>
      <c r="I35" s="194">
        <f>(F35-H35)/H35</f>
        <v>6.24504710751079E-2</v>
      </c>
    </row>
    <row r="36" spans="1:9" ht="16.5" x14ac:dyDescent="0.3">
      <c r="A36" s="37"/>
      <c r="B36" s="204" t="s">
        <v>26</v>
      </c>
      <c r="C36" s="189" t="s">
        <v>100</v>
      </c>
      <c r="D36" s="185" t="s">
        <v>161</v>
      </c>
      <c r="E36" s="209">
        <v>9120.7861111111124</v>
      </c>
      <c r="F36" s="209">
        <v>25123.599999999999</v>
      </c>
      <c r="G36" s="194">
        <f>(F36-E36)/E36</f>
        <v>1.7545432700580446</v>
      </c>
      <c r="H36" s="209">
        <v>23241.5</v>
      </c>
      <c r="I36" s="194">
        <f>(F36-H36)/H36</f>
        <v>8.0980143278187658E-2</v>
      </c>
    </row>
    <row r="37" spans="1:9" ht="16.5" x14ac:dyDescent="0.3">
      <c r="A37" s="37"/>
      <c r="B37" s="202" t="s">
        <v>30</v>
      </c>
      <c r="C37" s="189" t="s">
        <v>104</v>
      </c>
      <c r="D37" s="185" t="s">
        <v>161</v>
      </c>
      <c r="E37" s="209">
        <v>4122.0749999999998</v>
      </c>
      <c r="F37" s="209">
        <v>12455.488888888889</v>
      </c>
      <c r="G37" s="194">
        <f>(F37-E37)/E37</f>
        <v>2.0216550860643943</v>
      </c>
      <c r="H37" s="209">
        <v>11282.666666666668</v>
      </c>
      <c r="I37" s="194">
        <f>(F37-H37)/H37</f>
        <v>0.10394902702276836</v>
      </c>
    </row>
    <row r="38" spans="1:9" ht="17.25" thickBot="1" x14ac:dyDescent="0.35">
      <c r="A38" s="38"/>
      <c r="B38" s="204" t="s">
        <v>27</v>
      </c>
      <c r="C38" s="189" t="s">
        <v>101</v>
      </c>
      <c r="D38" s="197" t="s">
        <v>161</v>
      </c>
      <c r="E38" s="212">
        <v>8929.7472222222204</v>
      </c>
      <c r="F38" s="212">
        <v>23999.766666666666</v>
      </c>
      <c r="G38" s="196">
        <f>(F38-E38)/E38</f>
        <v>1.6876199369834102</v>
      </c>
      <c r="H38" s="212">
        <v>21589.8</v>
      </c>
      <c r="I38" s="196">
        <f>(F38-H38)/H38</f>
        <v>0.11162524278440131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34494.533333333333</v>
      </c>
      <c r="F39" s="102">
        <f>SUM(F34:F38)</f>
        <v>90766.35555555555</v>
      </c>
      <c r="G39" s="103">
        <f t="shared" ref="G39" si="2">(F39-E39)/E39</f>
        <v>1.6313258010609086</v>
      </c>
      <c r="H39" s="102">
        <f>SUM(H34:H38)</f>
        <v>84688.252380952385</v>
      </c>
      <c r="I39" s="104">
        <f t="shared" ref="I39" si="3">(F39-H39)/H39</f>
        <v>7.1770322373191628E-2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36</v>
      </c>
      <c r="C41" s="189" t="s">
        <v>153</v>
      </c>
      <c r="D41" s="193" t="s">
        <v>161</v>
      </c>
      <c r="E41" s="207">
        <v>42948.161904761902</v>
      </c>
      <c r="F41" s="209">
        <v>148311.875</v>
      </c>
      <c r="G41" s="194">
        <f>(F41-E41)/E41</f>
        <v>2.4532764249348662</v>
      </c>
      <c r="H41" s="209">
        <v>152999.375</v>
      </c>
      <c r="I41" s="194">
        <f>(F41-H41)/H41</f>
        <v>-3.0637380054657087E-2</v>
      </c>
    </row>
    <row r="42" spans="1:9" ht="16.5" x14ac:dyDescent="0.3">
      <c r="A42" s="37"/>
      <c r="B42" s="202" t="s">
        <v>31</v>
      </c>
      <c r="C42" s="189" t="s">
        <v>105</v>
      </c>
      <c r="D42" s="185" t="s">
        <v>161</v>
      </c>
      <c r="E42" s="210">
        <v>135388.5625</v>
      </c>
      <c r="F42" s="209">
        <v>367190</v>
      </c>
      <c r="G42" s="194">
        <f>(F42-E42)/E42</f>
        <v>1.7121197922461138</v>
      </c>
      <c r="H42" s="209">
        <v>360779.8</v>
      </c>
      <c r="I42" s="194">
        <f>(F42-H42)/H42</f>
        <v>1.776762446234521E-2</v>
      </c>
    </row>
    <row r="43" spans="1:9" ht="16.5" x14ac:dyDescent="0.3">
      <c r="A43" s="37"/>
      <c r="B43" s="204" t="s">
        <v>34</v>
      </c>
      <c r="C43" s="189" t="s">
        <v>154</v>
      </c>
      <c r="D43" s="185" t="s">
        <v>161</v>
      </c>
      <c r="E43" s="210">
        <v>26125.737499999999</v>
      </c>
      <c r="F43" s="217">
        <v>72427.142857142855</v>
      </c>
      <c r="G43" s="194">
        <f>(F43-E43)/E43</f>
        <v>1.7722525673061995</v>
      </c>
      <c r="H43" s="217">
        <v>69284.28571428571</v>
      </c>
      <c r="I43" s="194">
        <f>(F43-H43)/H43</f>
        <v>4.5361760036289438E-2</v>
      </c>
    </row>
    <row r="44" spans="1:9" ht="16.5" x14ac:dyDescent="0.3">
      <c r="A44" s="37"/>
      <c r="B44" s="202" t="s">
        <v>35</v>
      </c>
      <c r="C44" s="189" t="s">
        <v>152</v>
      </c>
      <c r="D44" s="185" t="s">
        <v>161</v>
      </c>
      <c r="E44" s="210">
        <v>22238.333333333336</v>
      </c>
      <c r="F44" s="210">
        <v>68000</v>
      </c>
      <c r="G44" s="194">
        <f>(F44-E44)/E44</f>
        <v>2.0577831072472454</v>
      </c>
      <c r="H44" s="210">
        <v>64000</v>
      </c>
      <c r="I44" s="194">
        <f>(F44-H44)/H44</f>
        <v>6.25E-2</v>
      </c>
    </row>
    <row r="45" spans="1:9" ht="16.5" x14ac:dyDescent="0.3">
      <c r="A45" s="37"/>
      <c r="B45" s="202" t="s">
        <v>33</v>
      </c>
      <c r="C45" s="189" t="s">
        <v>107</v>
      </c>
      <c r="D45" s="185" t="s">
        <v>161</v>
      </c>
      <c r="E45" s="210">
        <v>57862.525000000001</v>
      </c>
      <c r="F45" s="210">
        <v>180939.66666666666</v>
      </c>
      <c r="G45" s="194">
        <f>(F45-E45)/E45</f>
        <v>2.1270613694557343</v>
      </c>
      <c r="H45" s="210">
        <v>165808</v>
      </c>
      <c r="I45" s="194">
        <f>(F45-H45)/H45</f>
        <v>9.1260172408247228E-2</v>
      </c>
    </row>
    <row r="46" spans="1:9" ht="16.5" customHeight="1" thickBot="1" x14ac:dyDescent="0.35">
      <c r="A46" s="38"/>
      <c r="B46" s="202" t="s">
        <v>32</v>
      </c>
      <c r="C46" s="189" t="s">
        <v>106</v>
      </c>
      <c r="D46" s="185" t="s">
        <v>161</v>
      </c>
      <c r="E46" s="213">
        <v>87047.783333333326</v>
      </c>
      <c r="F46" s="213">
        <v>300365.74285714288</v>
      </c>
      <c r="G46" s="200">
        <f>(F46-E46)/E46</f>
        <v>2.4505846255377697</v>
      </c>
      <c r="H46" s="213">
        <v>274501.45714285714</v>
      </c>
      <c r="I46" s="200">
        <f>(F46-H46)/H46</f>
        <v>9.4222762908050234E-2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371611.10357142857</v>
      </c>
      <c r="F47" s="83">
        <f>SUM(F41:F46)</f>
        <v>1137234.4273809523</v>
      </c>
      <c r="G47" s="103">
        <f t="shared" ref="G47" si="4">(F47-E47)/E47</f>
        <v>2.0602810746271492</v>
      </c>
      <c r="H47" s="102">
        <f>SUM(H41:H46)</f>
        <v>1087372.9178571429</v>
      </c>
      <c r="I47" s="104">
        <f t="shared" ref="I47" si="5">(F47-H47)/H47</f>
        <v>4.5855022416844977E-2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48</v>
      </c>
      <c r="C49" s="189" t="s">
        <v>157</v>
      </c>
      <c r="D49" s="193" t="s">
        <v>114</v>
      </c>
      <c r="E49" s="207">
        <v>122411.88333333335</v>
      </c>
      <c r="F49" s="207">
        <v>324975</v>
      </c>
      <c r="G49" s="194">
        <f>(F49-E49)/E49</f>
        <v>1.6547667689670102</v>
      </c>
      <c r="H49" s="207">
        <v>324975</v>
      </c>
      <c r="I49" s="194">
        <f>(F49-H49)/H49</f>
        <v>0</v>
      </c>
    </row>
    <row r="50" spans="1:9" ht="16.5" x14ac:dyDescent="0.3">
      <c r="A50" s="37"/>
      <c r="B50" s="202" t="s">
        <v>49</v>
      </c>
      <c r="C50" s="189" t="s">
        <v>158</v>
      </c>
      <c r="D50" s="187" t="s">
        <v>199</v>
      </c>
      <c r="E50" s="210">
        <v>4811.145833333333</v>
      </c>
      <c r="F50" s="210">
        <v>25060</v>
      </c>
      <c r="G50" s="194">
        <f>(F50-E50)/E50</f>
        <v>4.2087383895901453</v>
      </c>
      <c r="H50" s="210">
        <v>25060</v>
      </c>
      <c r="I50" s="194">
        <f>(F50-H50)/H50</f>
        <v>0</v>
      </c>
    </row>
    <row r="51" spans="1:9" ht="16.5" x14ac:dyDescent="0.3">
      <c r="A51" s="37"/>
      <c r="B51" s="202" t="s">
        <v>50</v>
      </c>
      <c r="C51" s="189" t="s">
        <v>159</v>
      </c>
      <c r="D51" s="185" t="s">
        <v>112</v>
      </c>
      <c r="E51" s="210">
        <v>55435.5625</v>
      </c>
      <c r="F51" s="210">
        <v>269750</v>
      </c>
      <c r="G51" s="194">
        <f>(F51-E51)/E51</f>
        <v>3.866009973291062</v>
      </c>
      <c r="H51" s="210">
        <v>269750</v>
      </c>
      <c r="I51" s="194">
        <f>(F51-H51)/H51</f>
        <v>0</v>
      </c>
    </row>
    <row r="52" spans="1:9" ht="16.5" x14ac:dyDescent="0.3">
      <c r="A52" s="37"/>
      <c r="B52" s="202" t="s">
        <v>45</v>
      </c>
      <c r="C52" s="189" t="s">
        <v>109</v>
      </c>
      <c r="D52" s="185" t="s">
        <v>108</v>
      </c>
      <c r="E52" s="210">
        <v>28015.526785714286</v>
      </c>
      <c r="F52" s="210">
        <v>95475.888888888891</v>
      </c>
      <c r="G52" s="194">
        <f>(F52-E52)/E52</f>
        <v>2.4079633632866071</v>
      </c>
      <c r="H52" s="210">
        <v>92692.555555555562</v>
      </c>
      <c r="I52" s="194">
        <f>(F52-H52)/H52</f>
        <v>3.0027582222232823E-2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53338.527777777774</v>
      </c>
      <c r="F53" s="210">
        <v>274049</v>
      </c>
      <c r="G53" s="194">
        <f>(F53-E53)/E53</f>
        <v>4.1379183381618567</v>
      </c>
      <c r="H53" s="210">
        <v>254976.33333333334</v>
      </c>
      <c r="I53" s="194">
        <f>(F53-H53)/H53</f>
        <v>7.4801713623094387E-2</v>
      </c>
    </row>
    <row r="54" spans="1:9" ht="16.5" customHeight="1" thickBot="1" x14ac:dyDescent="0.35">
      <c r="A54" s="38"/>
      <c r="B54" s="202" t="s">
        <v>46</v>
      </c>
      <c r="C54" s="189" t="s">
        <v>111</v>
      </c>
      <c r="D54" s="186" t="s">
        <v>110</v>
      </c>
      <c r="E54" s="213">
        <v>14324.958333333334</v>
      </c>
      <c r="F54" s="213">
        <v>85124.125</v>
      </c>
      <c r="G54" s="200">
        <f>(F54-E54)/E54</f>
        <v>4.9423645793036046</v>
      </c>
      <c r="H54" s="213">
        <v>74418.5</v>
      </c>
      <c r="I54" s="200">
        <f>(F54-H54)/H54</f>
        <v>0.14385703823646001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278337.60456349206</v>
      </c>
      <c r="F55" s="83">
        <f>SUM(F49:F54)</f>
        <v>1074434.013888889</v>
      </c>
      <c r="G55" s="103">
        <f t="shared" ref="G55" si="6">(F55-E55)/E55</f>
        <v>2.8601827287185624</v>
      </c>
      <c r="H55" s="83">
        <f>SUM(H49:H54)</f>
        <v>1041872.3888888889</v>
      </c>
      <c r="I55" s="104">
        <f t="shared" ref="I55" si="7">(F55-H55)/H55</f>
        <v>3.125298774327407E-2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41</v>
      </c>
      <c r="C57" s="192" t="s">
        <v>118</v>
      </c>
      <c r="D57" s="193" t="s">
        <v>114</v>
      </c>
      <c r="E57" s="207">
        <v>26944.5</v>
      </c>
      <c r="F57" s="163">
        <v>50125</v>
      </c>
      <c r="G57" s="195">
        <f>(F57-E57)/E57</f>
        <v>0.8603054426691904</v>
      </c>
      <c r="H57" s="163">
        <v>50125</v>
      </c>
      <c r="I57" s="195">
        <f>(F57-H57)/H57</f>
        <v>0</v>
      </c>
    </row>
    <row r="58" spans="1:9" ht="16.5" x14ac:dyDescent="0.3">
      <c r="A58" s="110"/>
      <c r="B58" s="224" t="s">
        <v>43</v>
      </c>
      <c r="C58" s="189" t="s">
        <v>119</v>
      </c>
      <c r="D58" s="185" t="s">
        <v>114</v>
      </c>
      <c r="E58" s="210">
        <v>3996.7125000000001</v>
      </c>
      <c r="F58" s="210">
        <v>16000</v>
      </c>
      <c r="G58" s="194">
        <f>(F58-E58)/E58</f>
        <v>3.0032902041365248</v>
      </c>
      <c r="H58" s="210">
        <v>16000</v>
      </c>
      <c r="I58" s="194">
        <f>(F58-H58)/H58</f>
        <v>0</v>
      </c>
    </row>
    <row r="59" spans="1:9" ht="16.5" x14ac:dyDescent="0.3">
      <c r="A59" s="110"/>
      <c r="B59" s="224" t="s">
        <v>40</v>
      </c>
      <c r="C59" s="189" t="s">
        <v>117</v>
      </c>
      <c r="D59" s="185" t="s">
        <v>114</v>
      </c>
      <c r="E59" s="210">
        <v>23370.6</v>
      </c>
      <c r="F59" s="221">
        <v>40258.6</v>
      </c>
      <c r="G59" s="194">
        <f>(F59-E59)/E59</f>
        <v>0.7226173055034959</v>
      </c>
      <c r="H59" s="221">
        <v>39760.6</v>
      </c>
      <c r="I59" s="194">
        <f>(F59-H59)/H59</f>
        <v>1.2524961896953266E-2</v>
      </c>
    </row>
    <row r="60" spans="1:9" ht="16.5" x14ac:dyDescent="0.3">
      <c r="A60" s="110"/>
      <c r="B60" s="224" t="s">
        <v>42</v>
      </c>
      <c r="C60" s="189" t="s">
        <v>198</v>
      </c>
      <c r="D60" s="185" t="s">
        <v>114</v>
      </c>
      <c r="E60" s="210">
        <v>13387.875</v>
      </c>
      <c r="F60" s="221">
        <v>28075.833333333332</v>
      </c>
      <c r="G60" s="194">
        <f>(F60-E60)/E60</f>
        <v>1.0971090134418893</v>
      </c>
      <c r="H60" s="221">
        <v>27198.333333333332</v>
      </c>
      <c r="I60" s="194">
        <f>(F60-H60)/H60</f>
        <v>3.2263006311661256E-2</v>
      </c>
    </row>
    <row r="61" spans="1:9" s="145" customFormat="1" ht="16.5" x14ac:dyDescent="0.3">
      <c r="A61" s="168"/>
      <c r="B61" s="224" t="s">
        <v>55</v>
      </c>
      <c r="C61" s="189" t="s">
        <v>122</v>
      </c>
      <c r="D61" s="185" t="s">
        <v>120</v>
      </c>
      <c r="E61" s="210">
        <v>30748.1875</v>
      </c>
      <c r="F61" s="226">
        <v>60591.142857142855</v>
      </c>
      <c r="G61" s="194">
        <f>(F61-E61)/E61</f>
        <v>0.97055982103474736</v>
      </c>
      <c r="H61" s="226">
        <v>57505.428571428572</v>
      </c>
      <c r="I61" s="194">
        <f>(F61-H61)/H61</f>
        <v>5.3659530280370987E-2</v>
      </c>
    </row>
    <row r="62" spans="1:9" s="145" customFormat="1" ht="17.25" thickBot="1" x14ac:dyDescent="0.35">
      <c r="A62" s="168"/>
      <c r="B62" s="225" t="s">
        <v>39</v>
      </c>
      <c r="C62" s="190" t="s">
        <v>116</v>
      </c>
      <c r="D62" s="186" t="s">
        <v>114</v>
      </c>
      <c r="E62" s="213">
        <v>25157.541666666668</v>
      </c>
      <c r="F62" s="222">
        <v>60546.666666666664</v>
      </c>
      <c r="G62" s="199">
        <f>(F62-E62)/E62</f>
        <v>1.4067004427101879</v>
      </c>
      <c r="H62" s="222">
        <v>56881.666666666664</v>
      </c>
      <c r="I62" s="199">
        <f>(F62-H62)/H62</f>
        <v>6.4432007969761784E-2</v>
      </c>
    </row>
    <row r="63" spans="1:9" s="145" customFormat="1" ht="16.5" x14ac:dyDescent="0.3">
      <c r="A63" s="168"/>
      <c r="B63" s="94" t="s">
        <v>54</v>
      </c>
      <c r="C63" s="188" t="s">
        <v>121</v>
      </c>
      <c r="D63" s="185" t="s">
        <v>120</v>
      </c>
      <c r="E63" s="210">
        <v>26650</v>
      </c>
      <c r="F63" s="220">
        <v>52035.714285714283</v>
      </c>
      <c r="G63" s="194">
        <f>(F63-E63)/E63</f>
        <v>0.95255963548646461</v>
      </c>
      <c r="H63" s="220">
        <v>48885.714285714283</v>
      </c>
      <c r="I63" s="194">
        <f>(F63-H63)/H63</f>
        <v>6.4436002337814144E-2</v>
      </c>
    </row>
    <row r="64" spans="1:9" s="145" customFormat="1" ht="16.5" x14ac:dyDescent="0.3">
      <c r="A64" s="168"/>
      <c r="B64" s="224" t="s">
        <v>38</v>
      </c>
      <c r="C64" s="189" t="s">
        <v>115</v>
      </c>
      <c r="D64" s="187" t="s">
        <v>114</v>
      </c>
      <c r="E64" s="217">
        <v>19650.625</v>
      </c>
      <c r="F64" s="221">
        <v>55083.333333333336</v>
      </c>
      <c r="G64" s="194">
        <f>(F64-E64)/E64</f>
        <v>1.8031339121953289</v>
      </c>
      <c r="H64" s="221">
        <v>51411.666666666664</v>
      </c>
      <c r="I64" s="194">
        <f>(F64-H64)/H64</f>
        <v>7.1416993548805485E-2</v>
      </c>
    </row>
    <row r="65" spans="1:9" ht="16.5" customHeight="1" thickBot="1" x14ac:dyDescent="0.35">
      <c r="A65" s="111"/>
      <c r="B65" s="225" t="s">
        <v>56</v>
      </c>
      <c r="C65" s="190" t="s">
        <v>123</v>
      </c>
      <c r="D65" s="186" t="s">
        <v>120</v>
      </c>
      <c r="E65" s="213">
        <v>201000</v>
      </c>
      <c r="F65" s="222">
        <v>516150</v>
      </c>
      <c r="G65" s="199">
        <f>(F65-E65)/E65</f>
        <v>1.567910447761194</v>
      </c>
      <c r="H65" s="222">
        <v>474950</v>
      </c>
      <c r="I65" s="199">
        <f>(F65-H65)/H65</f>
        <v>8.6745973260343195E-2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370906.04166666669</v>
      </c>
      <c r="F66" s="99">
        <f>SUM(F57:F65)</f>
        <v>878866.29047619039</v>
      </c>
      <c r="G66" s="101">
        <f t="shared" ref="G66" si="8">(F66-E66)/E66</f>
        <v>1.3695119295630878</v>
      </c>
      <c r="H66" s="99">
        <f>SUM(H57:H65)</f>
        <v>822718.40952380956</v>
      </c>
      <c r="I66" s="177">
        <f t="shared" ref="I66" si="9">(F66-H66)/H66</f>
        <v>6.8246778365977367E-2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62</v>
      </c>
      <c r="C68" s="189" t="s">
        <v>131</v>
      </c>
      <c r="D68" s="193" t="s">
        <v>125</v>
      </c>
      <c r="E68" s="207">
        <v>57185.833333333328</v>
      </c>
      <c r="F68" s="215">
        <v>151100</v>
      </c>
      <c r="G68" s="194">
        <f>(F68-E68)/E68</f>
        <v>1.6422627981871969</v>
      </c>
      <c r="H68" s="215">
        <v>151100</v>
      </c>
      <c r="I68" s="194">
        <f>(F68-H68)/H68</f>
        <v>0</v>
      </c>
    </row>
    <row r="69" spans="1:9" ht="16.5" x14ac:dyDescent="0.3">
      <c r="A69" s="37"/>
      <c r="B69" s="202" t="s">
        <v>60</v>
      </c>
      <c r="C69" s="189" t="s">
        <v>129</v>
      </c>
      <c r="D69" s="187" t="s">
        <v>215</v>
      </c>
      <c r="E69" s="210">
        <v>180526.35357142857</v>
      </c>
      <c r="F69" s="209">
        <v>577665.6</v>
      </c>
      <c r="G69" s="194">
        <f>(F69-E69)/E69</f>
        <v>2.1998962399217574</v>
      </c>
      <c r="H69" s="209">
        <v>577597.6</v>
      </c>
      <c r="I69" s="194">
        <f>(F69-H69)/H69</f>
        <v>1.1772902103471345E-4</v>
      </c>
    </row>
    <row r="70" spans="1:9" ht="16.5" x14ac:dyDescent="0.3">
      <c r="A70" s="37"/>
      <c r="B70" s="202" t="s">
        <v>61</v>
      </c>
      <c r="C70" s="189" t="s">
        <v>130</v>
      </c>
      <c r="D70" s="187" t="s">
        <v>216</v>
      </c>
      <c r="E70" s="210">
        <v>112109.58333333334</v>
      </c>
      <c r="F70" s="209">
        <v>409330</v>
      </c>
      <c r="G70" s="194">
        <f>(F70-E70)/E70</f>
        <v>2.6511597655567649</v>
      </c>
      <c r="H70" s="209">
        <v>403985</v>
      </c>
      <c r="I70" s="194">
        <f>(F70-H70)/H70</f>
        <v>1.323068925826454E-2</v>
      </c>
    </row>
    <row r="71" spans="1:9" ht="16.5" x14ac:dyDescent="0.3">
      <c r="A71" s="37"/>
      <c r="B71" s="202" t="s">
        <v>63</v>
      </c>
      <c r="C71" s="189" t="s">
        <v>132</v>
      </c>
      <c r="D71" s="187" t="s">
        <v>126</v>
      </c>
      <c r="E71" s="210">
        <v>27498.440476190477</v>
      </c>
      <c r="F71" s="209">
        <v>72048.333333333328</v>
      </c>
      <c r="G71" s="194">
        <f>(F71-E71)/E71</f>
        <v>1.62008797901526</v>
      </c>
      <c r="H71" s="209">
        <v>70965</v>
      </c>
      <c r="I71" s="194">
        <f>(F71-H71)/H71</f>
        <v>1.526574132788457E-2</v>
      </c>
    </row>
    <row r="72" spans="1:9" ht="16.5" x14ac:dyDescent="0.3">
      <c r="A72" s="37"/>
      <c r="B72" s="202" t="s">
        <v>59</v>
      </c>
      <c r="C72" s="189" t="s">
        <v>128</v>
      </c>
      <c r="D72" s="187" t="s">
        <v>124</v>
      </c>
      <c r="E72" s="210">
        <v>33259.916666666664</v>
      </c>
      <c r="F72" s="209">
        <v>125377.25</v>
      </c>
      <c r="G72" s="194">
        <f>(F72-E72)/E72</f>
        <v>2.7696200882443587</v>
      </c>
      <c r="H72" s="209">
        <v>121776.625</v>
      </c>
      <c r="I72" s="194">
        <f>(F72-H72)/H72</f>
        <v>2.9567455987550978E-2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21539.041666666668</v>
      </c>
      <c r="F73" s="218">
        <v>63527.666666666664</v>
      </c>
      <c r="G73" s="200">
        <f>(F73-E73)/E73</f>
        <v>1.9494193683176091</v>
      </c>
      <c r="H73" s="218">
        <v>57893.25</v>
      </c>
      <c r="I73" s="200">
        <f>(F73-H73)/H73</f>
        <v>9.7324241887727231E-2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432119.16904761904</v>
      </c>
      <c r="F74" s="83">
        <f>SUM(F68:F73)</f>
        <v>1399048.85</v>
      </c>
      <c r="G74" s="103">
        <f t="shared" ref="G74" si="10">(F74-E74)/E74</f>
        <v>2.2376458861648567</v>
      </c>
      <c r="H74" s="83">
        <f>SUM(H68:H73)</f>
        <v>1383317.4750000001</v>
      </c>
      <c r="I74" s="104">
        <f t="shared" ref="I74" si="11">(F74-H74)/H74</f>
        <v>1.1372208682609174E-2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68</v>
      </c>
      <c r="C76" s="191" t="s">
        <v>138</v>
      </c>
      <c r="D76" s="193" t="s">
        <v>134</v>
      </c>
      <c r="E76" s="207">
        <v>25553.333333333332</v>
      </c>
      <c r="F76" s="207">
        <v>63994.125</v>
      </c>
      <c r="G76" s="194">
        <f>(F76-E76)/E76</f>
        <v>1.5043357031046181</v>
      </c>
      <c r="H76" s="207">
        <v>64094.75</v>
      </c>
      <c r="I76" s="194">
        <f>(F76-H76)/H76</f>
        <v>-1.5699413758537165E-3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10946.25</v>
      </c>
      <c r="F77" s="210">
        <v>31465.75</v>
      </c>
      <c r="G77" s="194">
        <f>(F77-E77)/E77</f>
        <v>1.874568916295535</v>
      </c>
      <c r="H77" s="210">
        <v>31465.75</v>
      </c>
      <c r="I77" s="194">
        <f>(F77-H77)/H77</f>
        <v>0</v>
      </c>
    </row>
    <row r="78" spans="1:9" ht="16.5" x14ac:dyDescent="0.3">
      <c r="A78" s="37"/>
      <c r="B78" s="202" t="s">
        <v>71</v>
      </c>
      <c r="C78" s="189" t="s">
        <v>200</v>
      </c>
      <c r="D78" s="187" t="s">
        <v>134</v>
      </c>
      <c r="E78" s="210">
        <v>11400.121527777777</v>
      </c>
      <c r="F78" s="210">
        <v>25118.6</v>
      </c>
      <c r="G78" s="194">
        <f>(F78-E78)/E78</f>
        <v>1.2033624763381239</v>
      </c>
      <c r="H78" s="210">
        <v>24168.6</v>
      </c>
      <c r="I78" s="194">
        <f>(F78-H78)/H78</f>
        <v>3.9307200251566081E-2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9273.5</v>
      </c>
      <c r="F79" s="210">
        <v>27413.833333333332</v>
      </c>
      <c r="G79" s="194">
        <f>(F79-E79)/E79</f>
        <v>1.9561474452292373</v>
      </c>
      <c r="H79" s="210">
        <v>24774.75</v>
      </c>
      <c r="I79" s="194">
        <f>(F79-H79)/H79</f>
        <v>0.10652310652310648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6049.3750000000009</v>
      </c>
      <c r="F80" s="213">
        <v>54373.833333333336</v>
      </c>
      <c r="G80" s="194">
        <f>(F80-E80)/E80</f>
        <v>7.9883390157385401</v>
      </c>
      <c r="H80" s="213">
        <v>47997.166666666664</v>
      </c>
      <c r="I80" s="194">
        <f>(F80-H80)/H80</f>
        <v>0.1328550643614381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63222.579861111109</v>
      </c>
      <c r="F81" s="83">
        <f>SUM(F76:F80)</f>
        <v>202366.14166666669</v>
      </c>
      <c r="G81" s="103">
        <f t="shared" ref="G81" si="12">(F81-E81)/E81</f>
        <v>2.200852323825278</v>
      </c>
      <c r="H81" s="83">
        <f>SUM(H76:H80)</f>
        <v>192501.01666666666</v>
      </c>
      <c r="I81" s="104">
        <f t="shared" ref="I81" si="13">(F81-H81)/H81</f>
        <v>5.1247131941554398E-2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79</v>
      </c>
      <c r="C83" s="189" t="s">
        <v>155</v>
      </c>
      <c r="D83" s="193" t="s">
        <v>156</v>
      </c>
      <c r="E83" s="210">
        <v>56000</v>
      </c>
      <c r="F83" s="207">
        <v>75000</v>
      </c>
      <c r="G83" s="195">
        <f>(F83-E83)/E83</f>
        <v>0.3392857142857143</v>
      </c>
      <c r="H83" s="207">
        <v>75000</v>
      </c>
      <c r="I83" s="195">
        <f>(F83-H83)/H83</f>
        <v>0</v>
      </c>
    </row>
    <row r="84" spans="1:11" ht="16.5" x14ac:dyDescent="0.3">
      <c r="A84" s="37"/>
      <c r="B84" s="202" t="s">
        <v>74</v>
      </c>
      <c r="C84" s="189" t="s">
        <v>144</v>
      </c>
      <c r="D84" s="185" t="s">
        <v>142</v>
      </c>
      <c r="E84" s="210">
        <v>8230.2916666666661</v>
      </c>
      <c r="F84" s="210">
        <v>20117</v>
      </c>
      <c r="G84" s="194">
        <f>(F84-E84)/E84</f>
        <v>1.4442633159011176</v>
      </c>
      <c r="H84" s="210">
        <v>20083.599999999999</v>
      </c>
      <c r="I84" s="194">
        <f>(F84-H84)/H84</f>
        <v>1.6630484574479405E-3</v>
      </c>
    </row>
    <row r="85" spans="1:11" ht="16.5" x14ac:dyDescent="0.3">
      <c r="A85" s="37"/>
      <c r="B85" s="202" t="s">
        <v>76</v>
      </c>
      <c r="C85" s="189" t="s">
        <v>143</v>
      </c>
      <c r="D85" s="187" t="s">
        <v>161</v>
      </c>
      <c r="E85" s="210">
        <v>10100.0625</v>
      </c>
      <c r="F85" s="201">
        <v>29462.142857142859</v>
      </c>
      <c r="G85" s="194">
        <f>(F85-E85)/E85</f>
        <v>1.9170257963396622</v>
      </c>
      <c r="H85" s="201">
        <v>28473.571428571428</v>
      </c>
      <c r="I85" s="194">
        <f>(F85-H85)/H85</f>
        <v>3.4718912274540395E-2</v>
      </c>
    </row>
    <row r="86" spans="1:11" ht="16.5" x14ac:dyDescent="0.3">
      <c r="A86" s="37"/>
      <c r="B86" s="202" t="s">
        <v>80</v>
      </c>
      <c r="C86" s="189" t="s">
        <v>151</v>
      </c>
      <c r="D86" s="187" t="s">
        <v>150</v>
      </c>
      <c r="E86" s="210">
        <v>8526.6666666666679</v>
      </c>
      <c r="F86" s="210">
        <v>49399.8</v>
      </c>
      <c r="G86" s="194">
        <f>(F86-E86)/E86</f>
        <v>4.7935652853792012</v>
      </c>
      <c r="H86" s="210">
        <v>47062.8</v>
      </c>
      <c r="I86" s="194">
        <f>(F86-H86)/H86</f>
        <v>4.9657053978938777E-2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5919.1517857142862</v>
      </c>
      <c r="F87" s="219">
        <v>31604.714285714286</v>
      </c>
      <c r="G87" s="194">
        <f>(F87-E87)/E87</f>
        <v>4.3393991960117351</v>
      </c>
      <c r="H87" s="219">
        <v>29680.5</v>
      </c>
      <c r="I87" s="194">
        <f>(F87-H87)/H87</f>
        <v>6.4830925547557691E-2</v>
      </c>
    </row>
    <row r="88" spans="1:11" ht="16.5" x14ac:dyDescent="0.3">
      <c r="A88" s="37"/>
      <c r="B88" s="202" t="s">
        <v>75</v>
      </c>
      <c r="C88" s="189" t="s">
        <v>148</v>
      </c>
      <c r="D88" s="198" t="s">
        <v>145</v>
      </c>
      <c r="E88" s="219">
        <v>4151.666666666667</v>
      </c>
      <c r="F88" s="219">
        <v>13585.833333333334</v>
      </c>
      <c r="G88" s="194">
        <f>(F88-E88)/E88</f>
        <v>2.2723805700521882</v>
      </c>
      <c r="H88" s="219">
        <v>12650</v>
      </c>
      <c r="I88" s="194">
        <f>(F88-H88)/H88</f>
        <v>7.3978919631093598E-2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7582.2222222222217</v>
      </c>
      <c r="F89" s="213">
        <v>21414.375</v>
      </c>
      <c r="G89" s="196">
        <f>(F89-E89)/E89</f>
        <v>1.824287441383353</v>
      </c>
      <c r="H89" s="213">
        <v>19916.875</v>
      </c>
      <c r="I89" s="196">
        <f>(F89-H89)/H89</f>
        <v>7.5187498038723447E-2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100510.06150793651</v>
      </c>
      <c r="F90" s="83">
        <f>SUM(F83:F89)</f>
        <v>240583.86547619049</v>
      </c>
      <c r="G90" s="112">
        <f t="shared" ref="G90:G91" si="14">(F90-E90)/E90</f>
        <v>1.3936296711667362</v>
      </c>
      <c r="H90" s="83">
        <f>SUM(H83:H89)</f>
        <v>232867.34642857144</v>
      </c>
      <c r="I90" s="104">
        <f t="shared" ref="I90:I91" si="15">(F90-H90)/H90</f>
        <v>3.3136973328229055E-2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1709015.9845238097</v>
      </c>
      <c r="F91" s="99">
        <f>SUM(F32,F39,F47,F55,F66,F74,F81,F90)</f>
        <v>5275480.569444444</v>
      </c>
      <c r="G91" s="101">
        <f t="shared" si="14"/>
        <v>2.0868526785104198</v>
      </c>
      <c r="H91" s="99">
        <f>SUM(H32,H39,H47,H55,H66,H74,H81,H90)</f>
        <v>5101392.3714285707</v>
      </c>
      <c r="I91" s="113">
        <f t="shared" si="15"/>
        <v>3.4125624014120372E-2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15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30000</v>
      </c>
      <c r="E16" s="206">
        <v>25000</v>
      </c>
      <c r="F16" s="228">
        <v>30000</v>
      </c>
      <c r="G16" s="206">
        <v>28500</v>
      </c>
      <c r="H16" s="228">
        <v>25000</v>
      </c>
      <c r="I16" s="171">
        <v>27700</v>
      </c>
    </row>
    <row r="17" spans="1:9" ht="16.5" x14ac:dyDescent="0.3">
      <c r="A17" s="88"/>
      <c r="B17" s="137" t="s">
        <v>5</v>
      </c>
      <c r="C17" s="142" t="s">
        <v>164</v>
      </c>
      <c r="D17" s="227">
        <v>18000</v>
      </c>
      <c r="E17" s="209">
        <v>18000</v>
      </c>
      <c r="F17" s="227">
        <v>25000</v>
      </c>
      <c r="G17" s="209">
        <v>23500</v>
      </c>
      <c r="H17" s="227">
        <v>20000</v>
      </c>
      <c r="I17" s="130">
        <v>20900</v>
      </c>
    </row>
    <row r="18" spans="1:9" ht="16.5" x14ac:dyDescent="0.3">
      <c r="A18" s="88"/>
      <c r="B18" s="137" t="s">
        <v>6</v>
      </c>
      <c r="C18" s="142" t="s">
        <v>165</v>
      </c>
      <c r="D18" s="227">
        <v>12000</v>
      </c>
      <c r="E18" s="209">
        <v>15000</v>
      </c>
      <c r="F18" s="227">
        <v>20000</v>
      </c>
      <c r="G18" s="209">
        <v>20000</v>
      </c>
      <c r="H18" s="227">
        <v>18333</v>
      </c>
      <c r="I18" s="130">
        <v>17066.599999999999</v>
      </c>
    </row>
    <row r="19" spans="1:9" ht="16.5" x14ac:dyDescent="0.3">
      <c r="A19" s="88"/>
      <c r="B19" s="137" t="s">
        <v>7</v>
      </c>
      <c r="C19" s="142" t="s">
        <v>166</v>
      </c>
      <c r="D19" s="227">
        <v>18000</v>
      </c>
      <c r="E19" s="209">
        <v>25000</v>
      </c>
      <c r="F19" s="227">
        <v>13500</v>
      </c>
      <c r="G19" s="209">
        <v>29000</v>
      </c>
      <c r="H19" s="227">
        <v>20666</v>
      </c>
      <c r="I19" s="130">
        <v>21233.200000000001</v>
      </c>
    </row>
    <row r="20" spans="1:9" ht="16.5" x14ac:dyDescent="0.3">
      <c r="A20" s="88"/>
      <c r="B20" s="137" t="s">
        <v>8</v>
      </c>
      <c r="C20" s="142" t="s">
        <v>167</v>
      </c>
      <c r="D20" s="227">
        <v>35000</v>
      </c>
      <c r="E20" s="209">
        <v>50000</v>
      </c>
      <c r="F20" s="227">
        <v>52500</v>
      </c>
      <c r="G20" s="209">
        <v>50000</v>
      </c>
      <c r="H20" s="227">
        <v>40000</v>
      </c>
      <c r="I20" s="130">
        <v>45500</v>
      </c>
    </row>
    <row r="21" spans="1:9" ht="16.5" x14ac:dyDescent="0.3">
      <c r="A21" s="88"/>
      <c r="B21" s="137" t="s">
        <v>9</v>
      </c>
      <c r="C21" s="142" t="s">
        <v>168</v>
      </c>
      <c r="D21" s="227">
        <v>10000</v>
      </c>
      <c r="E21" s="209">
        <v>10000</v>
      </c>
      <c r="F21" s="227">
        <v>15000</v>
      </c>
      <c r="G21" s="209">
        <v>14000</v>
      </c>
      <c r="H21" s="227">
        <v>9666</v>
      </c>
      <c r="I21" s="130">
        <v>11733.2</v>
      </c>
    </row>
    <row r="22" spans="1:9" ht="16.5" x14ac:dyDescent="0.3">
      <c r="A22" s="88"/>
      <c r="B22" s="137" t="s">
        <v>10</v>
      </c>
      <c r="C22" s="142" t="s">
        <v>169</v>
      </c>
      <c r="D22" s="227">
        <v>12000</v>
      </c>
      <c r="E22" s="209">
        <v>15000</v>
      </c>
      <c r="F22" s="227">
        <v>16000</v>
      </c>
      <c r="G22" s="209">
        <v>20000</v>
      </c>
      <c r="H22" s="227">
        <v>20000</v>
      </c>
      <c r="I22" s="130">
        <v>16600</v>
      </c>
    </row>
    <row r="23" spans="1:9" ht="16.5" x14ac:dyDescent="0.3">
      <c r="A23" s="88"/>
      <c r="B23" s="137" t="s">
        <v>11</v>
      </c>
      <c r="C23" s="142" t="s">
        <v>170</v>
      </c>
      <c r="D23" s="227">
        <v>3500</v>
      </c>
      <c r="E23" s="209">
        <v>5000</v>
      </c>
      <c r="F23" s="227">
        <v>6000</v>
      </c>
      <c r="G23" s="209">
        <v>4500</v>
      </c>
      <c r="H23" s="227">
        <v>3333</v>
      </c>
      <c r="I23" s="130">
        <v>4466.6000000000004</v>
      </c>
    </row>
    <row r="24" spans="1:9" ht="16.5" x14ac:dyDescent="0.3">
      <c r="A24" s="88"/>
      <c r="B24" s="137" t="s">
        <v>12</v>
      </c>
      <c r="C24" s="142" t="s">
        <v>171</v>
      </c>
      <c r="D24" s="227">
        <v>2500</v>
      </c>
      <c r="E24" s="209">
        <v>5000</v>
      </c>
      <c r="F24" s="227">
        <v>5000</v>
      </c>
      <c r="G24" s="209">
        <v>4500</v>
      </c>
      <c r="H24" s="227">
        <v>4666</v>
      </c>
      <c r="I24" s="130">
        <v>4333.2</v>
      </c>
    </row>
    <row r="25" spans="1:9" ht="16.5" x14ac:dyDescent="0.3">
      <c r="A25" s="88"/>
      <c r="B25" s="137" t="s">
        <v>13</v>
      </c>
      <c r="C25" s="142" t="s">
        <v>172</v>
      </c>
      <c r="D25" s="227">
        <v>2500</v>
      </c>
      <c r="E25" s="209">
        <v>5000</v>
      </c>
      <c r="F25" s="227">
        <v>5000</v>
      </c>
      <c r="G25" s="209">
        <v>4500</v>
      </c>
      <c r="H25" s="227">
        <v>5000</v>
      </c>
      <c r="I25" s="130">
        <v>4400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5000</v>
      </c>
      <c r="F26" s="227">
        <v>7500</v>
      </c>
      <c r="G26" s="209">
        <v>4500</v>
      </c>
      <c r="H26" s="227">
        <v>4666</v>
      </c>
      <c r="I26" s="130">
        <v>5133.2</v>
      </c>
    </row>
    <row r="27" spans="1:9" ht="16.5" x14ac:dyDescent="0.3">
      <c r="A27" s="88"/>
      <c r="B27" s="137" t="s">
        <v>15</v>
      </c>
      <c r="C27" s="142" t="s">
        <v>174</v>
      </c>
      <c r="D27" s="227">
        <v>10000</v>
      </c>
      <c r="E27" s="209">
        <v>10000</v>
      </c>
      <c r="F27" s="227">
        <v>7500</v>
      </c>
      <c r="G27" s="209">
        <v>9000</v>
      </c>
      <c r="H27" s="227">
        <v>6000</v>
      </c>
      <c r="I27" s="130">
        <v>8500</v>
      </c>
    </row>
    <row r="28" spans="1:9" ht="16.5" x14ac:dyDescent="0.3">
      <c r="A28" s="88"/>
      <c r="B28" s="137" t="s">
        <v>16</v>
      </c>
      <c r="C28" s="142" t="s">
        <v>175</v>
      </c>
      <c r="D28" s="227">
        <v>2500</v>
      </c>
      <c r="E28" s="209">
        <v>5000</v>
      </c>
      <c r="F28" s="227">
        <v>5000</v>
      </c>
      <c r="G28" s="209">
        <v>4500</v>
      </c>
      <c r="H28" s="227">
        <v>4000</v>
      </c>
      <c r="I28" s="130">
        <v>4200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8000</v>
      </c>
      <c r="F29" s="227">
        <v>9000</v>
      </c>
      <c r="G29" s="209">
        <v>9500</v>
      </c>
      <c r="H29" s="227">
        <v>10666</v>
      </c>
      <c r="I29" s="130">
        <v>8633.2000000000007</v>
      </c>
    </row>
    <row r="30" spans="1:9" ht="16.5" x14ac:dyDescent="0.3">
      <c r="A30" s="88"/>
      <c r="B30" s="137" t="s">
        <v>18</v>
      </c>
      <c r="C30" s="142" t="s">
        <v>177</v>
      </c>
      <c r="D30" s="227">
        <v>13000</v>
      </c>
      <c r="E30" s="209">
        <v>25000</v>
      </c>
      <c r="F30" s="227">
        <v>15000</v>
      </c>
      <c r="G30" s="209">
        <v>12000</v>
      </c>
      <c r="H30" s="227">
        <v>10333</v>
      </c>
      <c r="I30" s="130">
        <v>15066.6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15000</v>
      </c>
      <c r="E31" s="212">
        <v>15000</v>
      </c>
      <c r="F31" s="229">
        <v>17000</v>
      </c>
      <c r="G31" s="212">
        <v>15000</v>
      </c>
      <c r="H31" s="229">
        <v>15666</v>
      </c>
      <c r="I31" s="167">
        <v>15533.2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11000</v>
      </c>
      <c r="E33" s="206">
        <v>25000</v>
      </c>
      <c r="F33" s="228">
        <v>25000</v>
      </c>
      <c r="G33" s="206">
        <v>35000</v>
      </c>
      <c r="H33" s="228">
        <v>26666</v>
      </c>
      <c r="I33" s="171">
        <v>24533.200000000001</v>
      </c>
    </row>
    <row r="34" spans="1:9" ht="16.5" x14ac:dyDescent="0.3">
      <c r="A34" s="88"/>
      <c r="B34" s="129" t="s">
        <v>27</v>
      </c>
      <c r="C34" s="15" t="s">
        <v>180</v>
      </c>
      <c r="D34" s="227">
        <v>11000</v>
      </c>
      <c r="E34" s="209">
        <v>25000</v>
      </c>
      <c r="F34" s="227">
        <v>19000</v>
      </c>
      <c r="G34" s="209">
        <v>35000</v>
      </c>
      <c r="H34" s="227">
        <v>26666</v>
      </c>
      <c r="I34" s="130">
        <v>23333.200000000001</v>
      </c>
    </row>
    <row r="35" spans="1:9" ht="16.5" x14ac:dyDescent="0.3">
      <c r="A35" s="88"/>
      <c r="B35" s="131" t="s">
        <v>28</v>
      </c>
      <c r="C35" s="15" t="s">
        <v>181</v>
      </c>
      <c r="D35" s="227">
        <v>15000</v>
      </c>
      <c r="E35" s="209">
        <v>20000</v>
      </c>
      <c r="F35" s="227">
        <v>16000</v>
      </c>
      <c r="G35" s="209">
        <v>17500</v>
      </c>
      <c r="H35" s="227">
        <v>19000</v>
      </c>
      <c r="I35" s="130">
        <v>17500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10000</v>
      </c>
      <c r="F36" s="227">
        <v>10000</v>
      </c>
      <c r="G36" s="209">
        <v>22500</v>
      </c>
      <c r="H36" s="227">
        <v>12000</v>
      </c>
      <c r="I36" s="130">
        <v>11900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10000</v>
      </c>
      <c r="E37" s="212">
        <v>5000</v>
      </c>
      <c r="F37" s="229">
        <v>15000</v>
      </c>
      <c r="G37" s="212">
        <v>10000</v>
      </c>
      <c r="H37" s="229">
        <v>10666</v>
      </c>
      <c r="I37" s="167">
        <v>10133.200000000001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380000</v>
      </c>
      <c r="E39" s="206">
        <v>350000</v>
      </c>
      <c r="F39" s="206">
        <v>450000</v>
      </c>
      <c r="G39" s="206">
        <v>290000</v>
      </c>
      <c r="H39" s="206">
        <v>350000</v>
      </c>
      <c r="I39" s="171">
        <v>364000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300000</v>
      </c>
      <c r="E40" s="212">
        <v>290000</v>
      </c>
      <c r="F40" s="212">
        <v>350000</v>
      </c>
      <c r="G40" s="212">
        <v>275000</v>
      </c>
      <c r="H40" s="212">
        <v>296666</v>
      </c>
      <c r="I40" s="167">
        <v>302333.2</v>
      </c>
    </row>
    <row r="41" spans="1:9" ht="15.75" thickBot="1" x14ac:dyDescent="0.3">
      <c r="D41" s="235">
        <v>926000</v>
      </c>
      <c r="E41" s="234">
        <v>966000</v>
      </c>
      <c r="F41" s="234">
        <v>1134000</v>
      </c>
      <c r="G41" s="234">
        <v>938000</v>
      </c>
      <c r="H41" s="234">
        <v>959659</v>
      </c>
      <c r="I41" s="236">
        <v>984731.8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23-05-2022</vt:lpstr>
      <vt:lpstr>By Order</vt:lpstr>
      <vt:lpstr>All Stores</vt:lpstr>
      <vt:lpstr>'23-05-2022'!Print_Titles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2022-05-26T09:41:13Z</cp:lastPrinted>
  <dcterms:created xsi:type="dcterms:W3CDTF">2010-10-20T06:23:14Z</dcterms:created>
  <dcterms:modified xsi:type="dcterms:W3CDTF">2022-05-26T09:42:44Z</dcterms:modified>
</cp:coreProperties>
</file>