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20" yWindow="-120" windowWidth="15480" windowHeight="11640" tabRatio="599" activeTab="4"/>
  </bookViews>
  <sheets>
    <sheet name="Supermarkets" sheetId="5" r:id="rId1"/>
    <sheet name="stores" sheetId="7" r:id="rId2"/>
    <sheet name="Comp" sheetId="8" r:id="rId3"/>
    <sheet name="04-07-2022" sheetId="9" r:id="rId4"/>
    <sheet name="By Order" sheetId="11" r:id="rId5"/>
    <sheet name="All Stores" sheetId="12" r:id="rId6"/>
  </sheets>
  <definedNames>
    <definedName name="_xlnm._FilterDatabase" localSheetId="4" hidden="1">'By Order'!$B$68:$I$73</definedName>
    <definedName name="_xlnm.Print_Titles" localSheetId="3">'04-07-2022'!$12:$14</definedName>
    <definedName name="_xlnm.Print_Titles" localSheetId="5">'All Stores'!$13:$14</definedName>
    <definedName name="_xlnm.Print_Titles" localSheetId="4">'By Order'!$13:$14</definedName>
    <definedName name="_xlnm.Print_Titles" localSheetId="2">Comp!$12:$13</definedName>
    <definedName name="_xlnm.Print_Titles" localSheetId="1">stores!$12:$13</definedName>
    <definedName name="_xlnm.Print_Titles" localSheetId="0">Supermarkets!$12:$13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7" i="11" l="1"/>
  <c r="G87" i="11"/>
  <c r="I86" i="11"/>
  <c r="G86" i="11"/>
  <c r="I88" i="11"/>
  <c r="G88" i="11"/>
  <c r="I85" i="11"/>
  <c r="G85" i="11"/>
  <c r="I84" i="11"/>
  <c r="G84" i="11"/>
  <c r="I89" i="11"/>
  <c r="G89" i="11"/>
  <c r="I83" i="11"/>
  <c r="G83" i="11"/>
  <c r="I79" i="11"/>
  <c r="G79" i="11"/>
  <c r="I77" i="11"/>
  <c r="G77" i="11"/>
  <c r="I76" i="11"/>
  <c r="G76" i="11"/>
  <c r="I78" i="11"/>
  <c r="G78" i="11"/>
  <c r="I80" i="11"/>
  <c r="G80" i="11"/>
  <c r="I73" i="11"/>
  <c r="G73" i="11"/>
  <c r="I69" i="11"/>
  <c r="G69" i="11"/>
  <c r="I68" i="11"/>
  <c r="G68" i="11"/>
  <c r="I72" i="11"/>
  <c r="G72" i="11"/>
  <c r="I71" i="11"/>
  <c r="G71" i="11"/>
  <c r="I70" i="11"/>
  <c r="G70" i="11"/>
  <c r="I61" i="11"/>
  <c r="G61" i="11"/>
  <c r="I63" i="11"/>
  <c r="G63" i="11"/>
  <c r="I64" i="11"/>
  <c r="G64" i="11"/>
  <c r="I65" i="11"/>
  <c r="G65" i="11"/>
  <c r="I57" i="11"/>
  <c r="G57" i="11"/>
  <c r="I59" i="11"/>
  <c r="G59" i="11"/>
  <c r="I60" i="11"/>
  <c r="G60" i="11"/>
  <c r="I58" i="11"/>
  <c r="G58" i="11"/>
  <c r="I62" i="11"/>
  <c r="G62" i="11"/>
  <c r="I51" i="11"/>
  <c r="G51" i="11"/>
  <c r="I50" i="11"/>
  <c r="G50" i="11"/>
  <c r="I49" i="11"/>
  <c r="G49" i="11"/>
  <c r="I52" i="11"/>
  <c r="G52" i="11"/>
  <c r="I54" i="11"/>
  <c r="G54" i="11"/>
  <c r="I53" i="11"/>
  <c r="G53" i="11"/>
  <c r="I41" i="11"/>
  <c r="G41" i="11"/>
  <c r="I43" i="11"/>
  <c r="G43" i="11"/>
  <c r="I45" i="11"/>
  <c r="G45" i="11"/>
  <c r="I46" i="11"/>
  <c r="G46" i="11"/>
  <c r="I42" i="11"/>
  <c r="G42" i="11"/>
  <c r="I44" i="11"/>
  <c r="G44" i="11"/>
  <c r="I38" i="11"/>
  <c r="G38" i="11"/>
  <c r="I37" i="11"/>
  <c r="G37" i="11"/>
  <c r="I36" i="11"/>
  <c r="G36" i="11"/>
  <c r="I35" i="11"/>
  <c r="G35" i="11"/>
  <c r="I34" i="11"/>
  <c r="G34" i="11"/>
  <c r="I18" i="11"/>
  <c r="G18" i="11"/>
  <c r="I19" i="11"/>
  <c r="G19" i="11"/>
  <c r="I28" i="11"/>
  <c r="G28" i="11"/>
  <c r="I24" i="11"/>
  <c r="G24" i="11"/>
  <c r="I31" i="11"/>
  <c r="G31" i="11"/>
  <c r="I26" i="11"/>
  <c r="G26" i="11"/>
  <c r="I27" i="11"/>
  <c r="G27" i="11"/>
  <c r="I30" i="11"/>
  <c r="G30" i="11"/>
  <c r="I23" i="11"/>
  <c r="G23" i="11"/>
  <c r="I22" i="11"/>
  <c r="G22" i="11"/>
  <c r="I17" i="11"/>
  <c r="G17" i="11"/>
  <c r="I25" i="11"/>
  <c r="G25" i="11"/>
  <c r="I16" i="11"/>
  <c r="G16" i="11"/>
  <c r="I29" i="11"/>
  <c r="G29" i="11"/>
  <c r="I20" i="11"/>
  <c r="G20" i="11"/>
  <c r="I21" i="11"/>
  <c r="G21" i="11"/>
  <c r="E40" i="8"/>
  <c r="D40" i="8" l="1"/>
  <c r="I31" i="9" l="1"/>
  <c r="G31" i="9"/>
  <c r="I30" i="9"/>
  <c r="G30" i="9"/>
  <c r="I29" i="9"/>
  <c r="G29" i="9"/>
  <c r="I28" i="9"/>
  <c r="G28" i="9"/>
  <c r="I27" i="9"/>
  <c r="G27" i="9"/>
  <c r="I26" i="9"/>
  <c r="G26" i="9"/>
  <c r="I25" i="9"/>
  <c r="G25" i="9"/>
  <c r="I24" i="9"/>
  <c r="G24" i="9"/>
  <c r="I23" i="9"/>
  <c r="G23" i="9"/>
  <c r="I22" i="9"/>
  <c r="G22" i="9"/>
  <c r="I21" i="9"/>
  <c r="G21" i="9"/>
  <c r="I20" i="9"/>
  <c r="G20" i="9"/>
  <c r="I19" i="9"/>
  <c r="G19" i="9"/>
  <c r="I18" i="9"/>
  <c r="G18" i="9"/>
  <c r="I17" i="9"/>
  <c r="G17" i="9"/>
  <c r="H81" i="11" l="1"/>
  <c r="F81" i="11"/>
  <c r="H15" i="8" l="1"/>
  <c r="H16" i="8" l="1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2" i="8"/>
  <c r="H33" i="8"/>
  <c r="H34" i="8"/>
  <c r="H35" i="8"/>
  <c r="H36" i="8"/>
  <c r="H38" i="8"/>
  <c r="H39" i="8"/>
  <c r="H74" i="11" l="1"/>
  <c r="G33" i="9" l="1"/>
  <c r="G34" i="9"/>
  <c r="G35" i="9"/>
  <c r="G36" i="9"/>
  <c r="G37" i="9"/>
  <c r="G39" i="9"/>
  <c r="G40" i="9"/>
  <c r="I15" i="5"/>
  <c r="E32" i="11" l="1"/>
  <c r="F32" i="11"/>
  <c r="H32" i="11"/>
  <c r="E39" i="11"/>
  <c r="F39" i="11"/>
  <c r="H39" i="11"/>
  <c r="G39" i="11" l="1"/>
  <c r="G32" i="11"/>
  <c r="G70" i="9" l="1"/>
  <c r="I70" i="9"/>
  <c r="G71" i="9"/>
  <c r="I71" i="9"/>
  <c r="G72" i="9"/>
  <c r="I72" i="9"/>
  <c r="G73" i="9"/>
  <c r="I73" i="9"/>
  <c r="G74" i="9"/>
  <c r="I74" i="9"/>
  <c r="G34" i="7" l="1"/>
  <c r="I19" i="5"/>
  <c r="I17" i="5" l="1"/>
  <c r="G19" i="5"/>
  <c r="I16" i="5"/>
  <c r="I18" i="5"/>
  <c r="I20" i="5"/>
  <c r="I21" i="5"/>
  <c r="I22" i="5"/>
  <c r="I23" i="5"/>
  <c r="I24" i="5"/>
  <c r="I25" i="5"/>
  <c r="I26" i="5"/>
  <c r="I27" i="5"/>
  <c r="I28" i="5"/>
  <c r="I29" i="5"/>
  <c r="I30" i="5"/>
  <c r="I32" i="5"/>
  <c r="I33" i="5"/>
  <c r="I34" i="5"/>
  <c r="I35" i="5"/>
  <c r="I36" i="5"/>
  <c r="I38" i="5"/>
  <c r="I39" i="5"/>
  <c r="I40" i="5"/>
  <c r="F74" i="11" l="1"/>
  <c r="I74" i="11" l="1"/>
  <c r="G16" i="5" l="1"/>
  <c r="G18" i="5" l="1"/>
  <c r="G40" i="8" l="1"/>
  <c r="E47" i="11"/>
  <c r="E55" i="11"/>
  <c r="E66" i="11"/>
  <c r="E74" i="11"/>
  <c r="E81" i="11"/>
  <c r="E90" i="11" l="1"/>
  <c r="E91" i="11" l="1"/>
  <c r="G52" i="5" l="1"/>
  <c r="I50" i="5"/>
  <c r="I45" i="5" l="1"/>
  <c r="F66" i="11" l="1"/>
  <c r="G41" i="9" l="1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6" i="9"/>
  <c r="G77" i="9"/>
  <c r="G78" i="9"/>
  <c r="G79" i="9"/>
  <c r="G80" i="9"/>
  <c r="G81" i="9"/>
  <c r="G82" i="9"/>
  <c r="H90" i="11" l="1"/>
  <c r="F90" i="11"/>
  <c r="H66" i="11"/>
  <c r="I66" i="11" s="1"/>
  <c r="H55" i="11"/>
  <c r="F55" i="11"/>
  <c r="H47" i="11"/>
  <c r="F47" i="11"/>
  <c r="H91" i="11" l="1"/>
  <c r="I47" i="11"/>
  <c r="I90" i="11"/>
  <c r="G74" i="11"/>
  <c r="I55" i="11"/>
  <c r="G47" i="11"/>
  <c r="G81" i="11"/>
  <c r="G55" i="11"/>
  <c r="I39" i="11"/>
  <c r="G90" i="11"/>
  <c r="G66" i="11"/>
  <c r="F91" i="11"/>
  <c r="I32" i="11"/>
  <c r="I81" i="11"/>
  <c r="I91" i="11" l="1"/>
  <c r="G91" i="11"/>
  <c r="F15" i="8" l="1"/>
  <c r="I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2" i="8"/>
  <c r="F33" i="8"/>
  <c r="F34" i="8"/>
  <c r="F35" i="8"/>
  <c r="F36" i="8"/>
  <c r="F38" i="8"/>
  <c r="F39" i="8"/>
  <c r="I46" i="9" l="1"/>
  <c r="I47" i="9"/>
  <c r="I48" i="9"/>
  <c r="I49" i="9"/>
  <c r="I50" i="9"/>
  <c r="I51" i="9"/>
  <c r="H40" i="8" l="1"/>
  <c r="G17" i="5" l="1"/>
  <c r="G20" i="5"/>
  <c r="G21" i="5"/>
  <c r="G22" i="5"/>
  <c r="G23" i="5"/>
  <c r="G24" i="5"/>
  <c r="G25" i="5"/>
  <c r="G26" i="5"/>
  <c r="G27" i="5"/>
  <c r="G28" i="5"/>
  <c r="G29" i="5"/>
  <c r="G30" i="5"/>
  <c r="G32" i="5"/>
  <c r="G33" i="5"/>
  <c r="G34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0" i="8" l="1"/>
  <c r="I39" i="7" l="1"/>
  <c r="I41" i="5"/>
  <c r="I30" i="7" l="1"/>
  <c r="I36" i="9" l="1"/>
  <c r="I38" i="7"/>
  <c r="I36" i="7"/>
  <c r="I35" i="7"/>
  <c r="I34" i="7"/>
  <c r="I33" i="7"/>
  <c r="I32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5" i="7"/>
  <c r="G36" i="7"/>
  <c r="G38" i="7"/>
  <c r="G39" i="7"/>
  <c r="G15" i="7"/>
  <c r="F40" i="8" l="1"/>
  <c r="I39" i="8"/>
  <c r="I38" i="8"/>
  <c r="I33" i="8"/>
  <c r="I34" i="8"/>
  <c r="I35" i="8"/>
  <c r="I36" i="8"/>
  <c r="I32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G16" i="9" l="1"/>
  <c r="I16" i="9"/>
  <c r="G15" i="5"/>
</calcChain>
</file>

<file path=xl/sharedStrings.xml><?xml version="1.0" encoding="utf-8"?>
<sst xmlns="http://schemas.openxmlformats.org/spreadsheetml/2006/main" count="848" uniqueCount="225">
  <si>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</si>
  <si>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</si>
  <si>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</si>
  <si>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</si>
  <si>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</si>
  <si>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</si>
  <si>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</si>
  <si>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</si>
  <si>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</si>
  <si>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</si>
  <si>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</si>
  <si>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</si>
  <si>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</si>
  <si>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</si>
  <si>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</si>
  <si>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</si>
  <si>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</si>
  <si>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</si>
  <si>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</si>
  <si>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</si>
  <si>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</si>
  <si>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</si>
  <si>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</si>
  <si>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</si>
  <si>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</si>
  <si>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</si>
  <si>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</si>
  <si>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</si>
  <si>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</si>
  <si>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</si>
  <si>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</si>
  <si>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</si>
  <si>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</si>
  <si>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</si>
  <si>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</si>
  <si>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</si>
  <si>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</si>
  <si>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</si>
  <si>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</si>
  <si>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</si>
  <si>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</si>
  <si>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</si>
  <si>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</si>
  <si>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</si>
  <si>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</si>
  <si>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</si>
  <si>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</si>
  <si>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</si>
  <si>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</si>
  <si>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</si>
  <si>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</si>
  <si>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</si>
  <si>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</si>
  <si>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</si>
  <si>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</si>
  <si>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</si>
  <si>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</si>
  <si>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</si>
  <si>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</si>
  <si>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</si>
  <si>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</si>
  <si>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</si>
  <si>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</si>
  <si>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</si>
  <si>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</si>
  <si>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</si>
  <si>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</si>
  <si>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</si>
  <si>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</si>
  <si>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</si>
  <si>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</si>
  <si>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</si>
  <si>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</si>
  <si>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</si>
  <si>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</si>
  <si>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</si>
  <si>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</si>
  <si>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</si>
  <si>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</si>
  <si>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</si>
  <si>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</si>
  <si>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</si>
  <si>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</si>
  <si>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</si>
  <si>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</si>
  <si>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</si>
  <si>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</si>
  <si>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</si>
  <si>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</si>
  <si>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</si>
  <si>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</si>
  <si>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</si>
  <si>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</si>
  <si>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</si>
  <si>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</si>
  <si>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</si>
  <si>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</si>
  <si>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</si>
  <si>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</si>
  <si>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</si>
  <si>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</si>
  <si>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</si>
  <si>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</si>
  <si>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</si>
  <si>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</si>
  <si>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</si>
  <si>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</si>
  <si>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</si>
  <si>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</si>
  <si>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</si>
  <si>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</si>
  <si>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</si>
  <si>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</si>
  <si>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</si>
  <si>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</si>
  <si>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</si>
  <si>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</si>
  <si>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</si>
  <si>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</si>
  <si>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</si>
  <si>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</si>
  <si>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</si>
  <si>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</si>
  <si>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</si>
  <si>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</si>
  <si>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</si>
  <si>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</si>
  <si>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</si>
  <si>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</si>
  <si>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</si>
  <si>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</si>
  <si>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</si>
  <si>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</si>
  <si>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</si>
  <si>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</si>
  <si>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</si>
  <si>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</si>
  <si>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</si>
  <si>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</si>
  <si>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</si>
  <si>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</si>
  <si>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</si>
  <si>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</si>
  <si>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</si>
  <si>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</si>
  <si>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</si>
  <si>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</si>
  <si>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</si>
  <si>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</si>
  <si>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</si>
  <si>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</si>
  <si>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</si>
  <si>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</si>
  <si>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</si>
  <si>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</si>
  <si>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</si>
  <si>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</si>
  <si>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</si>
  <si>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</si>
  <si>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</si>
  <si>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</si>
  <si>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</si>
  <si>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</si>
  <si>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</si>
  <si>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</si>
  <si>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</si>
  <si>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</si>
  <si>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</si>
  <si>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</si>
  <si>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</si>
  <si>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</si>
  <si>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</si>
  <si>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</si>
  <si>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</si>
  <si>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</si>
  <si>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</si>
  <si>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</si>
  <si>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</si>
  <si>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</si>
  <si>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</si>
  <si>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</si>
  <si>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</si>
  <si>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</si>
  <si>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</si>
  <si>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</si>
  <si>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</si>
  <si>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</si>
  <si>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</si>
  <si>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</si>
  <si>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</si>
  <si>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</si>
  <si>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</si>
  <si>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</si>
  <si>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</si>
  <si>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</si>
  <si>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</si>
  <si>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</si>
  <si>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</si>
  <si>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</si>
  <si>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</si>
  <si>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</si>
  <si>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</si>
  <si>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</si>
  <si>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</si>
  <si>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</si>
  <si>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</si>
  <si>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</si>
  <si>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</si>
  <si>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</si>
  <si>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</si>
  <si>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</si>
  <si>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</si>
  <si>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</si>
  <si>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</si>
  <si>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مجمــوع المنتجات الدهنية والزيتية</t>
  </si>
  <si>
    <t>غالون 3,6 ليتر</t>
  </si>
  <si>
    <t>غالون 3,5 ليتر</t>
  </si>
  <si>
    <t>معدل أسعار  السوبرماركات في 20-06-2022 (ل.ل.)</t>
  </si>
  <si>
    <t>معدل أسعار المحلات والملاحم في 20-06-2022 (ل.ل.)</t>
  </si>
  <si>
    <t>المعدل العام للأسعار في 20-06-2022  (ل.ل.)</t>
  </si>
  <si>
    <t xml:space="preserve"> التاريخ 4 تموز 2022</t>
  </si>
  <si>
    <t>معدل الأسعار في تموز 2021 (ل.ل.)</t>
  </si>
  <si>
    <t>معدل أسعار المحلات والملاحم في 04-07-2022 (ل.ل.)</t>
  </si>
  <si>
    <t>معدل أسعار  السوبرماركات في 04-07-2022 (ل.ل.)</t>
  </si>
  <si>
    <t>المعدل العام للأسعار في 04-07-2022  (ل.ل.)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</si>
</sst>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8" x14ac:knownFonts="1">
    <font>
      <sz val="11"/>
      <color theme="1"/>
      <name val="Arial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Arial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Arial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Arial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  <charset val="17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26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0" fontId="9" fillId="0" borderId="9" xfId="0" applyFont="1" applyBorder="1" applyAlignment="1">
      <alignment horizontal="right" vertical="center" indent="1"/>
    </xf>
    <xf numFmtId="1" fontId="0" fillId="0" borderId="0" xfId="0" applyNumberFormat="1"/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28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4" fillId="0" borderId="19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 indent="1"/>
    </xf>
    <xf numFmtId="0" fontId="17" fillId="0" borderId="17" xfId="0" applyFont="1" applyBorder="1" applyAlignment="1">
      <alignment horizontal="right" indent="1"/>
    </xf>
    <xf numFmtId="0" fontId="17" fillId="0" borderId="3" xfId="0" applyFont="1" applyBorder="1" applyAlignment="1">
      <alignment horizontal="right" indent="1"/>
    </xf>
    <xf numFmtId="1" fontId="1" fillId="2" borderId="3" xfId="0" applyNumberFormat="1" applyFont="1" applyFill="1" applyBorder="1" applyAlignment="1">
      <alignment horizontal="center" vertical="center"/>
    </xf>
    <xf numFmtId="0" fontId="17" fillId="0" borderId="2" xfId="0" applyFont="1" applyBorder="1" applyAlignment="1">
      <alignment horizontal="right" indent="1"/>
    </xf>
    <xf numFmtId="0" fontId="17" fillId="0" borderId="11" xfId="0" applyFont="1" applyBorder="1" applyAlignment="1">
      <alignment horizontal="right" indent="1"/>
    </xf>
    <xf numFmtId="0" fontId="10" fillId="0" borderId="16" xfId="0" applyFont="1" applyBorder="1" applyAlignment="1">
      <alignment horizontal="center" vertical="center"/>
    </xf>
    <xf numFmtId="0" fontId="5" fillId="2" borderId="7" xfId="0" applyFont="1" applyFill="1" applyBorder="1" applyAlignment="1">
      <alignment horizontal="right" indent="1"/>
    </xf>
    <xf numFmtId="0" fontId="4" fillId="0" borderId="15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right" indent="1"/>
    </xf>
    <xf numFmtId="0" fontId="17" fillId="0" borderId="24" xfId="0" applyFont="1" applyBorder="1" applyAlignment="1">
      <alignment horizontal="right" indent="1"/>
    </xf>
    <xf numFmtId="0" fontId="17" fillId="0" borderId="23" xfId="0" applyFont="1" applyBorder="1" applyAlignment="1">
      <alignment horizontal="right" indent="1"/>
    </xf>
    <xf numFmtId="0" fontId="17" fillId="0" borderId="22" xfId="0" applyFont="1" applyBorder="1" applyAlignment="1">
      <alignment horizontal="right" indent="1"/>
    </xf>
    <xf numFmtId="0" fontId="10" fillId="0" borderId="32" xfId="0" applyFont="1" applyBorder="1" applyAlignment="1">
      <alignment horizontal="center" vertical="center"/>
    </xf>
    <xf numFmtId="0" fontId="5" fillId="2" borderId="17" xfId="0" applyFont="1" applyFill="1" applyBorder="1" applyAlignment="1">
      <alignment horizontal="right" indent="1"/>
    </xf>
    <xf numFmtId="0" fontId="5" fillId="2" borderId="3" xfId="0" applyFont="1" applyFill="1" applyBorder="1" applyAlignment="1">
      <alignment horizontal="right" indent="1"/>
    </xf>
    <xf numFmtId="0" fontId="5" fillId="2" borderId="4" xfId="0" applyFont="1" applyFill="1" applyBorder="1" applyAlignment="1">
      <alignment horizontal="right" indent="1"/>
    </xf>
    <xf numFmtId="0" fontId="17" fillId="0" borderId="9" xfId="0" applyFont="1" applyBorder="1" applyAlignment="1">
      <alignment horizontal="right" indent="1"/>
    </xf>
    <xf numFmtId="0" fontId="0" fillId="0" borderId="0" xfId="0"/>
    <xf numFmtId="0" fontId="4" fillId="0" borderId="16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4" fillId="0" borderId="1" xfId="0" applyFont="1" applyBorder="1" applyAlignment="1">
      <alignment horizontal="right" vertical="center" indent="1"/>
    </xf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1" fontId="14" fillId="0" borderId="21" xfId="0" applyNumberFormat="1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0" fontId="4" fillId="0" borderId="20" xfId="0" applyFont="1" applyBorder="1" applyAlignment="1">
      <alignment horizontal="right" vertical="center" indent="1"/>
    </xf>
    <xf numFmtId="1" fontId="4" fillId="0" borderId="16" xfId="0" applyNumberFormat="1" applyFont="1" applyBorder="1" applyAlignment="1">
      <alignment horizontal="center" vertical="center"/>
    </xf>
    <xf numFmtId="0" fontId="17" fillId="0" borderId="17" xfId="0" applyFont="1" applyBorder="1" applyAlignment="1">
      <alignment horizontal="right" indent="1"/>
    </xf>
    <xf numFmtId="1" fontId="1" fillId="2" borderId="17" xfId="0" applyNumberFormat="1" applyFont="1" applyFill="1" applyBorder="1" applyAlignment="1">
      <alignment horizontal="center" vertical="center"/>
    </xf>
    <xf numFmtId="0" fontId="17" fillId="0" borderId="4" xfId="0" applyFont="1" applyBorder="1" applyAlignment="1">
      <alignment horizontal="right" indent="1"/>
    </xf>
    <xf numFmtId="0" fontId="5" fillId="2" borderId="7" xfId="0" applyFont="1" applyFill="1" applyBorder="1" applyAlignment="1">
      <alignment horizontal="right" indent="1"/>
    </xf>
    <xf numFmtId="0" fontId="10" fillId="0" borderId="9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164" fontId="14" fillId="2" borderId="9" xfId="1" applyNumberFormat="1" applyFont="1" applyFill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1" fontId="15" fillId="0" borderId="16" xfId="0" applyNumberFormat="1" applyFont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1" fontId="14" fillId="2" borderId="16" xfId="0" applyNumberFormat="1" applyFont="1" applyFill="1" applyBorder="1" applyAlignment="1">
      <alignment horizontal="center"/>
    </xf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9" fontId="1" fillId="2" borderId="4" xfId="1" applyFont="1" applyFill="1" applyBorder="1" applyAlignment="1">
      <alignment horizont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9" fillId="0" borderId="26" xfId="0" applyFont="1" applyBorder="1"/>
    <xf numFmtId="0" fontId="9" fillId="0" borderId="27" xfId="0" applyFont="1" applyBorder="1"/>
    <xf numFmtId="0" fontId="9" fillId="0" borderId="25" xfId="0" applyFont="1" applyBorder="1"/>
    <xf numFmtId="0" fontId="9" fillId="0" borderId="29" xfId="0" applyFont="1" applyBorder="1"/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1" fontId="14" fillId="0" borderId="28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17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10" fillId="0" borderId="11" xfId="0" applyFont="1" applyBorder="1" applyAlignment="1">
      <alignment horizontal="center" vertical="center" wrapText="1"/>
    </xf>
    <xf numFmtId="1" fontId="14" fillId="2" borderId="35" xfId="0" applyNumberFormat="1" applyFont="1" applyFill="1" applyBorder="1" applyAlignment="1">
      <alignment horizontal="center"/>
    </xf>
    <xf numFmtId="1" fontId="14" fillId="2" borderId="13" xfId="0" applyNumberFormat="1" applyFont="1" applyFill="1" applyBorder="1" applyAlignment="1">
      <alignment horizontal="center"/>
    </xf>
    <xf numFmtId="0" fontId="10" fillId="0" borderId="9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1" fontId="1" fillId="2" borderId="23" xfId="0" applyNumberFormat="1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1171574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1" y="0"/>
          <a:ext cx="1171573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>
          <a:extLst>
            <a:ext uri="{FF2B5EF4-FFF2-40B4-BE49-F238E27FC236}">
              <a16:creationId xmlns:a16="http://schemas.microsoft.com/office/drawing/2014/main" xmlns="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" name="Picture 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7:I82"/>
  <sheetViews>
    <sheetView rightToLeft="1" topLeftCell="B29" zoomScaleNormal="100" workbookViewId="0">
      <selection activeCell="F40" sqref="F40:F81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1.375" customWidth="1"/>
    <col min="4" max="4" width="16.125" bestFit="1" customWidth="1"/>
    <col min="5" max="5" width="15.625" customWidth="1"/>
    <col min="6" max="6" width="14.625" customWidth="1"/>
    <col min="7" max="7" width="13.25" customWidth="1"/>
    <col min="8" max="8" width="14.375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  <c r="E7" s="3"/>
    </row>
    <row r="8" spans="1:9" ht="14.25" x14ac:dyDescent="0.2">
      <c r="A8" s="4" t="s">
        <v>2</v>
      </c>
      <c r="B8" s="4"/>
      <c r="C8" s="4"/>
      <c r="D8" s="4"/>
      <c r="E8" s="4"/>
    </row>
    <row r="9" spans="1:9" ht="19.5" x14ac:dyDescent="0.35">
      <c r="A9" s="237" t="s">
        <v>202</v>
      </c>
      <c r="B9" s="237"/>
      <c r="C9" s="237"/>
      <c r="D9" s="237"/>
      <c r="E9" s="237"/>
      <c r="F9" s="237"/>
      <c r="G9" s="237"/>
      <c r="H9" s="237"/>
      <c r="I9" s="237"/>
    </row>
    <row r="10" spans="1:9" ht="18" x14ac:dyDescent="0.2">
      <c r="A10" s="2" t="s">
        <v>220</v>
      </c>
      <c r="B10" s="2"/>
      <c r="C10" s="2"/>
      <c r="D10" s="2"/>
      <c r="E10" s="2"/>
    </row>
    <row r="11" spans="1:9" ht="18.75" thickBot="1" x14ac:dyDescent="0.25">
      <c r="A11" s="2"/>
      <c r="B11" s="2"/>
      <c r="C11" s="2"/>
      <c r="D11" s="2"/>
      <c r="E11" s="2"/>
    </row>
    <row r="12" spans="1:9" ht="24.75" customHeight="1" x14ac:dyDescent="0.2">
      <c r="A12" s="238" t="s">
        <v>3</v>
      </c>
      <c r="B12" s="244"/>
      <c r="C12" s="242" t="s">
        <v>0</v>
      </c>
      <c r="D12" s="240" t="s">
        <v>23</v>
      </c>
      <c r="E12" s="240" t="s">
        <v>221</v>
      </c>
      <c r="F12" s="240" t="s">
        <v>223</v>
      </c>
      <c r="G12" s="240" t="s">
        <v>197</v>
      </c>
      <c r="H12" s="240" t="s">
        <v>217</v>
      </c>
      <c r="I12" s="240" t="s">
        <v>187</v>
      </c>
    </row>
    <row r="13" spans="1:9" ht="38.25" customHeight="1" thickBot="1" x14ac:dyDescent="0.25">
      <c r="A13" s="239"/>
      <c r="B13" s="245"/>
      <c r="C13" s="243"/>
      <c r="D13" s="241"/>
      <c r="E13" s="241"/>
      <c r="F13" s="241"/>
      <c r="G13" s="241"/>
      <c r="H13" s="241"/>
      <c r="I13" s="241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 x14ac:dyDescent="0.3">
      <c r="A15" s="33"/>
      <c r="B15" s="91" t="s">
        <v>4</v>
      </c>
      <c r="C15" s="19" t="s">
        <v>84</v>
      </c>
      <c r="D15" s="20" t="s">
        <v>161</v>
      </c>
      <c r="E15" s="206">
        <v>6169.25</v>
      </c>
      <c r="F15" s="215">
        <v>12438.888888888889</v>
      </c>
      <c r="G15" s="45">
        <f t="shared" ref="G15:G30" si="0">(F15-E15)/E15</f>
        <v>1.0162724624369071</v>
      </c>
      <c r="H15" s="215">
        <v>12348.571428571429</v>
      </c>
      <c r="I15" s="45">
        <f t="shared" ref="I15:I30" si="1">(F15-H15)/H15</f>
        <v>7.3140007198312738E-3</v>
      </c>
    </row>
    <row r="16" spans="1:9" ht="16.5" x14ac:dyDescent="0.3">
      <c r="A16" s="37"/>
      <c r="B16" s="92" t="s">
        <v>5</v>
      </c>
      <c r="C16" s="189" t="s">
        <v>85</v>
      </c>
      <c r="D16" s="185" t="s">
        <v>161</v>
      </c>
      <c r="E16" s="209">
        <v>5197.1499999999996</v>
      </c>
      <c r="F16" s="209">
        <v>17061</v>
      </c>
      <c r="G16" s="48">
        <f t="shared" si="0"/>
        <v>2.2827607438692361</v>
      </c>
      <c r="H16" s="209">
        <v>18806.25</v>
      </c>
      <c r="I16" s="44">
        <f t="shared" si="1"/>
        <v>-9.2801595214356936E-2</v>
      </c>
    </row>
    <row r="17" spans="1:9" ht="16.5" x14ac:dyDescent="0.3">
      <c r="A17" s="37"/>
      <c r="B17" s="92" t="s">
        <v>6</v>
      </c>
      <c r="C17" s="15" t="s">
        <v>86</v>
      </c>
      <c r="D17" s="11" t="s">
        <v>161</v>
      </c>
      <c r="E17" s="209">
        <v>5535.4444444444443</v>
      </c>
      <c r="F17" s="209">
        <v>17443.111111111109</v>
      </c>
      <c r="G17" s="48">
        <f t="shared" si="0"/>
        <v>2.1511672253557874</v>
      </c>
      <c r="H17" s="209">
        <v>14776.444444444445</v>
      </c>
      <c r="I17" s="44">
        <f t="shared" si="1"/>
        <v>0.18046741059343682</v>
      </c>
    </row>
    <row r="18" spans="1:9" ht="16.5" x14ac:dyDescent="0.3">
      <c r="A18" s="37"/>
      <c r="B18" s="92" t="s">
        <v>7</v>
      </c>
      <c r="C18" s="15" t="s">
        <v>87</v>
      </c>
      <c r="D18" s="11" t="s">
        <v>161</v>
      </c>
      <c r="E18" s="209">
        <v>2878.65</v>
      </c>
      <c r="F18" s="209">
        <v>13498.888888888889</v>
      </c>
      <c r="G18" s="48">
        <f t="shared" si="0"/>
        <v>3.6893123126774316</v>
      </c>
      <c r="H18" s="209">
        <v>19554.444444444445</v>
      </c>
      <c r="I18" s="44">
        <f t="shared" si="1"/>
        <v>-0.30967668617535093</v>
      </c>
    </row>
    <row r="19" spans="1:9" ht="16.5" x14ac:dyDescent="0.3">
      <c r="A19" s="37"/>
      <c r="B19" s="92" t="s">
        <v>8</v>
      </c>
      <c r="C19" s="15" t="s">
        <v>89</v>
      </c>
      <c r="D19" s="11" t="s">
        <v>161</v>
      </c>
      <c r="E19" s="209">
        <v>12336.997619047619</v>
      </c>
      <c r="F19" s="209">
        <v>27812.25</v>
      </c>
      <c r="G19" s="48">
        <f t="shared" si="0"/>
        <v>1.2543775121638572</v>
      </c>
      <c r="H19" s="209">
        <v>25812.25</v>
      </c>
      <c r="I19" s="44">
        <f t="shared" si="1"/>
        <v>7.7482590630417722E-2</v>
      </c>
    </row>
    <row r="20" spans="1:9" ht="16.5" x14ac:dyDescent="0.3">
      <c r="A20" s="37"/>
      <c r="B20" s="92" t="s">
        <v>9</v>
      </c>
      <c r="C20" s="15" t="s">
        <v>88</v>
      </c>
      <c r="D20" s="11" t="s">
        <v>161</v>
      </c>
      <c r="E20" s="209">
        <v>7043.9</v>
      </c>
      <c r="F20" s="209">
        <v>14333.111111111111</v>
      </c>
      <c r="G20" s="48">
        <f t="shared" si="0"/>
        <v>1.0348260354506895</v>
      </c>
      <c r="H20" s="209">
        <v>15943.111111111111</v>
      </c>
      <c r="I20" s="44">
        <f t="shared" si="1"/>
        <v>-0.10098405441570027</v>
      </c>
    </row>
    <row r="21" spans="1:9" ht="16.5" x14ac:dyDescent="0.3">
      <c r="A21" s="37"/>
      <c r="B21" s="92" t="s">
        <v>10</v>
      </c>
      <c r="C21" s="15" t="s">
        <v>90</v>
      </c>
      <c r="D21" s="11" t="s">
        <v>161</v>
      </c>
      <c r="E21" s="209">
        <v>4572.3</v>
      </c>
      <c r="F21" s="209">
        <v>19499.777777777777</v>
      </c>
      <c r="G21" s="48">
        <f t="shared" si="0"/>
        <v>3.2647634183622634</v>
      </c>
      <c r="H21" s="209">
        <v>18776.444444444445</v>
      </c>
      <c r="I21" s="44">
        <f t="shared" si="1"/>
        <v>3.852344545174799E-2</v>
      </c>
    </row>
    <row r="22" spans="1:9" ht="16.5" x14ac:dyDescent="0.3">
      <c r="A22" s="37"/>
      <c r="B22" s="92" t="s">
        <v>11</v>
      </c>
      <c r="C22" s="15" t="s">
        <v>91</v>
      </c>
      <c r="D22" s="13" t="s">
        <v>81</v>
      </c>
      <c r="E22" s="209">
        <v>1384.3666666666668</v>
      </c>
      <c r="F22" s="209">
        <v>4660.8888888888887</v>
      </c>
      <c r="G22" s="48">
        <f t="shared" si="0"/>
        <v>2.3668023083158762</v>
      </c>
      <c r="H22" s="209">
        <v>5050</v>
      </c>
      <c r="I22" s="44">
        <f t="shared" si="1"/>
        <v>-7.7051705170517099E-2</v>
      </c>
    </row>
    <row r="23" spans="1:9" ht="16.5" x14ac:dyDescent="0.3">
      <c r="A23" s="37"/>
      <c r="B23" s="92" t="s">
        <v>12</v>
      </c>
      <c r="C23" s="15" t="s">
        <v>92</v>
      </c>
      <c r="D23" s="13" t="s">
        <v>81</v>
      </c>
      <c r="E23" s="209">
        <v>1906.8</v>
      </c>
      <c r="F23" s="209">
        <v>7056.25</v>
      </c>
      <c r="G23" s="48">
        <f t="shared" si="0"/>
        <v>2.7005716383469687</v>
      </c>
      <c r="H23" s="209">
        <v>5749.75</v>
      </c>
      <c r="I23" s="44">
        <f t="shared" si="1"/>
        <v>0.22722727075090221</v>
      </c>
    </row>
    <row r="24" spans="1:9" ht="16.5" x14ac:dyDescent="0.3">
      <c r="A24" s="37"/>
      <c r="B24" s="92" t="s">
        <v>13</v>
      </c>
      <c r="C24" s="15" t="s">
        <v>93</v>
      </c>
      <c r="D24" s="187" t="s">
        <v>81</v>
      </c>
      <c r="E24" s="209">
        <v>1765.6597222222222</v>
      </c>
      <c r="F24" s="209">
        <v>5806</v>
      </c>
      <c r="G24" s="48">
        <f t="shared" si="0"/>
        <v>2.2882893158443296</v>
      </c>
      <c r="H24" s="209">
        <v>5743.75</v>
      </c>
      <c r="I24" s="44">
        <f t="shared" si="1"/>
        <v>1.0837867247007617E-2</v>
      </c>
    </row>
    <row r="25" spans="1:9" ht="16.5" x14ac:dyDescent="0.3">
      <c r="A25" s="37"/>
      <c r="B25" s="92" t="s">
        <v>14</v>
      </c>
      <c r="C25" s="15" t="s">
        <v>94</v>
      </c>
      <c r="D25" s="187" t="s">
        <v>81</v>
      </c>
      <c r="E25" s="209">
        <v>2254.7555555555555</v>
      </c>
      <c r="F25" s="209">
        <v>7431.25</v>
      </c>
      <c r="G25" s="48">
        <f t="shared" si="0"/>
        <v>2.2958118150279905</v>
      </c>
      <c r="H25" s="209">
        <v>6860.8888888888887</v>
      </c>
      <c r="I25" s="44">
        <f t="shared" si="1"/>
        <v>8.3132247198289849E-2</v>
      </c>
    </row>
    <row r="26" spans="1:9" ht="16.5" x14ac:dyDescent="0.3">
      <c r="A26" s="37"/>
      <c r="B26" s="92" t="s">
        <v>15</v>
      </c>
      <c r="C26" s="15" t="s">
        <v>95</v>
      </c>
      <c r="D26" s="13" t="s">
        <v>82</v>
      </c>
      <c r="E26" s="209">
        <v>6333.344444444444</v>
      </c>
      <c r="F26" s="209">
        <v>14500</v>
      </c>
      <c r="G26" s="48">
        <f t="shared" si="0"/>
        <v>1.2894696675970745</v>
      </c>
      <c r="H26" s="209">
        <v>10527.555555555555</v>
      </c>
      <c r="I26" s="44">
        <f t="shared" si="1"/>
        <v>0.37733778021699677</v>
      </c>
    </row>
    <row r="27" spans="1:9" ht="16.5" x14ac:dyDescent="0.3">
      <c r="A27" s="37"/>
      <c r="B27" s="92" t="s">
        <v>16</v>
      </c>
      <c r="C27" s="15" t="s">
        <v>96</v>
      </c>
      <c r="D27" s="13" t="s">
        <v>81</v>
      </c>
      <c r="E27" s="209">
        <v>1804.4486111111109</v>
      </c>
      <c r="F27" s="209">
        <v>5931</v>
      </c>
      <c r="G27" s="48">
        <f t="shared" si="0"/>
        <v>2.2868766466826203</v>
      </c>
      <c r="H27" s="209">
        <v>6375</v>
      </c>
      <c r="I27" s="44">
        <f t="shared" si="1"/>
        <v>-6.9647058823529409E-2</v>
      </c>
    </row>
    <row r="28" spans="1:9" ht="16.5" x14ac:dyDescent="0.3">
      <c r="A28" s="37"/>
      <c r="B28" s="92" t="s">
        <v>17</v>
      </c>
      <c r="C28" s="15" t="s">
        <v>97</v>
      </c>
      <c r="D28" s="11" t="s">
        <v>161</v>
      </c>
      <c r="E28" s="209">
        <v>3419.9250000000002</v>
      </c>
      <c r="F28" s="209">
        <v>11124.75</v>
      </c>
      <c r="G28" s="48">
        <f t="shared" si="0"/>
        <v>2.2529222132064297</v>
      </c>
      <c r="H28" s="209">
        <v>10362.25</v>
      </c>
      <c r="I28" s="44">
        <f t="shared" si="1"/>
        <v>7.3584404931361438E-2</v>
      </c>
    </row>
    <row r="29" spans="1:9" ht="16.5" x14ac:dyDescent="0.3">
      <c r="A29" s="37"/>
      <c r="B29" s="92" t="s">
        <v>18</v>
      </c>
      <c r="C29" s="15" t="s">
        <v>98</v>
      </c>
      <c r="D29" s="13" t="s">
        <v>83</v>
      </c>
      <c r="E29" s="209">
        <v>5584.0812500000002</v>
      </c>
      <c r="F29" s="209">
        <v>21518.75</v>
      </c>
      <c r="G29" s="48">
        <f t="shared" si="0"/>
        <v>2.8535882693325783</v>
      </c>
      <c r="H29" s="209">
        <v>22668.75</v>
      </c>
      <c r="I29" s="44">
        <f t="shared" si="1"/>
        <v>-5.0730631375792666E-2</v>
      </c>
    </row>
    <row r="30" spans="1:9" ht="17.25" thickBot="1" x14ac:dyDescent="0.35">
      <c r="A30" s="38"/>
      <c r="B30" s="93" t="s">
        <v>19</v>
      </c>
      <c r="C30" s="16" t="s">
        <v>99</v>
      </c>
      <c r="D30" s="12" t="s">
        <v>161</v>
      </c>
      <c r="E30" s="212">
        <v>5538.0249999999996</v>
      </c>
      <c r="F30" s="212">
        <v>12962.25</v>
      </c>
      <c r="G30" s="51">
        <f t="shared" si="0"/>
        <v>1.3405907340613308</v>
      </c>
      <c r="H30" s="212">
        <v>15031.25</v>
      </c>
      <c r="I30" s="56">
        <f t="shared" si="1"/>
        <v>-0.13764656964656966</v>
      </c>
    </row>
    <row r="31" spans="1:9" ht="17.25" customHeight="1" thickBot="1" x14ac:dyDescent="0.3">
      <c r="A31" s="33" t="s">
        <v>20</v>
      </c>
      <c r="B31" s="10" t="s">
        <v>21</v>
      </c>
      <c r="C31" s="5"/>
      <c r="D31" s="6"/>
      <c r="E31" s="179"/>
      <c r="F31" s="232"/>
      <c r="G31" s="52"/>
      <c r="H31" s="232"/>
      <c r="I31" s="53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215">
        <v>13666.633333333335</v>
      </c>
      <c r="F32" s="215">
        <v>25083.333333333332</v>
      </c>
      <c r="G32" s="45">
        <f>(F32-E32)/E32</f>
        <v>0.83537033017153672</v>
      </c>
      <c r="H32" s="215">
        <v>27333.333333333332</v>
      </c>
      <c r="I32" s="44">
        <f>(F32-H32)/H32</f>
        <v>-8.2317073170731711E-2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209">
        <v>13765.611904761905</v>
      </c>
      <c r="F33" s="209">
        <v>25083.333333333332</v>
      </c>
      <c r="G33" s="48">
        <f>(F33-E33)/E33</f>
        <v>0.82217350793220567</v>
      </c>
      <c r="H33" s="209">
        <v>27333.333333333332</v>
      </c>
      <c r="I33" s="44">
        <f>(F33-H33)/H33</f>
        <v>-8.2317073170731711E-2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209">
        <v>11171.633333333333</v>
      </c>
      <c r="F34" s="209">
        <v>24990</v>
      </c>
      <c r="G34" s="48">
        <f>(F34-E34)/E34</f>
        <v>1.2369155211562619</v>
      </c>
      <c r="H34" s="209">
        <v>23122.5</v>
      </c>
      <c r="I34" s="44">
        <f>(F34-H34)/H34</f>
        <v>8.0765488160882262E-2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209">
        <v>8263.375</v>
      </c>
      <c r="F35" s="209">
        <v>9990</v>
      </c>
      <c r="G35" s="48">
        <f>(F35-E35)/E35</f>
        <v>0.20894912792896364</v>
      </c>
      <c r="H35" s="209">
        <v>8995</v>
      </c>
      <c r="I35" s="44">
        <f>(F35-H35)/H35</f>
        <v>0.11061700944969427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212">
        <v>6709.0749999999998</v>
      </c>
      <c r="F36" s="209">
        <v>16638.888888888891</v>
      </c>
      <c r="G36" s="51">
        <f>(F36-E36)/E36</f>
        <v>1.4800570702949198</v>
      </c>
      <c r="H36" s="209">
        <v>14766.666666666666</v>
      </c>
      <c r="I36" s="56">
        <f>(F36-H36)/H36</f>
        <v>0.12678705793829964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179"/>
      <c r="F37" s="232"/>
      <c r="G37" s="52"/>
      <c r="H37" s="232"/>
      <c r="I37" s="53"/>
    </row>
    <row r="38" spans="1:9" ht="16.5" x14ac:dyDescent="0.3">
      <c r="A38" s="33"/>
      <c r="B38" s="34" t="s">
        <v>31</v>
      </c>
      <c r="C38" s="15" t="s">
        <v>105</v>
      </c>
      <c r="D38" s="20" t="s">
        <v>161</v>
      </c>
      <c r="E38" s="209">
        <v>236311</v>
      </c>
      <c r="F38" s="209">
        <v>434779.6</v>
      </c>
      <c r="G38" s="45">
        <f t="shared" ref="G38:G43" si="2">(F38-E38)/E38</f>
        <v>0.83986187693336312</v>
      </c>
      <c r="H38" s="209">
        <v>417780</v>
      </c>
      <c r="I38" s="44">
        <f t="shared" ref="I38:I43" si="3">(F38-H38)/H38</f>
        <v>4.0690315477045276E-2</v>
      </c>
    </row>
    <row r="39" spans="1:9" ht="16.5" x14ac:dyDescent="0.3">
      <c r="A39" s="37"/>
      <c r="B39" s="34" t="s">
        <v>32</v>
      </c>
      <c r="C39" s="15" t="s">
        <v>106</v>
      </c>
      <c r="D39" s="11" t="s">
        <v>161</v>
      </c>
      <c r="E39" s="209">
        <v>149041.45000000001</v>
      </c>
      <c r="F39" s="209">
        <v>277841.14285714284</v>
      </c>
      <c r="G39" s="48">
        <f t="shared" si="2"/>
        <v>0.86418706243895793</v>
      </c>
      <c r="H39" s="209">
        <v>271984</v>
      </c>
      <c r="I39" s="44">
        <f t="shared" si="3"/>
        <v>2.1534880203037093E-2</v>
      </c>
    </row>
    <row r="40" spans="1:9" ht="16.5" x14ac:dyDescent="0.3">
      <c r="A40" s="37"/>
      <c r="B40" s="34" t="s">
        <v>33</v>
      </c>
      <c r="C40" s="15" t="s">
        <v>107</v>
      </c>
      <c r="D40" s="11" t="s">
        <v>161</v>
      </c>
      <c r="E40" s="217">
        <v>122080.5</v>
      </c>
      <c r="F40" s="209">
        <v>162727.6</v>
      </c>
      <c r="G40" s="48">
        <f t="shared" si="2"/>
        <v>0.33295325625304617</v>
      </c>
      <c r="H40" s="209">
        <v>157104.66666666666</v>
      </c>
      <c r="I40" s="44">
        <f t="shared" si="3"/>
        <v>3.5791001328201684E-2</v>
      </c>
    </row>
    <row r="41" spans="1:9" ht="16.5" x14ac:dyDescent="0.3">
      <c r="A41" s="37"/>
      <c r="B41" s="34" t="s">
        <v>34</v>
      </c>
      <c r="C41" s="15" t="s">
        <v>154</v>
      </c>
      <c r="D41" s="11" t="s">
        <v>161</v>
      </c>
      <c r="E41" s="210">
        <v>28177</v>
      </c>
      <c r="F41" s="209">
        <v>81915</v>
      </c>
      <c r="G41" s="48">
        <f t="shared" si="2"/>
        <v>1.9071583206161054</v>
      </c>
      <c r="H41" s="209">
        <v>79323.333333333328</v>
      </c>
      <c r="I41" s="44">
        <f t="shared" si="3"/>
        <v>3.2672185569609678E-2</v>
      </c>
    </row>
    <row r="42" spans="1:9" ht="16.5" x14ac:dyDescent="0.3">
      <c r="A42" s="37"/>
      <c r="B42" s="34" t="s">
        <v>35</v>
      </c>
      <c r="C42" s="15" t="s">
        <v>152</v>
      </c>
      <c r="D42" s="11" t="s">
        <v>161</v>
      </c>
      <c r="E42" s="210">
        <v>22850</v>
      </c>
      <c r="F42" s="209">
        <v>71333.333333333328</v>
      </c>
      <c r="G42" s="48">
        <f t="shared" si="2"/>
        <v>2.1218088986141499</v>
      </c>
      <c r="H42" s="209">
        <v>70000</v>
      </c>
      <c r="I42" s="44">
        <f t="shared" si="3"/>
        <v>1.904761904761898E-2</v>
      </c>
    </row>
    <row r="43" spans="1:9" ht="16.5" customHeight="1" thickBot="1" x14ac:dyDescent="0.35">
      <c r="A43" s="38"/>
      <c r="B43" s="34" t="s">
        <v>36</v>
      </c>
      <c r="C43" s="15" t="s">
        <v>153</v>
      </c>
      <c r="D43" s="11" t="s">
        <v>161</v>
      </c>
      <c r="E43" s="213">
        <v>54675</v>
      </c>
      <c r="F43" s="209">
        <v>163501</v>
      </c>
      <c r="G43" s="51">
        <f t="shared" si="2"/>
        <v>1.9904160951074532</v>
      </c>
      <c r="H43" s="209">
        <v>165416.66666666666</v>
      </c>
      <c r="I43" s="59">
        <f t="shared" si="3"/>
        <v>-1.1580856423173745E-2</v>
      </c>
    </row>
    <row r="44" spans="1:9" ht="17.25" customHeight="1" thickBot="1" x14ac:dyDescent="0.3">
      <c r="A44" s="37" t="s">
        <v>37</v>
      </c>
      <c r="B44" s="10" t="s">
        <v>52</v>
      </c>
      <c r="C44" s="5"/>
      <c r="D44" s="6"/>
      <c r="E44" s="179"/>
      <c r="F44" s="232"/>
      <c r="G44" s="6"/>
      <c r="H44" s="232"/>
      <c r="I44" s="53"/>
    </row>
    <row r="45" spans="1:9" ht="16.5" x14ac:dyDescent="0.3">
      <c r="A45" s="33"/>
      <c r="B45" s="34" t="s">
        <v>45</v>
      </c>
      <c r="C45" s="15" t="s">
        <v>109</v>
      </c>
      <c r="D45" s="20" t="s">
        <v>108</v>
      </c>
      <c r="E45" s="207">
        <v>45228.5</v>
      </c>
      <c r="F45" s="209">
        <v>105466.625</v>
      </c>
      <c r="G45" s="45">
        <f t="shared" ref="G45:G50" si="4">(F45-E45)/E45</f>
        <v>1.331862100224416</v>
      </c>
      <c r="H45" s="209">
        <v>100777.875</v>
      </c>
      <c r="I45" s="44">
        <f t="shared" ref="I45:I50" si="5">(F45-H45)/H45</f>
        <v>4.6525589073990695E-2</v>
      </c>
    </row>
    <row r="46" spans="1:9" ht="16.5" x14ac:dyDescent="0.3">
      <c r="A46" s="37"/>
      <c r="B46" s="34" t="s">
        <v>46</v>
      </c>
      <c r="C46" s="15" t="s">
        <v>111</v>
      </c>
      <c r="D46" s="13" t="s">
        <v>110</v>
      </c>
      <c r="E46" s="210">
        <v>31660.275000000001</v>
      </c>
      <c r="F46" s="209">
        <v>89993.111111111109</v>
      </c>
      <c r="G46" s="48">
        <f t="shared" si="4"/>
        <v>1.8424614477009789</v>
      </c>
      <c r="H46" s="209">
        <v>80995.333333333328</v>
      </c>
      <c r="I46" s="84">
        <f t="shared" si="5"/>
        <v>0.11109007652018366</v>
      </c>
    </row>
    <row r="47" spans="1:9" ht="16.5" x14ac:dyDescent="0.3">
      <c r="A47" s="37"/>
      <c r="B47" s="34" t="s">
        <v>47</v>
      </c>
      <c r="C47" s="15" t="s">
        <v>113</v>
      </c>
      <c r="D47" s="11" t="s">
        <v>114</v>
      </c>
      <c r="E47" s="210">
        <v>97833.666666666657</v>
      </c>
      <c r="F47" s="209">
        <v>279256.14285714284</v>
      </c>
      <c r="G47" s="48">
        <f t="shared" si="4"/>
        <v>1.8543971862836195</v>
      </c>
      <c r="H47" s="209">
        <v>276682.16666666669</v>
      </c>
      <c r="I47" s="84">
        <f t="shared" si="5"/>
        <v>9.3030072067389752E-3</v>
      </c>
    </row>
    <row r="48" spans="1:9" ht="16.5" x14ac:dyDescent="0.3">
      <c r="A48" s="37"/>
      <c r="B48" s="34" t="s">
        <v>48</v>
      </c>
      <c r="C48" s="147" t="s">
        <v>157</v>
      </c>
      <c r="D48" s="11" t="s">
        <v>114</v>
      </c>
      <c r="E48" s="210">
        <v>150870.16666666669</v>
      </c>
      <c r="F48" s="209">
        <v>354977.5</v>
      </c>
      <c r="G48" s="48">
        <f t="shared" si="4"/>
        <v>1.3528674213258416</v>
      </c>
      <c r="H48" s="209">
        <v>374977.5</v>
      </c>
      <c r="I48" s="84">
        <f t="shared" si="5"/>
        <v>-5.3336533525344856E-2</v>
      </c>
    </row>
    <row r="49" spans="1:9" ht="16.5" x14ac:dyDescent="0.3">
      <c r="A49" s="37"/>
      <c r="B49" s="34" t="s">
        <v>49</v>
      </c>
      <c r="C49" s="15" t="s">
        <v>158</v>
      </c>
      <c r="D49" s="13" t="s">
        <v>199</v>
      </c>
      <c r="E49" s="210">
        <v>13185</v>
      </c>
      <c r="F49" s="209">
        <v>26792.5</v>
      </c>
      <c r="G49" s="48">
        <f t="shared" si="4"/>
        <v>1.0320439893818734</v>
      </c>
      <c r="H49" s="209">
        <v>26792.5</v>
      </c>
      <c r="I49" s="44">
        <f t="shared" si="5"/>
        <v>0</v>
      </c>
    </row>
    <row r="50" spans="1:9" ht="16.5" customHeight="1" thickBot="1" x14ac:dyDescent="0.35">
      <c r="A50" s="38"/>
      <c r="B50" s="34" t="s">
        <v>50</v>
      </c>
      <c r="C50" s="15" t="s">
        <v>159</v>
      </c>
      <c r="D50" s="12" t="s">
        <v>112</v>
      </c>
      <c r="E50" s="213">
        <v>55540.458333333328</v>
      </c>
      <c r="F50" s="209">
        <v>269750</v>
      </c>
      <c r="G50" s="56">
        <f t="shared" si="4"/>
        <v>3.856819840791736</v>
      </c>
      <c r="H50" s="209">
        <v>269750</v>
      </c>
      <c r="I50" s="59">
        <f t="shared" si="5"/>
        <v>0</v>
      </c>
    </row>
    <row r="51" spans="1:9" ht="17.25" customHeight="1" thickBot="1" x14ac:dyDescent="0.3">
      <c r="A51" s="37" t="s">
        <v>44</v>
      </c>
      <c r="B51" s="10" t="s">
        <v>57</v>
      </c>
      <c r="C51" s="5"/>
      <c r="D51" s="6"/>
      <c r="E51" s="179"/>
      <c r="F51" s="232"/>
      <c r="G51" s="52"/>
      <c r="H51" s="232"/>
      <c r="I51" s="53"/>
    </row>
    <row r="52" spans="1:9" ht="16.5" x14ac:dyDescent="0.3">
      <c r="A52" s="33"/>
      <c r="B52" s="40" t="s">
        <v>38</v>
      </c>
      <c r="C52" s="19" t="s">
        <v>115</v>
      </c>
      <c r="D52" s="20" t="s">
        <v>114</v>
      </c>
      <c r="E52" s="207">
        <v>21039.416666666664</v>
      </c>
      <c r="F52" s="206">
        <v>53250</v>
      </c>
      <c r="G52" s="208">
        <f t="shared" ref="G52:G60" si="6">(F52-E52)/E52</f>
        <v>1.5309637070102549</v>
      </c>
      <c r="H52" s="206">
        <v>53166.666666666664</v>
      </c>
      <c r="I52" s="117">
        <f t="shared" ref="I52:I60" si="7">(F52-H52)/H52</f>
        <v>1.5673981191223027E-3</v>
      </c>
    </row>
    <row r="53" spans="1:9" ht="16.5" x14ac:dyDescent="0.3">
      <c r="A53" s="37"/>
      <c r="B53" s="34" t="s">
        <v>39</v>
      </c>
      <c r="C53" s="15" t="s">
        <v>116</v>
      </c>
      <c r="D53" s="11" t="s">
        <v>114</v>
      </c>
      <c r="E53" s="210">
        <v>34192.708333333336</v>
      </c>
      <c r="F53" s="209">
        <v>56021.666666666664</v>
      </c>
      <c r="G53" s="211">
        <f t="shared" si="6"/>
        <v>0.63840974866717426</v>
      </c>
      <c r="H53" s="209">
        <v>58520</v>
      </c>
      <c r="I53" s="84">
        <f t="shared" si="7"/>
        <v>-4.269195716564142E-2</v>
      </c>
    </row>
    <row r="54" spans="1:9" ht="16.5" x14ac:dyDescent="0.3">
      <c r="A54" s="37"/>
      <c r="B54" s="34" t="s">
        <v>40</v>
      </c>
      <c r="C54" s="15" t="s">
        <v>117</v>
      </c>
      <c r="D54" s="11" t="s">
        <v>114</v>
      </c>
      <c r="E54" s="210">
        <v>26997.666666666664</v>
      </c>
      <c r="F54" s="209">
        <v>45634</v>
      </c>
      <c r="G54" s="211">
        <f t="shared" si="6"/>
        <v>0.69029422295753973</v>
      </c>
      <c r="H54" s="209">
        <v>45634</v>
      </c>
      <c r="I54" s="84">
        <f t="shared" si="7"/>
        <v>0</v>
      </c>
    </row>
    <row r="55" spans="1:9" ht="16.5" x14ac:dyDescent="0.3">
      <c r="A55" s="37"/>
      <c r="B55" s="34" t="s">
        <v>41</v>
      </c>
      <c r="C55" s="15" t="s">
        <v>118</v>
      </c>
      <c r="D55" s="11" t="s">
        <v>114</v>
      </c>
      <c r="E55" s="210">
        <v>29335.924999999999</v>
      </c>
      <c r="F55" s="209">
        <v>59108.75</v>
      </c>
      <c r="G55" s="211">
        <f t="shared" si="6"/>
        <v>1.0148930023512128</v>
      </c>
      <c r="H55" s="209">
        <v>61608.75</v>
      </c>
      <c r="I55" s="84">
        <f t="shared" si="7"/>
        <v>-4.0578651571408282E-2</v>
      </c>
    </row>
    <row r="56" spans="1:9" ht="16.5" x14ac:dyDescent="0.3">
      <c r="A56" s="37"/>
      <c r="B56" s="95" t="s">
        <v>42</v>
      </c>
      <c r="C56" s="96" t="s">
        <v>198</v>
      </c>
      <c r="D56" s="97" t="s">
        <v>114</v>
      </c>
      <c r="E56" s="210">
        <v>16488.333333333336</v>
      </c>
      <c r="F56" s="209">
        <v>28410</v>
      </c>
      <c r="G56" s="216">
        <f t="shared" si="6"/>
        <v>0.72303649044779117</v>
      </c>
      <c r="H56" s="209">
        <v>29950.833333333332</v>
      </c>
      <c r="I56" s="85">
        <f t="shared" si="7"/>
        <v>-5.144542444561917E-2</v>
      </c>
    </row>
    <row r="57" spans="1:9" ht="17.25" thickBot="1" x14ac:dyDescent="0.35">
      <c r="A57" s="38"/>
      <c r="B57" s="36" t="s">
        <v>43</v>
      </c>
      <c r="C57" s="16" t="s">
        <v>119</v>
      </c>
      <c r="D57" s="12" t="s">
        <v>114</v>
      </c>
      <c r="E57" s="213">
        <v>4807.6000000000004</v>
      </c>
      <c r="F57" s="212">
        <v>17666.666666666668</v>
      </c>
      <c r="G57" s="214">
        <f t="shared" si="6"/>
        <v>2.6747372216213217</v>
      </c>
      <c r="H57" s="212">
        <v>17000</v>
      </c>
      <c r="I57" s="118">
        <f t="shared" si="7"/>
        <v>3.9215686274509873E-2</v>
      </c>
    </row>
    <row r="58" spans="1:9" ht="16.5" x14ac:dyDescent="0.3">
      <c r="A58" s="37"/>
      <c r="B58" s="39" t="s">
        <v>54</v>
      </c>
      <c r="C58" s="14" t="s">
        <v>121</v>
      </c>
      <c r="D58" s="11" t="s">
        <v>120</v>
      </c>
      <c r="E58" s="207">
        <v>32250.714285714286</v>
      </c>
      <c r="F58" s="215">
        <v>53737.777777777781</v>
      </c>
      <c r="G58" s="44">
        <f t="shared" si="6"/>
        <v>0.66625077825272738</v>
      </c>
      <c r="H58" s="215">
        <v>52455</v>
      </c>
      <c r="I58" s="44">
        <f t="shared" si="7"/>
        <v>2.445482371132935E-2</v>
      </c>
    </row>
    <row r="59" spans="1:9" ht="16.5" x14ac:dyDescent="0.3">
      <c r="A59" s="37"/>
      <c r="B59" s="34" t="s">
        <v>55</v>
      </c>
      <c r="C59" s="15" t="s">
        <v>122</v>
      </c>
      <c r="D59" s="13" t="s">
        <v>120</v>
      </c>
      <c r="E59" s="210">
        <v>40900.28571428571</v>
      </c>
      <c r="F59" s="209">
        <v>60437.25</v>
      </c>
      <c r="G59" s="48">
        <f t="shared" si="6"/>
        <v>0.47767305153299677</v>
      </c>
      <c r="H59" s="209">
        <v>59737.25</v>
      </c>
      <c r="I59" s="44">
        <f t="shared" si="7"/>
        <v>1.1717981661358699E-2</v>
      </c>
    </row>
    <row r="60" spans="1:9" ht="16.5" customHeight="1" thickBot="1" x14ac:dyDescent="0.35">
      <c r="A60" s="38"/>
      <c r="B60" s="34" t="s">
        <v>56</v>
      </c>
      <c r="C60" s="15" t="s">
        <v>123</v>
      </c>
      <c r="D60" s="12" t="s">
        <v>120</v>
      </c>
      <c r="E60" s="213">
        <v>218000</v>
      </c>
      <c r="F60" s="209">
        <v>506950</v>
      </c>
      <c r="G60" s="51">
        <f t="shared" si="6"/>
        <v>1.3254587155963302</v>
      </c>
      <c r="H60" s="209">
        <v>506950</v>
      </c>
      <c r="I60" s="51">
        <f t="shared" si="7"/>
        <v>0</v>
      </c>
    </row>
    <row r="61" spans="1:9" ht="17.25" customHeight="1" thickBot="1" x14ac:dyDescent="0.3">
      <c r="A61" s="37" t="s">
        <v>53</v>
      </c>
      <c r="B61" s="10" t="s">
        <v>58</v>
      </c>
      <c r="C61" s="5"/>
      <c r="D61" s="6"/>
      <c r="E61" s="179"/>
      <c r="F61" s="232"/>
      <c r="G61" s="52"/>
      <c r="H61" s="232"/>
      <c r="I61" s="53"/>
    </row>
    <row r="62" spans="1:9" ht="16.5" x14ac:dyDescent="0.3">
      <c r="A62" s="33"/>
      <c r="B62" s="34" t="s">
        <v>59</v>
      </c>
      <c r="C62" s="15" t="s">
        <v>128</v>
      </c>
      <c r="D62" s="20" t="s">
        <v>124</v>
      </c>
      <c r="E62" s="207">
        <v>50561.777777777781</v>
      </c>
      <c r="F62" s="209">
        <v>125204.125</v>
      </c>
      <c r="G62" s="45">
        <f t="shared" ref="G62:G67" si="8">(F62-E62)/E62</f>
        <v>1.4762603393868006</v>
      </c>
      <c r="H62" s="209">
        <v>126329.125</v>
      </c>
      <c r="I62" s="44">
        <f t="shared" ref="I62:I67" si="9">(F62-H62)/H62</f>
        <v>-8.9053098404663217E-3</v>
      </c>
    </row>
    <row r="63" spans="1:9" ht="16.5" x14ac:dyDescent="0.3">
      <c r="A63" s="37"/>
      <c r="B63" s="34" t="s">
        <v>60</v>
      </c>
      <c r="C63" s="15" t="s">
        <v>129</v>
      </c>
      <c r="D63" s="13" t="s">
        <v>215</v>
      </c>
      <c r="E63" s="210">
        <v>268381.33333333337</v>
      </c>
      <c r="F63" s="209">
        <v>695726.14285714284</v>
      </c>
      <c r="G63" s="48">
        <f t="shared" si="8"/>
        <v>1.5923045176656949</v>
      </c>
      <c r="H63" s="209">
        <v>701113.83333333337</v>
      </c>
      <c r="I63" s="44">
        <f t="shared" si="9"/>
        <v>-7.6844732196705073E-3</v>
      </c>
    </row>
    <row r="64" spans="1:9" ht="16.5" x14ac:dyDescent="0.3">
      <c r="A64" s="37"/>
      <c r="B64" s="34" t="s">
        <v>61</v>
      </c>
      <c r="C64" s="15" t="s">
        <v>130</v>
      </c>
      <c r="D64" s="13" t="s">
        <v>216</v>
      </c>
      <c r="E64" s="210">
        <v>145447.16666666669</v>
      </c>
      <c r="F64" s="209">
        <v>455946.25</v>
      </c>
      <c r="G64" s="48">
        <f t="shared" si="8"/>
        <v>2.134789494008706</v>
      </c>
      <c r="H64" s="209">
        <v>455946.25</v>
      </c>
      <c r="I64" s="84">
        <f t="shared" si="9"/>
        <v>0</v>
      </c>
    </row>
    <row r="65" spans="1:9" ht="16.5" x14ac:dyDescent="0.3">
      <c r="A65" s="37"/>
      <c r="B65" s="34" t="s">
        <v>62</v>
      </c>
      <c r="C65" s="15" t="s">
        <v>131</v>
      </c>
      <c r="D65" s="13" t="s">
        <v>125</v>
      </c>
      <c r="E65" s="210">
        <v>63999</v>
      </c>
      <c r="F65" s="209">
        <v>163296.25</v>
      </c>
      <c r="G65" s="48">
        <f t="shared" si="8"/>
        <v>1.5515437741214706</v>
      </c>
      <c r="H65" s="209">
        <v>167111.25</v>
      </c>
      <c r="I65" s="84">
        <f t="shared" si="9"/>
        <v>-2.2829103366769143E-2</v>
      </c>
    </row>
    <row r="66" spans="1:9" ht="16.5" x14ac:dyDescent="0.3">
      <c r="A66" s="37"/>
      <c r="B66" s="34" t="s">
        <v>63</v>
      </c>
      <c r="C66" s="15" t="s">
        <v>132</v>
      </c>
      <c r="D66" s="13" t="s">
        <v>126</v>
      </c>
      <c r="E66" s="210">
        <v>42479</v>
      </c>
      <c r="F66" s="209">
        <v>82878.571428571435</v>
      </c>
      <c r="G66" s="48">
        <f t="shared" si="8"/>
        <v>0.95104808090047865</v>
      </c>
      <c r="H66" s="209">
        <v>83858.333333333328</v>
      </c>
      <c r="I66" s="84">
        <f t="shared" si="9"/>
        <v>-1.1683536576709456E-2</v>
      </c>
    </row>
    <row r="67" spans="1:9" ht="16.5" customHeight="1" thickBot="1" x14ac:dyDescent="0.35">
      <c r="A67" s="38"/>
      <c r="B67" s="34" t="s">
        <v>64</v>
      </c>
      <c r="C67" s="15" t="s">
        <v>133</v>
      </c>
      <c r="D67" s="12" t="s">
        <v>127</v>
      </c>
      <c r="E67" s="213">
        <v>31211.3</v>
      </c>
      <c r="F67" s="209">
        <v>63393.25</v>
      </c>
      <c r="G67" s="51">
        <f t="shared" si="8"/>
        <v>1.031099313389702</v>
      </c>
      <c r="H67" s="209">
        <v>63393.25</v>
      </c>
      <c r="I67" s="85">
        <f t="shared" si="9"/>
        <v>0</v>
      </c>
    </row>
    <row r="68" spans="1:9" ht="17.25" customHeight="1" thickBot="1" x14ac:dyDescent="0.3">
      <c r="A68" s="37" t="s">
        <v>65</v>
      </c>
      <c r="B68" s="10" t="s">
        <v>66</v>
      </c>
      <c r="C68" s="5"/>
      <c r="D68" s="6"/>
      <c r="E68" s="179"/>
      <c r="F68" s="232"/>
      <c r="G68" s="60"/>
      <c r="H68" s="232"/>
      <c r="I68" s="53"/>
    </row>
    <row r="69" spans="1:9" ht="16.5" x14ac:dyDescent="0.3">
      <c r="A69" s="33"/>
      <c r="B69" s="34" t="s">
        <v>68</v>
      </c>
      <c r="C69" s="18" t="s">
        <v>138</v>
      </c>
      <c r="D69" s="20" t="s">
        <v>134</v>
      </c>
      <c r="E69" s="207">
        <v>34455.542857142857</v>
      </c>
      <c r="F69" s="215">
        <v>72421</v>
      </c>
      <c r="G69" s="45">
        <f>(F69-E69)/E69</f>
        <v>1.1018679142646757</v>
      </c>
      <c r="H69" s="215">
        <v>68041</v>
      </c>
      <c r="I69" s="44">
        <f>(F69-H69)/H69</f>
        <v>6.437295160271013E-2</v>
      </c>
    </row>
    <row r="70" spans="1:9" ht="16.5" x14ac:dyDescent="0.3">
      <c r="A70" s="37"/>
      <c r="B70" s="34" t="s">
        <v>67</v>
      </c>
      <c r="C70" s="15" t="s">
        <v>139</v>
      </c>
      <c r="D70" s="13" t="s">
        <v>135</v>
      </c>
      <c r="E70" s="210">
        <v>20606.25</v>
      </c>
      <c r="F70" s="209">
        <v>52132.166666666664</v>
      </c>
      <c r="G70" s="48">
        <f>(F70-E70)/E70</f>
        <v>1.5299201294105751</v>
      </c>
      <c r="H70" s="209">
        <v>51798.833333333336</v>
      </c>
      <c r="I70" s="44">
        <f>(F70-H70)/H70</f>
        <v>6.4351513708480268E-3</v>
      </c>
    </row>
    <row r="71" spans="1:9" ht="16.5" x14ac:dyDescent="0.3">
      <c r="A71" s="37"/>
      <c r="B71" s="34" t="s">
        <v>69</v>
      </c>
      <c r="C71" s="15" t="s">
        <v>140</v>
      </c>
      <c r="D71" s="13" t="s">
        <v>136</v>
      </c>
      <c r="E71" s="210">
        <v>14075.083333333332</v>
      </c>
      <c r="F71" s="209">
        <v>27031.599999999999</v>
      </c>
      <c r="G71" s="48">
        <f>(F71-E71)/E71</f>
        <v>0.92052859367321693</v>
      </c>
      <c r="H71" s="209">
        <v>27743</v>
      </c>
      <c r="I71" s="44">
        <f>(F71-H71)/H71</f>
        <v>-2.5642504415528292E-2</v>
      </c>
    </row>
    <row r="72" spans="1:9" ht="16.5" x14ac:dyDescent="0.3">
      <c r="A72" s="37"/>
      <c r="B72" s="34" t="s">
        <v>70</v>
      </c>
      <c r="C72" s="15" t="s">
        <v>141</v>
      </c>
      <c r="D72" s="13" t="s">
        <v>137</v>
      </c>
      <c r="E72" s="210">
        <v>18560.3</v>
      </c>
      <c r="F72" s="209">
        <v>31465.75</v>
      </c>
      <c r="G72" s="48">
        <f>(F72-E72)/E72</f>
        <v>0.69532550659202719</v>
      </c>
      <c r="H72" s="209">
        <v>31465.75</v>
      </c>
      <c r="I72" s="44">
        <f>(F72-H72)/H72</f>
        <v>0</v>
      </c>
    </row>
    <row r="73" spans="1:9" ht="16.5" customHeight="1" thickBot="1" x14ac:dyDescent="0.35">
      <c r="A73" s="38"/>
      <c r="B73" s="34" t="s">
        <v>71</v>
      </c>
      <c r="C73" s="15" t="s">
        <v>160</v>
      </c>
      <c r="D73" s="12" t="s">
        <v>134</v>
      </c>
      <c r="E73" s="213">
        <v>16398.232142857145</v>
      </c>
      <c r="F73" s="218">
        <v>28638.833333333332</v>
      </c>
      <c r="G73" s="48">
        <f>(F73-E73)/E73</f>
        <v>0.74645858674515919</v>
      </c>
      <c r="H73" s="218">
        <v>28368.6</v>
      </c>
      <c r="I73" s="59">
        <f>(F73-H73)/H73</f>
        <v>9.5257902516632329E-3</v>
      </c>
    </row>
    <row r="74" spans="1:9" ht="17.25" customHeight="1" thickBot="1" x14ac:dyDescent="0.3">
      <c r="A74" s="37" t="s">
        <v>72</v>
      </c>
      <c r="B74" s="10" t="s">
        <v>73</v>
      </c>
      <c r="C74" s="5"/>
      <c r="D74" s="6"/>
      <c r="E74" s="179"/>
      <c r="F74" s="184"/>
      <c r="G74" s="52"/>
      <c r="H74" s="184"/>
      <c r="I74" s="53"/>
    </row>
    <row r="75" spans="1:9" ht="16.5" x14ac:dyDescent="0.3">
      <c r="A75" s="33"/>
      <c r="B75" s="34" t="s">
        <v>74</v>
      </c>
      <c r="C75" s="15" t="s">
        <v>144</v>
      </c>
      <c r="D75" s="20" t="s">
        <v>142</v>
      </c>
      <c r="E75" s="207">
        <v>11908.708333333334</v>
      </c>
      <c r="F75" s="206">
        <v>23664</v>
      </c>
      <c r="G75" s="44">
        <f t="shared" ref="G75:G81" si="10">(F75-E75)/E75</f>
        <v>0.98711727062478782</v>
      </c>
      <c r="H75" s="206">
        <v>23892.5</v>
      </c>
      <c r="I75" s="45">
        <f t="shared" ref="I75:I81" si="11">(F75-H75)/H75</f>
        <v>-9.5636706079313596E-3</v>
      </c>
    </row>
    <row r="76" spans="1:9" ht="16.5" x14ac:dyDescent="0.3">
      <c r="A76" s="37"/>
      <c r="B76" s="34" t="s">
        <v>76</v>
      </c>
      <c r="C76" s="15" t="s">
        <v>143</v>
      </c>
      <c r="D76" s="11" t="s">
        <v>161</v>
      </c>
      <c r="E76" s="210">
        <v>14721.205357142857</v>
      </c>
      <c r="F76" s="209">
        <v>28540.714285714286</v>
      </c>
      <c r="G76" s="48">
        <f t="shared" si="10"/>
        <v>0.93874846476929852</v>
      </c>
      <c r="H76" s="209">
        <v>27775.714285714286</v>
      </c>
      <c r="I76" s="44">
        <f t="shared" si="11"/>
        <v>2.7542045980558556E-2</v>
      </c>
    </row>
    <row r="77" spans="1:9" ht="16.5" x14ac:dyDescent="0.3">
      <c r="A77" s="37"/>
      <c r="B77" s="34" t="s">
        <v>75</v>
      </c>
      <c r="C77" s="15" t="s">
        <v>148</v>
      </c>
      <c r="D77" s="13" t="s">
        <v>145</v>
      </c>
      <c r="E77" s="210">
        <v>5539.5</v>
      </c>
      <c r="F77" s="209">
        <v>14309.666666666666</v>
      </c>
      <c r="G77" s="48">
        <f t="shared" si="10"/>
        <v>1.5832054637903541</v>
      </c>
      <c r="H77" s="209">
        <v>14309.666666666666</v>
      </c>
      <c r="I77" s="44">
        <f t="shared" si="11"/>
        <v>0</v>
      </c>
    </row>
    <row r="78" spans="1:9" ht="16.5" x14ac:dyDescent="0.3">
      <c r="A78" s="37"/>
      <c r="B78" s="34" t="s">
        <v>77</v>
      </c>
      <c r="C78" s="15" t="s">
        <v>146</v>
      </c>
      <c r="D78" s="13" t="s">
        <v>162</v>
      </c>
      <c r="E78" s="210">
        <v>9771.1111111111095</v>
      </c>
      <c r="F78" s="209">
        <v>23784.777777777777</v>
      </c>
      <c r="G78" s="48">
        <f t="shared" si="10"/>
        <v>1.4341937684785084</v>
      </c>
      <c r="H78" s="209">
        <v>23784.777777777777</v>
      </c>
      <c r="I78" s="44">
        <f t="shared" si="11"/>
        <v>0</v>
      </c>
    </row>
    <row r="79" spans="1:9" ht="16.5" x14ac:dyDescent="0.3">
      <c r="A79" s="37"/>
      <c r="B79" s="34" t="s">
        <v>78</v>
      </c>
      <c r="C79" s="15" t="s">
        <v>149</v>
      </c>
      <c r="D79" s="25" t="s">
        <v>147</v>
      </c>
      <c r="E79" s="219">
        <v>9522.5</v>
      </c>
      <c r="F79" s="209">
        <v>32128.833333333332</v>
      </c>
      <c r="G79" s="48">
        <f t="shared" si="10"/>
        <v>2.3739914238207751</v>
      </c>
      <c r="H79" s="209">
        <v>31795.5</v>
      </c>
      <c r="I79" s="44">
        <f t="shared" si="11"/>
        <v>1.0483663830835563E-2</v>
      </c>
    </row>
    <row r="80" spans="1:9" ht="16.5" x14ac:dyDescent="0.3">
      <c r="A80" s="37"/>
      <c r="B80" s="34" t="s">
        <v>79</v>
      </c>
      <c r="C80" s="15" t="s">
        <v>155</v>
      </c>
      <c r="D80" s="25" t="s">
        <v>156</v>
      </c>
      <c r="E80" s="219">
        <v>56000</v>
      </c>
      <c r="F80" s="209">
        <v>75000</v>
      </c>
      <c r="G80" s="48">
        <f t="shared" si="10"/>
        <v>0.3392857142857143</v>
      </c>
      <c r="H80" s="209">
        <v>75000</v>
      </c>
      <c r="I80" s="44">
        <f t="shared" si="11"/>
        <v>0</v>
      </c>
    </row>
    <row r="81" spans="1:9" ht="16.5" customHeight="1" thickBot="1" x14ac:dyDescent="0.35">
      <c r="A81" s="35"/>
      <c r="B81" s="36" t="s">
        <v>80</v>
      </c>
      <c r="C81" s="16" t="s">
        <v>151</v>
      </c>
      <c r="D81" s="12" t="s">
        <v>150</v>
      </c>
      <c r="E81" s="213">
        <v>22355.714285714283</v>
      </c>
      <c r="F81" s="212">
        <v>47437.8</v>
      </c>
      <c r="G81" s="51">
        <f t="shared" si="10"/>
        <v>1.1219541184740243</v>
      </c>
      <c r="H81" s="212">
        <v>47264.222222222219</v>
      </c>
      <c r="I81" s="56">
        <f t="shared" si="11"/>
        <v>3.6724983426506671E-3</v>
      </c>
    </row>
    <row r="82" spans="1:9" x14ac:dyDescent="0.25">
      <c r="F82" s="90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7:I40"/>
  <sheetViews>
    <sheetView rightToLeft="1" topLeftCell="B6" zoomScaleNormal="100" workbookViewId="0">
      <selection activeCell="F15" sqref="F15:F39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0.875" bestFit="1" customWidth="1"/>
    <col min="4" max="4" width="15.625" customWidth="1"/>
    <col min="5" max="5" width="13.25" customWidth="1"/>
    <col min="6" max="6" width="15.25" customWidth="1"/>
    <col min="7" max="7" width="11.625" customWidth="1"/>
    <col min="8" max="8" width="15.25" customWidth="1"/>
    <col min="9" max="9" width="13.62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237" t="s">
        <v>203</v>
      </c>
      <c r="B9" s="237"/>
      <c r="C9" s="237"/>
      <c r="D9" s="237"/>
      <c r="E9" s="237"/>
      <c r="F9" s="237"/>
      <c r="G9" s="237"/>
      <c r="H9" s="237"/>
      <c r="I9" s="237"/>
    </row>
    <row r="10" spans="1:9" ht="18" x14ac:dyDescent="0.2">
      <c r="A10" s="2" t="s">
        <v>220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30.75" customHeight="1" x14ac:dyDescent="0.2">
      <c r="A12" s="238" t="s">
        <v>3</v>
      </c>
      <c r="B12" s="244"/>
      <c r="C12" s="246" t="s">
        <v>0</v>
      </c>
      <c r="D12" s="240" t="s">
        <v>23</v>
      </c>
      <c r="E12" s="240" t="s">
        <v>221</v>
      </c>
      <c r="F12" s="248" t="s">
        <v>222</v>
      </c>
      <c r="G12" s="240" t="s">
        <v>197</v>
      </c>
      <c r="H12" s="248" t="s">
        <v>218</v>
      </c>
      <c r="I12" s="240" t="s">
        <v>187</v>
      </c>
    </row>
    <row r="13" spans="1:9" ht="30.75" customHeight="1" thickBot="1" x14ac:dyDescent="0.25">
      <c r="A13" s="239"/>
      <c r="B13" s="245"/>
      <c r="C13" s="247"/>
      <c r="D13" s="241"/>
      <c r="E13" s="241"/>
      <c r="F13" s="249"/>
      <c r="G13" s="241"/>
      <c r="H13" s="249"/>
      <c r="I13" s="241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108"/>
    </row>
    <row r="15" spans="1:9" ht="16.5" x14ac:dyDescent="0.3">
      <c r="A15" s="33"/>
      <c r="B15" s="40" t="s">
        <v>4</v>
      </c>
      <c r="C15" s="19" t="s">
        <v>84</v>
      </c>
      <c r="D15" s="11" t="s">
        <v>161</v>
      </c>
      <c r="E15" s="180">
        <v>6169.25</v>
      </c>
      <c r="F15" s="180">
        <v>10833.2</v>
      </c>
      <c r="G15" s="44">
        <f>(F15-E15)/E15</f>
        <v>0.75599951371722673</v>
      </c>
      <c r="H15" s="180">
        <v>11466.6</v>
      </c>
      <c r="I15" s="119">
        <f>(F15-H15)/H15</f>
        <v>-5.5238693248216529E-2</v>
      </c>
    </row>
    <row r="16" spans="1:9" ht="16.5" x14ac:dyDescent="0.3">
      <c r="A16" s="37"/>
      <c r="B16" s="34" t="s">
        <v>5</v>
      </c>
      <c r="C16" s="15" t="s">
        <v>85</v>
      </c>
      <c r="D16" s="11" t="s">
        <v>161</v>
      </c>
      <c r="E16" s="180">
        <v>5197.1499999999996</v>
      </c>
      <c r="F16" s="180">
        <v>15666.6</v>
      </c>
      <c r="G16" s="48">
        <f t="shared" ref="G16:G39" si="0">(F16-E16)/E16</f>
        <v>2.0144598481860254</v>
      </c>
      <c r="H16" s="180">
        <v>15633.2</v>
      </c>
      <c r="I16" s="48">
        <f>(F16-H16)/H16</f>
        <v>2.1364787759383642E-3</v>
      </c>
    </row>
    <row r="17" spans="1:9" ht="16.5" x14ac:dyDescent="0.3">
      <c r="A17" s="37"/>
      <c r="B17" s="34" t="s">
        <v>6</v>
      </c>
      <c r="C17" s="15" t="s">
        <v>86</v>
      </c>
      <c r="D17" s="11" t="s">
        <v>161</v>
      </c>
      <c r="E17" s="180">
        <v>5535.4444444444443</v>
      </c>
      <c r="F17" s="180">
        <v>16533.2</v>
      </c>
      <c r="G17" s="48">
        <f t="shared" si="0"/>
        <v>1.9867881731869368</v>
      </c>
      <c r="H17" s="180">
        <v>14733.2</v>
      </c>
      <c r="I17" s="48">
        <f t="shared" ref="I17:I29" si="1">(F17-H17)/H17</f>
        <v>0.12217305133983113</v>
      </c>
    </row>
    <row r="18" spans="1:9" ht="16.5" x14ac:dyDescent="0.3">
      <c r="A18" s="37"/>
      <c r="B18" s="34" t="s">
        <v>7</v>
      </c>
      <c r="C18" s="15" t="s">
        <v>87</v>
      </c>
      <c r="D18" s="11" t="s">
        <v>161</v>
      </c>
      <c r="E18" s="180">
        <v>2878.65</v>
      </c>
      <c r="F18" s="180">
        <v>11966.6</v>
      </c>
      <c r="G18" s="48">
        <f t="shared" si="0"/>
        <v>3.1570180466538136</v>
      </c>
      <c r="H18" s="180">
        <v>17400</v>
      </c>
      <c r="I18" s="48">
        <f t="shared" si="1"/>
        <v>-0.31226436781609196</v>
      </c>
    </row>
    <row r="19" spans="1:9" ht="16.5" x14ac:dyDescent="0.3">
      <c r="A19" s="37"/>
      <c r="B19" s="34" t="s">
        <v>8</v>
      </c>
      <c r="C19" s="15" t="s">
        <v>89</v>
      </c>
      <c r="D19" s="11" t="s">
        <v>161</v>
      </c>
      <c r="E19" s="180">
        <v>12336.997619047619</v>
      </c>
      <c r="F19" s="180">
        <v>23533.200000000001</v>
      </c>
      <c r="G19" s="48">
        <f t="shared" si="0"/>
        <v>0.90753056186588588</v>
      </c>
      <c r="H19" s="180">
        <v>23200</v>
      </c>
      <c r="I19" s="48">
        <f t="shared" si="1"/>
        <v>1.4362068965517272E-2</v>
      </c>
    </row>
    <row r="20" spans="1:9" ht="16.5" x14ac:dyDescent="0.3">
      <c r="A20" s="37"/>
      <c r="B20" s="34" t="s">
        <v>9</v>
      </c>
      <c r="C20" s="15" t="s">
        <v>88</v>
      </c>
      <c r="D20" s="11" t="s">
        <v>161</v>
      </c>
      <c r="E20" s="180">
        <v>7043.9</v>
      </c>
      <c r="F20" s="180">
        <v>12033.2</v>
      </c>
      <c r="G20" s="48">
        <f t="shared" si="0"/>
        <v>0.7083149959539462</v>
      </c>
      <c r="H20" s="180">
        <v>13400</v>
      </c>
      <c r="I20" s="48">
        <f t="shared" si="1"/>
        <v>-0.10199999999999995</v>
      </c>
    </row>
    <row r="21" spans="1:9" ht="16.5" x14ac:dyDescent="0.3">
      <c r="A21" s="37"/>
      <c r="B21" s="34" t="s">
        <v>10</v>
      </c>
      <c r="C21" s="15" t="s">
        <v>90</v>
      </c>
      <c r="D21" s="11" t="s">
        <v>161</v>
      </c>
      <c r="E21" s="180">
        <v>4572.3</v>
      </c>
      <c r="F21" s="180">
        <v>15800</v>
      </c>
      <c r="G21" s="48">
        <f t="shared" si="0"/>
        <v>2.4555912779126481</v>
      </c>
      <c r="H21" s="180">
        <v>16200</v>
      </c>
      <c r="I21" s="48">
        <f t="shared" si="1"/>
        <v>-2.4691358024691357E-2</v>
      </c>
    </row>
    <row r="22" spans="1:9" ht="16.5" x14ac:dyDescent="0.3">
      <c r="A22" s="37"/>
      <c r="B22" s="34" t="s">
        <v>11</v>
      </c>
      <c r="C22" s="15" t="s">
        <v>91</v>
      </c>
      <c r="D22" s="13" t="s">
        <v>81</v>
      </c>
      <c r="E22" s="180">
        <v>1384.3666666666668</v>
      </c>
      <c r="F22" s="180">
        <v>4500</v>
      </c>
      <c r="G22" s="48">
        <f t="shared" si="0"/>
        <v>2.250583901182249</v>
      </c>
      <c r="H22" s="180">
        <v>3933.2</v>
      </c>
      <c r="I22" s="48">
        <f t="shared" si="1"/>
        <v>0.14410657988406392</v>
      </c>
    </row>
    <row r="23" spans="1:9" ht="16.5" x14ac:dyDescent="0.3">
      <c r="A23" s="37"/>
      <c r="B23" s="34" t="s">
        <v>12</v>
      </c>
      <c r="C23" s="15" t="s">
        <v>92</v>
      </c>
      <c r="D23" s="13" t="s">
        <v>81</v>
      </c>
      <c r="E23" s="180">
        <v>1906.8</v>
      </c>
      <c r="F23" s="180">
        <v>4900</v>
      </c>
      <c r="G23" s="48">
        <f t="shared" si="0"/>
        <v>1.5697503671071953</v>
      </c>
      <c r="H23" s="180">
        <v>4266.6000000000004</v>
      </c>
      <c r="I23" s="48">
        <f t="shared" si="1"/>
        <v>0.14845544461632204</v>
      </c>
    </row>
    <row r="24" spans="1:9" ht="16.5" x14ac:dyDescent="0.3">
      <c r="A24" s="37"/>
      <c r="B24" s="34" t="s">
        <v>13</v>
      </c>
      <c r="C24" s="15" t="s">
        <v>93</v>
      </c>
      <c r="D24" s="13" t="s">
        <v>81</v>
      </c>
      <c r="E24" s="180">
        <v>1765.6597222222222</v>
      </c>
      <c r="F24" s="180">
        <v>5066.6000000000004</v>
      </c>
      <c r="G24" s="48">
        <f t="shared" si="0"/>
        <v>1.8695223299443475</v>
      </c>
      <c r="H24" s="180">
        <v>4266.6000000000004</v>
      </c>
      <c r="I24" s="48">
        <f t="shared" si="1"/>
        <v>0.18750292973327706</v>
      </c>
    </row>
    <row r="25" spans="1:9" ht="16.5" x14ac:dyDescent="0.3">
      <c r="A25" s="37"/>
      <c r="B25" s="34" t="s">
        <v>14</v>
      </c>
      <c r="C25" s="15" t="s">
        <v>94</v>
      </c>
      <c r="D25" s="13" t="s">
        <v>81</v>
      </c>
      <c r="E25" s="180">
        <v>2254.7555555555555</v>
      </c>
      <c r="F25" s="180">
        <v>5400</v>
      </c>
      <c r="G25" s="48">
        <f t="shared" si="0"/>
        <v>1.3949381061263109</v>
      </c>
      <c r="H25" s="180">
        <v>5366.6</v>
      </c>
      <c r="I25" s="48">
        <f t="shared" si="1"/>
        <v>6.2236797972644942E-3</v>
      </c>
    </row>
    <row r="26" spans="1:9" ht="16.5" x14ac:dyDescent="0.3">
      <c r="A26" s="37"/>
      <c r="B26" s="34" t="s">
        <v>15</v>
      </c>
      <c r="C26" s="15" t="s">
        <v>95</v>
      </c>
      <c r="D26" s="13" t="s">
        <v>82</v>
      </c>
      <c r="E26" s="180">
        <v>6333.344444444444</v>
      </c>
      <c r="F26" s="180">
        <v>11000</v>
      </c>
      <c r="G26" s="48">
        <f t="shared" si="0"/>
        <v>0.73683905817709106</v>
      </c>
      <c r="H26" s="180">
        <v>9100</v>
      </c>
      <c r="I26" s="48">
        <f t="shared" si="1"/>
        <v>0.2087912087912088</v>
      </c>
    </row>
    <row r="27" spans="1:9" ht="16.5" x14ac:dyDescent="0.3">
      <c r="A27" s="37"/>
      <c r="B27" s="34" t="s">
        <v>16</v>
      </c>
      <c r="C27" s="15" t="s">
        <v>96</v>
      </c>
      <c r="D27" s="13" t="s">
        <v>81</v>
      </c>
      <c r="E27" s="180">
        <v>1804.4486111111109</v>
      </c>
      <c r="F27" s="180">
        <v>5066.6000000000004</v>
      </c>
      <c r="G27" s="48">
        <f t="shared" si="0"/>
        <v>1.8078383439693417</v>
      </c>
      <c r="H27" s="180">
        <v>4366.6000000000004</v>
      </c>
      <c r="I27" s="48">
        <f t="shared" si="1"/>
        <v>0.16030779095864059</v>
      </c>
    </row>
    <row r="28" spans="1:9" ht="16.5" x14ac:dyDescent="0.3">
      <c r="A28" s="37"/>
      <c r="B28" s="34" t="s">
        <v>17</v>
      </c>
      <c r="C28" s="15" t="s">
        <v>97</v>
      </c>
      <c r="D28" s="11" t="s">
        <v>161</v>
      </c>
      <c r="E28" s="180">
        <v>3419.9250000000002</v>
      </c>
      <c r="F28" s="180">
        <v>11500</v>
      </c>
      <c r="G28" s="48">
        <f t="shared" si="0"/>
        <v>2.3626468416705042</v>
      </c>
      <c r="H28" s="180">
        <v>10366.6</v>
      </c>
      <c r="I28" s="48">
        <f t="shared" si="1"/>
        <v>0.10933189280960003</v>
      </c>
    </row>
    <row r="29" spans="1:9" ht="16.5" x14ac:dyDescent="0.3">
      <c r="A29" s="37"/>
      <c r="B29" s="34" t="s">
        <v>18</v>
      </c>
      <c r="C29" s="15" t="s">
        <v>98</v>
      </c>
      <c r="D29" s="13" t="s">
        <v>83</v>
      </c>
      <c r="E29" s="180">
        <v>5584.0812500000002</v>
      </c>
      <c r="F29" s="180">
        <v>15200</v>
      </c>
      <c r="G29" s="48">
        <f t="shared" si="0"/>
        <v>1.7220234304434594</v>
      </c>
      <c r="H29" s="180">
        <v>16333.2</v>
      </c>
      <c r="I29" s="48">
        <f t="shared" si="1"/>
        <v>-6.9380158205373146E-2</v>
      </c>
    </row>
    <row r="30" spans="1:9" ht="17.25" thickBot="1" x14ac:dyDescent="0.35">
      <c r="A30" s="38"/>
      <c r="B30" s="36" t="s">
        <v>19</v>
      </c>
      <c r="C30" s="16" t="s">
        <v>99</v>
      </c>
      <c r="D30" s="12" t="s">
        <v>161</v>
      </c>
      <c r="E30" s="183">
        <v>5538.0249999999996</v>
      </c>
      <c r="F30" s="183">
        <v>13466.6</v>
      </c>
      <c r="G30" s="51">
        <f t="shared" si="0"/>
        <v>1.4316611066219458</v>
      </c>
      <c r="H30" s="183">
        <v>13666.6</v>
      </c>
      <c r="I30" s="51">
        <f>(F30-H30)/H30</f>
        <v>-1.4634217727891355E-2</v>
      </c>
    </row>
    <row r="31" spans="1:9" ht="17.25" customHeight="1" thickBot="1" x14ac:dyDescent="0.3">
      <c r="A31" s="37" t="s">
        <v>20</v>
      </c>
      <c r="B31" s="10" t="s">
        <v>21</v>
      </c>
      <c r="C31" s="5"/>
      <c r="D31" s="6"/>
      <c r="E31" s="179"/>
      <c r="F31" s="179"/>
      <c r="G31" s="41"/>
      <c r="H31" s="179"/>
      <c r="I31" s="120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180">
        <v>13666.633333333335</v>
      </c>
      <c r="F32" s="180">
        <v>28200</v>
      </c>
      <c r="G32" s="44">
        <f t="shared" si="0"/>
        <v>1.063419666877236</v>
      </c>
      <c r="H32" s="180">
        <v>27100</v>
      </c>
      <c r="I32" s="45">
        <f>(F32-H32)/H32</f>
        <v>4.0590405904059039E-2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180">
        <v>13765.611904761905</v>
      </c>
      <c r="F33" s="180">
        <v>27366.6</v>
      </c>
      <c r="G33" s="48">
        <f t="shared" si="0"/>
        <v>0.98804093776122925</v>
      </c>
      <c r="H33" s="180">
        <v>25900</v>
      </c>
      <c r="I33" s="48">
        <f>(F33-H33)/H33</f>
        <v>5.6625482625482566E-2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180">
        <v>11171.633333333333</v>
      </c>
      <c r="F34" s="180">
        <v>20633.2</v>
      </c>
      <c r="G34" s="48">
        <f>(F34-E34)/E34</f>
        <v>0.84692778435859883</v>
      </c>
      <c r="H34" s="180">
        <v>19700</v>
      </c>
      <c r="I34" s="48">
        <f>(F34-H34)/H34</f>
        <v>4.7370558375634551E-2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180">
        <v>8263.375</v>
      </c>
      <c r="F35" s="180">
        <v>11766.6</v>
      </c>
      <c r="G35" s="48">
        <f t="shared" si="0"/>
        <v>0.4239460268957902</v>
      </c>
      <c r="H35" s="180">
        <v>10766.6</v>
      </c>
      <c r="I35" s="48">
        <f>(F35-H35)/H35</f>
        <v>9.2879832073263613E-2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180">
        <v>6709.0749999999998</v>
      </c>
      <c r="F36" s="180">
        <v>12233.2</v>
      </c>
      <c r="G36" s="55">
        <f t="shared" si="0"/>
        <v>0.82338101750241288</v>
      </c>
      <c r="H36" s="180">
        <v>11000</v>
      </c>
      <c r="I36" s="48">
        <f>(F36-H36)/H36</f>
        <v>0.11210909090909098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178"/>
      <c r="F37" s="178"/>
      <c r="G37" s="6"/>
      <c r="H37" s="178"/>
      <c r="I37" s="53"/>
    </row>
    <row r="38" spans="1:9" ht="16.5" x14ac:dyDescent="0.3">
      <c r="A38" s="33"/>
      <c r="B38" s="40" t="s">
        <v>31</v>
      </c>
      <c r="C38" s="19" t="s">
        <v>105</v>
      </c>
      <c r="D38" s="20" t="s">
        <v>161</v>
      </c>
      <c r="E38" s="181">
        <v>236311</v>
      </c>
      <c r="F38" s="181">
        <v>365000</v>
      </c>
      <c r="G38" s="45">
        <f t="shared" si="0"/>
        <v>0.54457473414271873</v>
      </c>
      <c r="H38" s="181">
        <v>365000</v>
      </c>
      <c r="I38" s="45">
        <f>(F38-H38)/H38</f>
        <v>0</v>
      </c>
    </row>
    <row r="39" spans="1:9" ht="17.25" thickBot="1" x14ac:dyDescent="0.35">
      <c r="A39" s="38"/>
      <c r="B39" s="36" t="s">
        <v>32</v>
      </c>
      <c r="C39" s="16" t="s">
        <v>106</v>
      </c>
      <c r="D39" s="24" t="s">
        <v>161</v>
      </c>
      <c r="E39" s="182">
        <v>149041.45000000001</v>
      </c>
      <c r="F39" s="182">
        <v>282166.59999999998</v>
      </c>
      <c r="G39" s="51">
        <f t="shared" si="0"/>
        <v>0.89320890262406838</v>
      </c>
      <c r="H39" s="182">
        <v>292833.2</v>
      </c>
      <c r="I39" s="51">
        <f>(F39-H39)/H39</f>
        <v>-3.642551459329077E-2</v>
      </c>
    </row>
    <row r="40" spans="1:9" x14ac:dyDescent="0.25">
      <c r="F40" s="90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7:I40"/>
  <sheetViews>
    <sheetView rightToLeft="1" topLeftCell="C6" zoomScaleNormal="100" workbookViewId="0">
      <selection activeCell="H15" sqref="H15:H39"/>
    </sheetView>
  </sheetViews>
  <sheetFormatPr defaultRowHeight="15" x14ac:dyDescent="0.25"/>
  <cols>
    <col min="1" max="1" width="15.625" style="9" customWidth="1"/>
    <col min="2" max="2" width="5.125" style="9" bestFit="1" customWidth="1"/>
    <col min="3" max="3" width="36.625" customWidth="1"/>
    <col min="4" max="4" width="14.625" customWidth="1"/>
    <col min="5" max="5" width="15.125" customWidth="1"/>
    <col min="6" max="6" width="10" customWidth="1"/>
    <col min="7" max="7" width="11.75" customWidth="1"/>
    <col min="8" max="8" width="12.375" customWidth="1"/>
    <col min="9" max="9" width="10.875" customWidth="1"/>
    <col min="10" max="13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237" t="s">
        <v>204</v>
      </c>
      <c r="B9" s="237"/>
      <c r="C9" s="237"/>
      <c r="D9" s="237"/>
      <c r="E9" s="237"/>
      <c r="F9" s="237"/>
      <c r="G9" s="237"/>
      <c r="H9" s="237"/>
      <c r="I9" s="237"/>
    </row>
    <row r="10" spans="1:9" ht="18" x14ac:dyDescent="0.2">
      <c r="A10" s="2" t="s">
        <v>220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24.75" customHeight="1" x14ac:dyDescent="0.2">
      <c r="A12" s="238" t="s">
        <v>3</v>
      </c>
      <c r="B12" s="244"/>
      <c r="C12" s="246" t="s">
        <v>0</v>
      </c>
      <c r="D12" s="240" t="s">
        <v>223</v>
      </c>
      <c r="E12" s="248" t="s">
        <v>222</v>
      </c>
      <c r="F12" s="255" t="s">
        <v>186</v>
      </c>
      <c r="G12" s="240" t="s">
        <v>221</v>
      </c>
      <c r="H12" s="257" t="s">
        <v>224</v>
      </c>
      <c r="I12" s="253" t="s">
        <v>196</v>
      </c>
    </row>
    <row r="13" spans="1:9" ht="39.75" customHeight="1" thickBot="1" x14ac:dyDescent="0.25">
      <c r="A13" s="239"/>
      <c r="B13" s="245"/>
      <c r="C13" s="247"/>
      <c r="D13" s="241"/>
      <c r="E13" s="249"/>
      <c r="F13" s="256"/>
      <c r="G13" s="241"/>
      <c r="H13" s="258"/>
      <c r="I13" s="254"/>
    </row>
    <row r="14" spans="1:9" ht="17.25" customHeight="1" thickBot="1" x14ac:dyDescent="0.3">
      <c r="A14" s="33" t="s">
        <v>24</v>
      </c>
      <c r="B14" s="10" t="s">
        <v>22</v>
      </c>
      <c r="C14" s="5"/>
      <c r="D14" s="62"/>
      <c r="E14" s="7"/>
      <c r="F14" s="63"/>
      <c r="G14" s="64"/>
      <c r="H14" s="64"/>
      <c r="I14" s="65"/>
    </row>
    <row r="15" spans="1:9" ht="16.5" customHeight="1" x14ac:dyDescent="0.3">
      <c r="A15" s="33"/>
      <c r="B15" s="40" t="s">
        <v>4</v>
      </c>
      <c r="C15" s="19" t="s">
        <v>163</v>
      </c>
      <c r="D15" s="164">
        <v>12438.888888888889</v>
      </c>
      <c r="E15" s="164">
        <v>10833.2</v>
      </c>
      <c r="F15" s="67">
        <f t="shared" ref="F15:F30" si="0">D15-E15</f>
        <v>1605.688888888888</v>
      </c>
      <c r="G15" s="42">
        <v>6169.25</v>
      </c>
      <c r="H15" s="66">
        <f>AVERAGE(D15:E15)</f>
        <v>11636.044444444444</v>
      </c>
      <c r="I15" s="69">
        <f>(H15-G15)/G15</f>
        <v>0.88613598807706673</v>
      </c>
    </row>
    <row r="16" spans="1:9" ht="16.5" customHeight="1" x14ac:dyDescent="0.3">
      <c r="A16" s="37"/>
      <c r="B16" s="34" t="s">
        <v>5</v>
      </c>
      <c r="C16" s="15" t="s">
        <v>164</v>
      </c>
      <c r="D16" s="164">
        <v>17061</v>
      </c>
      <c r="E16" s="164">
        <v>15666.6</v>
      </c>
      <c r="F16" s="71">
        <f t="shared" si="0"/>
        <v>1394.3999999999996</v>
      </c>
      <c r="G16" s="46">
        <v>5197.1499999999996</v>
      </c>
      <c r="H16" s="68">
        <f t="shared" ref="H16:H30" si="1">AVERAGE(D16:E16)</f>
        <v>16363.8</v>
      </c>
      <c r="I16" s="72">
        <f t="shared" ref="I16:I39" si="2">(H16-G16)/G16</f>
        <v>2.1486102960276305</v>
      </c>
    </row>
    <row r="17" spans="1:9" ht="16.5" x14ac:dyDescent="0.3">
      <c r="A17" s="37"/>
      <c r="B17" s="34" t="s">
        <v>6</v>
      </c>
      <c r="C17" s="15" t="s">
        <v>165</v>
      </c>
      <c r="D17" s="164">
        <v>17443.111111111109</v>
      </c>
      <c r="E17" s="164">
        <v>16533.2</v>
      </c>
      <c r="F17" s="71">
        <f t="shared" si="0"/>
        <v>909.91111111110877</v>
      </c>
      <c r="G17" s="46">
        <v>5535.4444444444443</v>
      </c>
      <c r="H17" s="68">
        <f t="shared" si="1"/>
        <v>16988.155555555553</v>
      </c>
      <c r="I17" s="72">
        <f t="shared" si="2"/>
        <v>2.068977699271362</v>
      </c>
    </row>
    <row r="18" spans="1:9" ht="16.5" x14ac:dyDescent="0.3">
      <c r="A18" s="37"/>
      <c r="B18" s="34" t="s">
        <v>7</v>
      </c>
      <c r="C18" s="15" t="s">
        <v>166</v>
      </c>
      <c r="D18" s="164">
        <v>13498.888888888889</v>
      </c>
      <c r="E18" s="164">
        <v>11966.6</v>
      </c>
      <c r="F18" s="71">
        <f t="shared" si="0"/>
        <v>1532.2888888888883</v>
      </c>
      <c r="G18" s="46">
        <v>2878.65</v>
      </c>
      <c r="H18" s="68">
        <f t="shared" si="1"/>
        <v>12732.744444444445</v>
      </c>
      <c r="I18" s="72">
        <f t="shared" si="2"/>
        <v>3.4231651796656228</v>
      </c>
    </row>
    <row r="19" spans="1:9" ht="16.5" x14ac:dyDescent="0.3">
      <c r="A19" s="37"/>
      <c r="B19" s="34" t="s">
        <v>8</v>
      </c>
      <c r="C19" s="15" t="s">
        <v>167</v>
      </c>
      <c r="D19" s="164">
        <v>27812.25</v>
      </c>
      <c r="E19" s="164">
        <v>23533.200000000001</v>
      </c>
      <c r="F19" s="71">
        <f t="shared" si="0"/>
        <v>4279.0499999999993</v>
      </c>
      <c r="G19" s="46">
        <v>12336.997619047619</v>
      </c>
      <c r="H19" s="68">
        <f t="shared" si="1"/>
        <v>25672.724999999999</v>
      </c>
      <c r="I19" s="72">
        <f t="shared" si="2"/>
        <v>1.0809540370148714</v>
      </c>
    </row>
    <row r="20" spans="1:9" ht="16.5" x14ac:dyDescent="0.3">
      <c r="A20" s="37"/>
      <c r="B20" s="34" t="s">
        <v>9</v>
      </c>
      <c r="C20" s="15" t="s">
        <v>168</v>
      </c>
      <c r="D20" s="164">
        <v>14333.111111111111</v>
      </c>
      <c r="E20" s="164">
        <v>12033.2</v>
      </c>
      <c r="F20" s="71">
        <f t="shared" si="0"/>
        <v>2299.9111111111106</v>
      </c>
      <c r="G20" s="46">
        <v>7043.9</v>
      </c>
      <c r="H20" s="68">
        <f t="shared" si="1"/>
        <v>13183.155555555557</v>
      </c>
      <c r="I20" s="72">
        <f t="shared" si="2"/>
        <v>0.87157051570231803</v>
      </c>
    </row>
    <row r="21" spans="1:9" ht="16.5" x14ac:dyDescent="0.3">
      <c r="A21" s="37"/>
      <c r="B21" s="34" t="s">
        <v>10</v>
      </c>
      <c r="C21" s="15" t="s">
        <v>169</v>
      </c>
      <c r="D21" s="164">
        <v>19499.777777777777</v>
      </c>
      <c r="E21" s="164">
        <v>15800</v>
      </c>
      <c r="F21" s="71">
        <f t="shared" si="0"/>
        <v>3699.7777777777774</v>
      </c>
      <c r="G21" s="46">
        <v>4572.3</v>
      </c>
      <c r="H21" s="68">
        <f t="shared" si="1"/>
        <v>17649.888888888891</v>
      </c>
      <c r="I21" s="72">
        <f t="shared" si="2"/>
        <v>2.8601773481374559</v>
      </c>
    </row>
    <row r="22" spans="1:9" ht="16.5" x14ac:dyDescent="0.3">
      <c r="A22" s="37"/>
      <c r="B22" s="34" t="s">
        <v>11</v>
      </c>
      <c r="C22" s="15" t="s">
        <v>170</v>
      </c>
      <c r="D22" s="164">
        <v>4660.8888888888887</v>
      </c>
      <c r="E22" s="164">
        <v>4500</v>
      </c>
      <c r="F22" s="71">
        <f t="shared" si="0"/>
        <v>160.88888888888869</v>
      </c>
      <c r="G22" s="46">
        <v>1384.3666666666668</v>
      </c>
      <c r="H22" s="68">
        <f t="shared" si="1"/>
        <v>4580.4444444444443</v>
      </c>
      <c r="I22" s="72">
        <f t="shared" si="2"/>
        <v>2.3086931047490626</v>
      </c>
    </row>
    <row r="23" spans="1:9" ht="16.5" x14ac:dyDescent="0.3">
      <c r="A23" s="37"/>
      <c r="B23" s="34" t="s">
        <v>12</v>
      </c>
      <c r="C23" s="15" t="s">
        <v>171</v>
      </c>
      <c r="D23" s="164">
        <v>7056.25</v>
      </c>
      <c r="E23" s="164">
        <v>4900</v>
      </c>
      <c r="F23" s="71">
        <f t="shared" si="0"/>
        <v>2156.25</v>
      </c>
      <c r="G23" s="46">
        <v>1906.8</v>
      </c>
      <c r="H23" s="68">
        <f t="shared" si="1"/>
        <v>5978.125</v>
      </c>
      <c r="I23" s="72">
        <f t="shared" si="2"/>
        <v>2.1351610027270818</v>
      </c>
    </row>
    <row r="24" spans="1:9" ht="16.5" x14ac:dyDescent="0.3">
      <c r="A24" s="37"/>
      <c r="B24" s="34" t="s">
        <v>13</v>
      </c>
      <c r="C24" s="15" t="s">
        <v>172</v>
      </c>
      <c r="D24" s="164">
        <v>5806</v>
      </c>
      <c r="E24" s="164">
        <v>5066.6000000000004</v>
      </c>
      <c r="F24" s="71">
        <f t="shared" si="0"/>
        <v>739.39999999999964</v>
      </c>
      <c r="G24" s="46">
        <v>1765.6597222222222</v>
      </c>
      <c r="H24" s="68">
        <f t="shared" si="1"/>
        <v>5436.3</v>
      </c>
      <c r="I24" s="72">
        <f t="shared" si="2"/>
        <v>2.0789058228943387</v>
      </c>
    </row>
    <row r="25" spans="1:9" ht="16.5" x14ac:dyDescent="0.3">
      <c r="A25" s="37"/>
      <c r="B25" s="34" t="s">
        <v>14</v>
      </c>
      <c r="C25" s="15" t="s">
        <v>173</v>
      </c>
      <c r="D25" s="164">
        <v>7431.25</v>
      </c>
      <c r="E25" s="164">
        <v>5400</v>
      </c>
      <c r="F25" s="71">
        <f t="shared" si="0"/>
        <v>2031.25</v>
      </c>
      <c r="G25" s="46">
        <v>2254.7555555555555</v>
      </c>
      <c r="H25" s="68">
        <f t="shared" si="1"/>
        <v>6415.625</v>
      </c>
      <c r="I25" s="72">
        <f t="shared" si="2"/>
        <v>1.8453749605771506</v>
      </c>
    </row>
    <row r="26" spans="1:9" ht="16.5" x14ac:dyDescent="0.3">
      <c r="A26" s="37"/>
      <c r="B26" s="34" t="s">
        <v>15</v>
      </c>
      <c r="C26" s="15" t="s">
        <v>174</v>
      </c>
      <c r="D26" s="164">
        <v>14500</v>
      </c>
      <c r="E26" s="164">
        <v>11000</v>
      </c>
      <c r="F26" s="71">
        <f t="shared" si="0"/>
        <v>3500</v>
      </c>
      <c r="G26" s="46">
        <v>6333.344444444444</v>
      </c>
      <c r="H26" s="68">
        <f t="shared" si="1"/>
        <v>12750</v>
      </c>
      <c r="I26" s="72">
        <f t="shared" si="2"/>
        <v>1.0131543628870827</v>
      </c>
    </row>
    <row r="27" spans="1:9" ht="16.5" x14ac:dyDescent="0.3">
      <c r="A27" s="37"/>
      <c r="B27" s="34" t="s">
        <v>16</v>
      </c>
      <c r="C27" s="15" t="s">
        <v>175</v>
      </c>
      <c r="D27" s="164">
        <v>5931</v>
      </c>
      <c r="E27" s="164">
        <v>5066.6000000000004</v>
      </c>
      <c r="F27" s="71">
        <f t="shared" si="0"/>
        <v>864.39999999999964</v>
      </c>
      <c r="G27" s="46">
        <v>1804.4486111111109</v>
      </c>
      <c r="H27" s="68">
        <f t="shared" si="1"/>
        <v>5498.8</v>
      </c>
      <c r="I27" s="72">
        <f t="shared" si="2"/>
        <v>2.047357495325981</v>
      </c>
    </row>
    <row r="28" spans="1:9" ht="16.5" x14ac:dyDescent="0.3">
      <c r="A28" s="37"/>
      <c r="B28" s="34" t="s">
        <v>17</v>
      </c>
      <c r="C28" s="15" t="s">
        <v>176</v>
      </c>
      <c r="D28" s="164">
        <v>11124.75</v>
      </c>
      <c r="E28" s="164">
        <v>11500</v>
      </c>
      <c r="F28" s="71">
        <f t="shared" si="0"/>
        <v>-375.25</v>
      </c>
      <c r="G28" s="46">
        <v>3419.9250000000002</v>
      </c>
      <c r="H28" s="68">
        <f t="shared" si="1"/>
        <v>11312.375</v>
      </c>
      <c r="I28" s="72">
        <f t="shared" si="2"/>
        <v>2.307784527438467</v>
      </c>
    </row>
    <row r="29" spans="1:9" ht="16.5" x14ac:dyDescent="0.3">
      <c r="A29" s="37"/>
      <c r="B29" s="34" t="s">
        <v>18</v>
      </c>
      <c r="C29" s="15" t="s">
        <v>177</v>
      </c>
      <c r="D29" s="164">
        <v>21518.75</v>
      </c>
      <c r="E29" s="164">
        <v>15200</v>
      </c>
      <c r="F29" s="71">
        <f t="shared" si="0"/>
        <v>6318.75</v>
      </c>
      <c r="G29" s="46">
        <v>5584.0812500000002</v>
      </c>
      <c r="H29" s="68">
        <f t="shared" si="1"/>
        <v>18359.375</v>
      </c>
      <c r="I29" s="72">
        <f t="shared" si="2"/>
        <v>2.2878058498880187</v>
      </c>
    </row>
    <row r="30" spans="1:9" ht="17.25" thickBot="1" x14ac:dyDescent="0.35">
      <c r="A30" s="38"/>
      <c r="B30" s="36" t="s">
        <v>19</v>
      </c>
      <c r="C30" s="16" t="s">
        <v>178</v>
      </c>
      <c r="D30" s="180">
        <v>12962.25</v>
      </c>
      <c r="E30" s="167">
        <v>13466.6</v>
      </c>
      <c r="F30" s="74">
        <f t="shared" si="0"/>
        <v>-504.35000000000036</v>
      </c>
      <c r="G30" s="49">
        <v>5538.0249999999996</v>
      </c>
      <c r="H30" s="100">
        <f t="shared" si="1"/>
        <v>13214.424999999999</v>
      </c>
      <c r="I30" s="75">
        <f t="shared" si="2"/>
        <v>1.3861259203416381</v>
      </c>
    </row>
    <row r="31" spans="1:9" ht="17.25" customHeight="1" thickBot="1" x14ac:dyDescent="0.35">
      <c r="A31" s="37" t="s">
        <v>20</v>
      </c>
      <c r="B31" s="10" t="s">
        <v>21</v>
      </c>
      <c r="C31" s="17"/>
      <c r="D31" s="76"/>
      <c r="E31" s="152"/>
      <c r="F31" s="76"/>
      <c r="G31" s="76"/>
      <c r="H31" s="76"/>
      <c r="I31" s="77"/>
    </row>
    <row r="32" spans="1:9" ht="16.5" x14ac:dyDescent="0.3">
      <c r="A32" s="33"/>
      <c r="B32" s="39" t="s">
        <v>26</v>
      </c>
      <c r="C32" s="18" t="s">
        <v>179</v>
      </c>
      <c r="D32" s="43">
        <v>25083.333333333332</v>
      </c>
      <c r="E32" s="164">
        <v>28200</v>
      </c>
      <c r="F32" s="67">
        <f>D32-E32</f>
        <v>-3116.6666666666679</v>
      </c>
      <c r="G32" s="54">
        <v>13666.633333333335</v>
      </c>
      <c r="H32" s="68">
        <f>AVERAGE(D32:E32)</f>
        <v>26641.666666666664</v>
      </c>
      <c r="I32" s="78">
        <f t="shared" si="2"/>
        <v>0.94939499852438625</v>
      </c>
    </row>
    <row r="33" spans="1:9" ht="16.5" x14ac:dyDescent="0.3">
      <c r="A33" s="37"/>
      <c r="B33" s="34" t="s">
        <v>27</v>
      </c>
      <c r="C33" s="15" t="s">
        <v>180</v>
      </c>
      <c r="D33" s="47">
        <v>25083.333333333332</v>
      </c>
      <c r="E33" s="164">
        <v>27366.6</v>
      </c>
      <c r="F33" s="79">
        <f>D33-E33</f>
        <v>-2283.2666666666664</v>
      </c>
      <c r="G33" s="46">
        <v>13765.611904761905</v>
      </c>
      <c r="H33" s="68">
        <f>AVERAGE(D33:E33)</f>
        <v>26224.966666666667</v>
      </c>
      <c r="I33" s="72">
        <f t="shared" si="2"/>
        <v>0.90510722284671763</v>
      </c>
    </row>
    <row r="34" spans="1:9" ht="16.5" x14ac:dyDescent="0.3">
      <c r="A34" s="37"/>
      <c r="B34" s="39" t="s">
        <v>28</v>
      </c>
      <c r="C34" s="15" t="s">
        <v>181</v>
      </c>
      <c r="D34" s="47">
        <v>24990</v>
      </c>
      <c r="E34" s="164">
        <v>20633.2</v>
      </c>
      <c r="F34" s="71">
        <f>D34-E34</f>
        <v>4356.7999999999993</v>
      </c>
      <c r="G34" s="46">
        <v>11171.633333333333</v>
      </c>
      <c r="H34" s="68">
        <f>AVERAGE(D34:E34)</f>
        <v>22811.599999999999</v>
      </c>
      <c r="I34" s="72">
        <f t="shared" si="2"/>
        <v>1.0419216527574302</v>
      </c>
    </row>
    <row r="35" spans="1:9" ht="16.5" x14ac:dyDescent="0.3">
      <c r="A35" s="37"/>
      <c r="B35" s="34" t="s">
        <v>29</v>
      </c>
      <c r="C35" s="15" t="s">
        <v>182</v>
      </c>
      <c r="D35" s="47">
        <v>9990</v>
      </c>
      <c r="E35" s="164">
        <v>11766.6</v>
      </c>
      <c r="F35" s="79">
        <f>D35-E35</f>
        <v>-1776.6000000000004</v>
      </c>
      <c r="G35" s="46">
        <v>8263.375</v>
      </c>
      <c r="H35" s="68">
        <f>AVERAGE(D35:E35)</f>
        <v>10878.3</v>
      </c>
      <c r="I35" s="72">
        <f t="shared" si="2"/>
        <v>0.31644757741237683</v>
      </c>
    </row>
    <row r="36" spans="1:9" ht="17.25" thickBot="1" x14ac:dyDescent="0.35">
      <c r="A36" s="38"/>
      <c r="B36" s="39" t="s">
        <v>30</v>
      </c>
      <c r="C36" s="15" t="s">
        <v>183</v>
      </c>
      <c r="D36" s="50">
        <v>16638.888888888891</v>
      </c>
      <c r="E36" s="164">
        <v>12233.2</v>
      </c>
      <c r="F36" s="71">
        <f>D36-E36</f>
        <v>4405.6888888888898</v>
      </c>
      <c r="G36" s="49">
        <v>6709.0749999999998</v>
      </c>
      <c r="H36" s="68">
        <f>AVERAGE(D36:E36)</f>
        <v>14436.044444444446</v>
      </c>
      <c r="I36" s="80">
        <f t="shared" si="2"/>
        <v>1.1517190438986664</v>
      </c>
    </row>
    <row r="37" spans="1:9" ht="17.25" customHeight="1" thickBot="1" x14ac:dyDescent="0.35">
      <c r="A37" s="37" t="s">
        <v>25</v>
      </c>
      <c r="B37" s="10" t="s">
        <v>51</v>
      </c>
      <c r="C37" s="17"/>
      <c r="D37" s="41"/>
      <c r="E37" s="146"/>
      <c r="F37" s="41"/>
      <c r="G37" s="41"/>
      <c r="H37" s="76"/>
      <c r="I37" s="77"/>
    </row>
    <row r="38" spans="1:9" ht="16.5" x14ac:dyDescent="0.3">
      <c r="A38" s="33"/>
      <c r="B38" s="40" t="s">
        <v>31</v>
      </c>
      <c r="C38" s="19" t="s">
        <v>184</v>
      </c>
      <c r="D38" s="43">
        <v>434779.6</v>
      </c>
      <c r="E38" s="165">
        <v>365000</v>
      </c>
      <c r="F38" s="67">
        <f>D38-E38</f>
        <v>69779.599999999977</v>
      </c>
      <c r="G38" s="46">
        <v>236311</v>
      </c>
      <c r="H38" s="67">
        <f>AVERAGE(D38:E38)</f>
        <v>399889.8</v>
      </c>
      <c r="I38" s="78">
        <f t="shared" si="2"/>
        <v>0.69221830553804087</v>
      </c>
    </row>
    <row r="39" spans="1:9" ht="17.25" thickBot="1" x14ac:dyDescent="0.35">
      <c r="A39" s="38"/>
      <c r="B39" s="36" t="s">
        <v>32</v>
      </c>
      <c r="C39" s="16" t="s">
        <v>185</v>
      </c>
      <c r="D39" s="57">
        <v>277841.14285714284</v>
      </c>
      <c r="E39" s="166">
        <v>282166.59999999998</v>
      </c>
      <c r="F39" s="74">
        <f>D39-E39</f>
        <v>-4325.4571428571362</v>
      </c>
      <c r="G39" s="46">
        <v>149041.45000000001</v>
      </c>
      <c r="H39" s="81">
        <f>AVERAGE(D39:E39)</f>
        <v>280003.87142857141</v>
      </c>
      <c r="I39" s="75">
        <f t="shared" si="2"/>
        <v>0.8786979825315131</v>
      </c>
    </row>
    <row r="40" spans="1:9" ht="15.75" customHeight="1" thickBot="1" x14ac:dyDescent="0.25">
      <c r="A40" s="250"/>
      <c r="B40" s="251"/>
      <c r="C40" s="252"/>
      <c r="D40" s="83">
        <f>SUM(D15:D39)</f>
        <v>1027484.4650793651</v>
      </c>
      <c r="E40" s="83">
        <f>SUM(E15:E39)</f>
        <v>929832</v>
      </c>
      <c r="F40" s="83">
        <f>SUM(F15:F39)</f>
        <v>97652.465079365051</v>
      </c>
      <c r="G40" s="83">
        <f>SUM(G15:G39)</f>
        <v>512653.87688492064</v>
      </c>
      <c r="H40" s="83">
        <f>AVERAGE(D40:E40)</f>
        <v>978658.23253968253</v>
      </c>
      <c r="I40" s="75">
        <f>(H40-G40)/G40</f>
        <v>0.90900386531041388</v>
      </c>
    </row>
  </sheetData>
  <mergeCells count="11">
    <mergeCell ref="A40:C40"/>
    <mergeCell ref="I12:I13"/>
    <mergeCell ref="A9:I9"/>
    <mergeCell ref="A12:A13"/>
    <mergeCell ref="B12:B13"/>
    <mergeCell ref="C12:C13"/>
    <mergeCell ref="E12:E13"/>
    <mergeCell ref="F12:F13"/>
    <mergeCell ref="H12:H13"/>
    <mergeCell ref="D12:D13"/>
    <mergeCell ref="G12:G13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7:I83"/>
  <sheetViews>
    <sheetView rightToLeft="1" topLeftCell="B65" zoomScaleNormal="100" workbookViewId="0">
      <selection activeCell="B76" sqref="B76:I82"/>
    </sheetView>
  </sheetViews>
  <sheetFormatPr defaultRowHeight="15" x14ac:dyDescent="0.25"/>
  <cols>
    <col min="1" max="1" width="26" style="9" customWidth="1"/>
    <col min="2" max="2" width="5.125" style="9" bestFit="1" customWidth="1"/>
    <col min="3" max="3" width="22.25" customWidth="1"/>
    <col min="4" max="4" width="16.125" bestFit="1" customWidth="1"/>
    <col min="5" max="5" width="12.875" style="28" customWidth="1"/>
    <col min="6" max="6" width="15.25" style="28" customWidth="1"/>
    <col min="7" max="7" width="12.125" customWidth="1"/>
    <col min="8" max="8" width="15" style="28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237" t="s">
        <v>201</v>
      </c>
      <c r="B9" s="237"/>
      <c r="C9" s="237"/>
      <c r="D9" s="237"/>
      <c r="E9" s="237"/>
      <c r="F9" s="237"/>
      <c r="G9" s="237"/>
      <c r="H9" s="237"/>
      <c r="I9" s="237"/>
    </row>
    <row r="10" spans="1:9" ht="18" x14ac:dyDescent="0.2">
      <c r="A10" s="2" t="s">
        <v>220</v>
      </c>
      <c r="B10" s="2"/>
      <c r="C10" s="2"/>
    </row>
    <row r="11" spans="1:9" ht="18" x14ac:dyDescent="0.2">
      <c r="A11" s="2"/>
      <c r="B11" s="2"/>
      <c r="C11" s="2"/>
    </row>
    <row r="12" spans="1:9" ht="15.75" thickBot="1" x14ac:dyDescent="0.3"/>
    <row r="13" spans="1:9" ht="24.75" customHeight="1" x14ac:dyDescent="0.2">
      <c r="A13" s="238" t="s">
        <v>3</v>
      </c>
      <c r="B13" s="244"/>
      <c r="C13" s="246" t="s">
        <v>0</v>
      </c>
      <c r="D13" s="240" t="s">
        <v>23</v>
      </c>
      <c r="E13" s="240" t="s">
        <v>221</v>
      </c>
      <c r="F13" s="257" t="s">
        <v>224</v>
      </c>
      <c r="G13" s="240" t="s">
        <v>197</v>
      </c>
      <c r="H13" s="257" t="s">
        <v>219</v>
      </c>
      <c r="I13" s="240" t="s">
        <v>187</v>
      </c>
    </row>
    <row r="14" spans="1:9" ht="33.75" customHeight="1" thickBot="1" x14ac:dyDescent="0.25">
      <c r="A14" s="239"/>
      <c r="B14" s="245"/>
      <c r="C14" s="247"/>
      <c r="D14" s="260"/>
      <c r="E14" s="241"/>
      <c r="F14" s="258"/>
      <c r="G14" s="259"/>
      <c r="H14" s="258"/>
      <c r="I14" s="259"/>
    </row>
    <row r="15" spans="1:9" ht="17.25" customHeight="1" thickBot="1" x14ac:dyDescent="0.3">
      <c r="A15" s="33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 x14ac:dyDescent="0.3">
      <c r="A16" s="33"/>
      <c r="B16" s="40" t="s">
        <v>4</v>
      </c>
      <c r="C16" s="14" t="s">
        <v>84</v>
      </c>
      <c r="D16" s="11" t="s">
        <v>161</v>
      </c>
      <c r="E16" s="153">
        <v>6169.25</v>
      </c>
      <c r="F16" s="42">
        <v>11636.044444444444</v>
      </c>
      <c r="G16" s="21">
        <f t="shared" ref="G16:G31" si="0">(F16-E16)/E16</f>
        <v>0.88613598807706673</v>
      </c>
      <c r="H16" s="206">
        <v>11907.585714285715</v>
      </c>
      <c r="I16" s="21">
        <f t="shared" ref="I16:I31" si="1">(F16-H16)/H16</f>
        <v>-2.2804057544217278E-2</v>
      </c>
    </row>
    <row r="17" spans="1:9" ht="16.5" x14ac:dyDescent="0.3">
      <c r="A17" s="37"/>
      <c r="B17" s="34" t="s">
        <v>5</v>
      </c>
      <c r="C17" s="15" t="s">
        <v>85</v>
      </c>
      <c r="D17" s="11" t="s">
        <v>161</v>
      </c>
      <c r="E17" s="155">
        <v>5197.1499999999996</v>
      </c>
      <c r="F17" s="46">
        <v>16363.8</v>
      </c>
      <c r="G17" s="21">
        <f t="shared" si="0"/>
        <v>2.1486102960276305</v>
      </c>
      <c r="H17" s="209">
        <v>17219.724999999999</v>
      </c>
      <c r="I17" s="21">
        <f t="shared" si="1"/>
        <v>-4.9706078349102518E-2</v>
      </c>
    </row>
    <row r="18" spans="1:9" ht="16.5" x14ac:dyDescent="0.3">
      <c r="A18" s="37"/>
      <c r="B18" s="34" t="s">
        <v>6</v>
      </c>
      <c r="C18" s="15" t="s">
        <v>86</v>
      </c>
      <c r="D18" s="11" t="s">
        <v>161</v>
      </c>
      <c r="E18" s="155">
        <v>5535.4444444444443</v>
      </c>
      <c r="F18" s="46">
        <v>16988.155555555553</v>
      </c>
      <c r="G18" s="21">
        <f t="shared" si="0"/>
        <v>2.068977699271362</v>
      </c>
      <c r="H18" s="209">
        <v>14754.822222222223</v>
      </c>
      <c r="I18" s="21">
        <f t="shared" si="1"/>
        <v>0.15136294424271066</v>
      </c>
    </row>
    <row r="19" spans="1:9" ht="16.5" x14ac:dyDescent="0.3">
      <c r="A19" s="37"/>
      <c r="B19" s="34" t="s">
        <v>7</v>
      </c>
      <c r="C19" s="15" t="s">
        <v>87</v>
      </c>
      <c r="D19" s="11" t="s">
        <v>161</v>
      </c>
      <c r="E19" s="155">
        <v>2878.65</v>
      </c>
      <c r="F19" s="46">
        <v>12732.744444444445</v>
      </c>
      <c r="G19" s="21">
        <f t="shared" si="0"/>
        <v>3.4231651796656228</v>
      </c>
      <c r="H19" s="209">
        <v>18477.222222222223</v>
      </c>
      <c r="I19" s="21">
        <f t="shared" si="1"/>
        <v>-0.31089509606422322</v>
      </c>
    </row>
    <row r="20" spans="1:9" ht="17.25" customHeight="1" x14ac:dyDescent="0.3">
      <c r="A20" s="37"/>
      <c r="B20" s="34" t="s">
        <v>8</v>
      </c>
      <c r="C20" s="15" t="s">
        <v>89</v>
      </c>
      <c r="D20" s="11" t="s">
        <v>161</v>
      </c>
      <c r="E20" s="155">
        <v>12336.997619047619</v>
      </c>
      <c r="F20" s="46">
        <v>25672.724999999999</v>
      </c>
      <c r="G20" s="21">
        <f t="shared" si="0"/>
        <v>1.0809540370148714</v>
      </c>
      <c r="H20" s="209">
        <v>24506.125</v>
      </c>
      <c r="I20" s="21">
        <f t="shared" si="1"/>
        <v>4.7604425424256122E-2</v>
      </c>
    </row>
    <row r="21" spans="1:9" ht="16.5" x14ac:dyDescent="0.3">
      <c r="A21" s="37"/>
      <c r="B21" s="34" t="s">
        <v>9</v>
      </c>
      <c r="C21" s="15" t="s">
        <v>88</v>
      </c>
      <c r="D21" s="11" t="s">
        <v>161</v>
      </c>
      <c r="E21" s="155">
        <v>7043.9</v>
      </c>
      <c r="F21" s="46">
        <v>13183.155555555557</v>
      </c>
      <c r="G21" s="21">
        <f t="shared" si="0"/>
        <v>0.87157051570231803</v>
      </c>
      <c r="H21" s="209">
        <v>14671.555555555555</v>
      </c>
      <c r="I21" s="21">
        <f t="shared" si="1"/>
        <v>-0.10144800218109101</v>
      </c>
    </row>
    <row r="22" spans="1:9" ht="16.5" x14ac:dyDescent="0.3">
      <c r="A22" s="37"/>
      <c r="B22" s="34" t="s">
        <v>10</v>
      </c>
      <c r="C22" s="15" t="s">
        <v>90</v>
      </c>
      <c r="D22" s="11" t="s">
        <v>161</v>
      </c>
      <c r="E22" s="155">
        <v>4572.3</v>
      </c>
      <c r="F22" s="46">
        <v>17649.888888888891</v>
      </c>
      <c r="G22" s="21">
        <f t="shared" si="0"/>
        <v>2.8601773481374559</v>
      </c>
      <c r="H22" s="209">
        <v>17488.222222222223</v>
      </c>
      <c r="I22" s="21">
        <f t="shared" si="1"/>
        <v>9.2443168100436544E-3</v>
      </c>
    </row>
    <row r="23" spans="1:9" ht="16.5" x14ac:dyDescent="0.3">
      <c r="A23" s="37"/>
      <c r="B23" s="34" t="s">
        <v>11</v>
      </c>
      <c r="C23" s="15" t="s">
        <v>91</v>
      </c>
      <c r="D23" s="13" t="s">
        <v>81</v>
      </c>
      <c r="E23" s="155">
        <v>1384.3666666666668</v>
      </c>
      <c r="F23" s="46">
        <v>4580.4444444444443</v>
      </c>
      <c r="G23" s="21">
        <f t="shared" si="0"/>
        <v>2.3086931047490626</v>
      </c>
      <c r="H23" s="209">
        <v>4491.6000000000004</v>
      </c>
      <c r="I23" s="21">
        <f t="shared" si="1"/>
        <v>1.9780132791086466E-2</v>
      </c>
    </row>
    <row r="24" spans="1:9" ht="16.5" x14ac:dyDescent="0.3">
      <c r="A24" s="37"/>
      <c r="B24" s="34" t="s">
        <v>12</v>
      </c>
      <c r="C24" s="15" t="s">
        <v>92</v>
      </c>
      <c r="D24" s="13" t="s">
        <v>81</v>
      </c>
      <c r="E24" s="155">
        <v>1906.8</v>
      </c>
      <c r="F24" s="46">
        <v>5978.125</v>
      </c>
      <c r="G24" s="21">
        <f t="shared" si="0"/>
        <v>2.1351610027270818</v>
      </c>
      <c r="H24" s="209">
        <v>5008.1750000000002</v>
      </c>
      <c r="I24" s="21">
        <f t="shared" si="1"/>
        <v>0.1936733440824252</v>
      </c>
    </row>
    <row r="25" spans="1:9" ht="16.5" x14ac:dyDescent="0.3">
      <c r="A25" s="37"/>
      <c r="B25" s="34" t="s">
        <v>13</v>
      </c>
      <c r="C25" s="147" t="s">
        <v>93</v>
      </c>
      <c r="D25" s="13" t="s">
        <v>81</v>
      </c>
      <c r="E25" s="155">
        <v>1765.6597222222222</v>
      </c>
      <c r="F25" s="46">
        <v>5436.3</v>
      </c>
      <c r="G25" s="21">
        <f t="shared" si="0"/>
        <v>2.0789058228943387</v>
      </c>
      <c r="H25" s="209">
        <v>5005.1750000000002</v>
      </c>
      <c r="I25" s="21">
        <f t="shared" si="1"/>
        <v>8.6135849395875264E-2</v>
      </c>
    </row>
    <row r="26" spans="1:9" ht="16.5" x14ac:dyDescent="0.3">
      <c r="A26" s="37"/>
      <c r="B26" s="34" t="s">
        <v>14</v>
      </c>
      <c r="C26" s="15" t="s">
        <v>94</v>
      </c>
      <c r="D26" s="13" t="s">
        <v>81</v>
      </c>
      <c r="E26" s="155">
        <v>2254.7555555555555</v>
      </c>
      <c r="F26" s="46">
        <v>6415.625</v>
      </c>
      <c r="G26" s="21">
        <f t="shared" si="0"/>
        <v>1.8453749605771506</v>
      </c>
      <c r="H26" s="209">
        <v>6113.7444444444445</v>
      </c>
      <c r="I26" s="21">
        <f t="shared" si="1"/>
        <v>4.9377359210667389E-2</v>
      </c>
    </row>
    <row r="27" spans="1:9" ht="16.5" x14ac:dyDescent="0.3">
      <c r="A27" s="37"/>
      <c r="B27" s="34" t="s">
        <v>15</v>
      </c>
      <c r="C27" s="15" t="s">
        <v>95</v>
      </c>
      <c r="D27" s="13" t="s">
        <v>82</v>
      </c>
      <c r="E27" s="155">
        <v>6333.344444444444</v>
      </c>
      <c r="F27" s="46">
        <v>12750</v>
      </c>
      <c r="G27" s="21">
        <f t="shared" si="0"/>
        <v>1.0131543628870827</v>
      </c>
      <c r="H27" s="209">
        <v>9813.7777777777774</v>
      </c>
      <c r="I27" s="21">
        <f t="shared" si="1"/>
        <v>0.2991938770889</v>
      </c>
    </row>
    <row r="28" spans="1:9" ht="16.5" x14ac:dyDescent="0.3">
      <c r="A28" s="37"/>
      <c r="B28" s="34" t="s">
        <v>16</v>
      </c>
      <c r="C28" s="15" t="s">
        <v>96</v>
      </c>
      <c r="D28" s="187" t="s">
        <v>81</v>
      </c>
      <c r="E28" s="155">
        <v>1804.4486111111109</v>
      </c>
      <c r="F28" s="46">
        <v>5498.8</v>
      </c>
      <c r="G28" s="21">
        <f t="shared" si="0"/>
        <v>2.047357495325981</v>
      </c>
      <c r="H28" s="209">
        <v>5370.8</v>
      </c>
      <c r="I28" s="21">
        <f t="shared" si="1"/>
        <v>2.3832576152528488E-2</v>
      </c>
    </row>
    <row r="29" spans="1:9" ht="16.5" x14ac:dyDescent="0.3">
      <c r="A29" s="37"/>
      <c r="B29" s="34" t="s">
        <v>17</v>
      </c>
      <c r="C29" s="15" t="s">
        <v>97</v>
      </c>
      <c r="D29" s="13" t="s">
        <v>161</v>
      </c>
      <c r="E29" s="155">
        <v>3419.9250000000002</v>
      </c>
      <c r="F29" s="46">
        <v>11312.375</v>
      </c>
      <c r="G29" s="21">
        <f t="shared" si="0"/>
        <v>2.307784527438467</v>
      </c>
      <c r="H29" s="209">
        <v>10364.424999999999</v>
      </c>
      <c r="I29" s="21">
        <f t="shared" si="1"/>
        <v>9.1461899719473175E-2</v>
      </c>
    </row>
    <row r="30" spans="1:9" ht="16.5" x14ac:dyDescent="0.3">
      <c r="A30" s="37"/>
      <c r="B30" s="34" t="s">
        <v>18</v>
      </c>
      <c r="C30" s="15" t="s">
        <v>98</v>
      </c>
      <c r="D30" s="13" t="s">
        <v>83</v>
      </c>
      <c r="E30" s="155">
        <v>5584.0812500000002</v>
      </c>
      <c r="F30" s="46">
        <v>18359.375</v>
      </c>
      <c r="G30" s="21">
        <f t="shared" si="0"/>
        <v>2.2878058498880187</v>
      </c>
      <c r="H30" s="209">
        <v>19500.974999999999</v>
      </c>
      <c r="I30" s="21">
        <f t="shared" si="1"/>
        <v>-5.8540662710454147E-2</v>
      </c>
    </row>
    <row r="31" spans="1:9" ht="17.25" thickBot="1" x14ac:dyDescent="0.35">
      <c r="A31" s="38"/>
      <c r="B31" s="36" t="s">
        <v>19</v>
      </c>
      <c r="C31" s="16" t="s">
        <v>99</v>
      </c>
      <c r="D31" s="12" t="s">
        <v>161</v>
      </c>
      <c r="E31" s="157">
        <v>5538.0249999999996</v>
      </c>
      <c r="F31" s="49">
        <v>13214.424999999999</v>
      </c>
      <c r="G31" s="23">
        <f t="shared" si="0"/>
        <v>1.3861259203416381</v>
      </c>
      <c r="H31" s="212">
        <v>14348.924999999999</v>
      </c>
      <c r="I31" s="23">
        <f t="shared" si="1"/>
        <v>-7.9065156449002277E-2</v>
      </c>
    </row>
    <row r="32" spans="1:9" ht="17.25" customHeight="1" thickBot="1" x14ac:dyDescent="0.3">
      <c r="A32" s="37" t="s">
        <v>20</v>
      </c>
      <c r="B32" s="27" t="s">
        <v>21</v>
      </c>
      <c r="C32" s="5"/>
      <c r="D32" s="6"/>
      <c r="E32" s="175"/>
      <c r="F32" s="41"/>
      <c r="G32" s="41"/>
      <c r="H32" s="179"/>
      <c r="I32" s="8"/>
    </row>
    <row r="33" spans="1:9" ht="16.5" x14ac:dyDescent="0.3">
      <c r="A33" s="33"/>
      <c r="B33" s="39" t="s">
        <v>26</v>
      </c>
      <c r="C33" s="18" t="s">
        <v>100</v>
      </c>
      <c r="D33" s="20" t="s">
        <v>161</v>
      </c>
      <c r="E33" s="160">
        <v>13666.633333333335</v>
      </c>
      <c r="F33" s="54">
        <v>26641.666666666664</v>
      </c>
      <c r="G33" s="21">
        <f>(F33-E33)/E33</f>
        <v>0.94939499852438625</v>
      </c>
      <c r="H33" s="215">
        <v>27216.666666666664</v>
      </c>
      <c r="I33" s="21">
        <f>(F33-H33)/H33</f>
        <v>-2.1126760563380285E-2</v>
      </c>
    </row>
    <row r="34" spans="1:9" ht="16.5" x14ac:dyDescent="0.3">
      <c r="A34" s="37"/>
      <c r="B34" s="34" t="s">
        <v>27</v>
      </c>
      <c r="C34" s="15" t="s">
        <v>101</v>
      </c>
      <c r="D34" s="11" t="s">
        <v>161</v>
      </c>
      <c r="E34" s="155">
        <v>13765.611904761905</v>
      </c>
      <c r="F34" s="46">
        <v>26224.966666666667</v>
      </c>
      <c r="G34" s="21">
        <f>(F34-E34)/E34</f>
        <v>0.90510722284671763</v>
      </c>
      <c r="H34" s="209">
        <v>26616.666666666664</v>
      </c>
      <c r="I34" s="21">
        <f>(F34-H34)/H34</f>
        <v>-1.4716343143393755E-2</v>
      </c>
    </row>
    <row r="35" spans="1:9" ht="16.5" x14ac:dyDescent="0.3">
      <c r="A35" s="37"/>
      <c r="B35" s="39" t="s">
        <v>28</v>
      </c>
      <c r="C35" s="15" t="s">
        <v>102</v>
      </c>
      <c r="D35" s="11" t="s">
        <v>161</v>
      </c>
      <c r="E35" s="155">
        <v>11171.633333333333</v>
      </c>
      <c r="F35" s="46">
        <v>22811.599999999999</v>
      </c>
      <c r="G35" s="21">
        <f>(F35-E35)/E35</f>
        <v>1.0419216527574302</v>
      </c>
      <c r="H35" s="209">
        <v>21411.25</v>
      </c>
      <c r="I35" s="21">
        <f>(F35-H35)/H35</f>
        <v>6.5402533714752686E-2</v>
      </c>
    </row>
    <row r="36" spans="1:9" ht="16.5" x14ac:dyDescent="0.3">
      <c r="A36" s="37"/>
      <c r="B36" s="34" t="s">
        <v>29</v>
      </c>
      <c r="C36" s="15" t="s">
        <v>103</v>
      </c>
      <c r="D36" s="11" t="s">
        <v>161</v>
      </c>
      <c r="E36" s="155">
        <v>8263.375</v>
      </c>
      <c r="F36" s="46">
        <v>10878.3</v>
      </c>
      <c r="G36" s="21">
        <f>(F36-E36)/E36</f>
        <v>0.31644757741237683</v>
      </c>
      <c r="H36" s="209">
        <v>9880.7999999999993</v>
      </c>
      <c r="I36" s="21">
        <f>(F36-H36)/H36</f>
        <v>0.10095336410007287</v>
      </c>
    </row>
    <row r="37" spans="1:9" ht="17.25" thickBot="1" x14ac:dyDescent="0.35">
      <c r="A37" s="38"/>
      <c r="B37" s="39" t="s">
        <v>30</v>
      </c>
      <c r="C37" s="15" t="s">
        <v>104</v>
      </c>
      <c r="D37" s="24" t="s">
        <v>161</v>
      </c>
      <c r="E37" s="157">
        <v>6709.0749999999998</v>
      </c>
      <c r="F37" s="49">
        <v>14436.044444444446</v>
      </c>
      <c r="G37" s="23">
        <f>(F37-E37)/E37</f>
        <v>1.1517190438986664</v>
      </c>
      <c r="H37" s="212">
        <v>12883.333333333332</v>
      </c>
      <c r="I37" s="23">
        <f>(F37-H37)/H37</f>
        <v>0.12052091418714983</v>
      </c>
    </row>
    <row r="38" spans="1:9" ht="17.25" customHeight="1" thickBot="1" x14ac:dyDescent="0.3">
      <c r="A38" s="37" t="s">
        <v>25</v>
      </c>
      <c r="B38" s="27" t="s">
        <v>51</v>
      </c>
      <c r="C38" s="5"/>
      <c r="D38" s="6"/>
      <c r="E38" s="175"/>
      <c r="F38" s="41"/>
      <c r="G38" s="41"/>
      <c r="H38" s="179"/>
      <c r="I38" s="124"/>
    </row>
    <row r="39" spans="1:9" ht="16.5" x14ac:dyDescent="0.3">
      <c r="A39" s="33"/>
      <c r="B39" s="40" t="s">
        <v>31</v>
      </c>
      <c r="C39" s="15" t="s">
        <v>105</v>
      </c>
      <c r="D39" s="20" t="s">
        <v>161</v>
      </c>
      <c r="E39" s="154">
        <v>236311</v>
      </c>
      <c r="F39" s="46">
        <v>399889.8</v>
      </c>
      <c r="G39" s="21">
        <f t="shared" ref="G39:G44" si="2">(F39-E39)/E39</f>
        <v>0.69221830553804087</v>
      </c>
      <c r="H39" s="209">
        <v>391390</v>
      </c>
      <c r="I39" s="21">
        <f t="shared" ref="I39:I44" si="3">(F39-H39)/H39</f>
        <v>2.171695751041158E-2</v>
      </c>
    </row>
    <row r="40" spans="1:9" ht="16.5" x14ac:dyDescent="0.3">
      <c r="A40" s="37"/>
      <c r="B40" s="34" t="s">
        <v>32</v>
      </c>
      <c r="C40" s="15" t="s">
        <v>106</v>
      </c>
      <c r="D40" s="11" t="s">
        <v>161</v>
      </c>
      <c r="E40" s="156">
        <v>149041.45000000001</v>
      </c>
      <c r="F40" s="46">
        <v>280003.87142857141</v>
      </c>
      <c r="G40" s="21">
        <f t="shared" si="2"/>
        <v>0.8786979825315131</v>
      </c>
      <c r="H40" s="209">
        <v>282408.59999999998</v>
      </c>
      <c r="I40" s="21">
        <f t="shared" si="3"/>
        <v>-8.5150684909332374E-3</v>
      </c>
    </row>
    <row r="41" spans="1:9" ht="16.5" x14ac:dyDescent="0.3">
      <c r="A41" s="37"/>
      <c r="B41" s="39" t="s">
        <v>33</v>
      </c>
      <c r="C41" s="15" t="s">
        <v>107</v>
      </c>
      <c r="D41" s="11" t="s">
        <v>161</v>
      </c>
      <c r="E41" s="156">
        <v>122080.5</v>
      </c>
      <c r="F41" s="57">
        <v>162727.6</v>
      </c>
      <c r="G41" s="21">
        <f t="shared" si="2"/>
        <v>0.33295325625304617</v>
      </c>
      <c r="H41" s="217">
        <v>157104.66666666666</v>
      </c>
      <c r="I41" s="21">
        <f t="shared" si="3"/>
        <v>3.5791001328201684E-2</v>
      </c>
    </row>
    <row r="42" spans="1:9" ht="16.5" x14ac:dyDescent="0.3">
      <c r="A42" s="37"/>
      <c r="B42" s="34" t="s">
        <v>34</v>
      </c>
      <c r="C42" s="15" t="s">
        <v>154</v>
      </c>
      <c r="D42" s="11" t="s">
        <v>161</v>
      </c>
      <c r="E42" s="156">
        <v>28177</v>
      </c>
      <c r="F42" s="47">
        <v>81915</v>
      </c>
      <c r="G42" s="21">
        <f t="shared" si="2"/>
        <v>1.9071583206161054</v>
      </c>
      <c r="H42" s="210">
        <v>79323.333333333328</v>
      </c>
      <c r="I42" s="21">
        <f t="shared" si="3"/>
        <v>3.2672185569609678E-2</v>
      </c>
    </row>
    <row r="43" spans="1:9" ht="16.5" x14ac:dyDescent="0.3">
      <c r="A43" s="37"/>
      <c r="B43" s="34" t="s">
        <v>35</v>
      </c>
      <c r="C43" s="15" t="s">
        <v>152</v>
      </c>
      <c r="D43" s="11" t="s">
        <v>161</v>
      </c>
      <c r="E43" s="156">
        <v>22850</v>
      </c>
      <c r="F43" s="47">
        <v>71333.333333333328</v>
      </c>
      <c r="G43" s="21">
        <f t="shared" si="2"/>
        <v>2.1218088986141499</v>
      </c>
      <c r="H43" s="210">
        <v>70000</v>
      </c>
      <c r="I43" s="21">
        <f t="shared" si="3"/>
        <v>1.904761904761898E-2</v>
      </c>
    </row>
    <row r="44" spans="1:9" ht="16.5" customHeight="1" thickBot="1" x14ac:dyDescent="0.35">
      <c r="A44" s="38"/>
      <c r="B44" s="34" t="s">
        <v>36</v>
      </c>
      <c r="C44" s="15" t="s">
        <v>153</v>
      </c>
      <c r="D44" s="11" t="s">
        <v>161</v>
      </c>
      <c r="E44" s="158">
        <v>54675</v>
      </c>
      <c r="F44" s="50">
        <v>163501</v>
      </c>
      <c r="G44" s="31">
        <f t="shared" si="2"/>
        <v>1.9904160951074532</v>
      </c>
      <c r="H44" s="213">
        <v>165416.66666666666</v>
      </c>
      <c r="I44" s="31">
        <f t="shared" si="3"/>
        <v>-1.1580856423173745E-2</v>
      </c>
    </row>
    <row r="45" spans="1:9" ht="17.25" customHeight="1" thickBot="1" x14ac:dyDescent="0.3">
      <c r="A45" s="37" t="s">
        <v>37</v>
      </c>
      <c r="B45" s="27" t="s">
        <v>52</v>
      </c>
      <c r="C45" s="5"/>
      <c r="D45" s="6"/>
      <c r="E45" s="175"/>
      <c r="F45" s="122"/>
      <c r="G45" s="41"/>
      <c r="H45" s="169"/>
      <c r="I45" s="8"/>
    </row>
    <row r="46" spans="1:9" ht="16.5" x14ac:dyDescent="0.3">
      <c r="A46" s="33"/>
      <c r="B46" s="34" t="s">
        <v>45</v>
      </c>
      <c r="C46" s="15" t="s">
        <v>109</v>
      </c>
      <c r="D46" s="20" t="s">
        <v>108</v>
      </c>
      <c r="E46" s="154">
        <v>45228.5</v>
      </c>
      <c r="F46" s="43">
        <v>105466.625</v>
      </c>
      <c r="G46" s="21">
        <f t="shared" ref="G46:G51" si="4">(F46-E46)/E46</f>
        <v>1.331862100224416</v>
      </c>
      <c r="H46" s="207">
        <v>100777.875</v>
      </c>
      <c r="I46" s="21">
        <f t="shared" ref="I46:I51" si="5">(F46-H46)/H46</f>
        <v>4.6525589073990695E-2</v>
      </c>
    </row>
    <row r="47" spans="1:9" ht="16.5" x14ac:dyDescent="0.3">
      <c r="A47" s="37"/>
      <c r="B47" s="34" t="s">
        <v>46</v>
      </c>
      <c r="C47" s="15" t="s">
        <v>111</v>
      </c>
      <c r="D47" s="13" t="s">
        <v>110</v>
      </c>
      <c r="E47" s="156">
        <v>31660.275000000001</v>
      </c>
      <c r="F47" s="47">
        <v>89993.111111111109</v>
      </c>
      <c r="G47" s="21">
        <f t="shared" si="4"/>
        <v>1.8424614477009789</v>
      </c>
      <c r="H47" s="210">
        <v>80995.333333333328</v>
      </c>
      <c r="I47" s="21">
        <f t="shared" si="5"/>
        <v>0.11109007652018366</v>
      </c>
    </row>
    <row r="48" spans="1:9" ht="16.5" x14ac:dyDescent="0.3">
      <c r="A48" s="37"/>
      <c r="B48" s="34" t="s">
        <v>47</v>
      </c>
      <c r="C48" s="15" t="s">
        <v>113</v>
      </c>
      <c r="D48" s="11" t="s">
        <v>114</v>
      </c>
      <c r="E48" s="156">
        <v>97833.666666666657</v>
      </c>
      <c r="F48" s="47">
        <v>279256.14285714284</v>
      </c>
      <c r="G48" s="21">
        <f t="shared" si="4"/>
        <v>1.8543971862836195</v>
      </c>
      <c r="H48" s="210">
        <v>276682.16666666669</v>
      </c>
      <c r="I48" s="21">
        <f t="shared" si="5"/>
        <v>9.3030072067389752E-3</v>
      </c>
    </row>
    <row r="49" spans="1:9" ht="16.5" x14ac:dyDescent="0.3">
      <c r="A49" s="37"/>
      <c r="B49" s="34" t="s">
        <v>48</v>
      </c>
      <c r="C49" s="15" t="s">
        <v>157</v>
      </c>
      <c r="D49" s="11" t="s">
        <v>114</v>
      </c>
      <c r="E49" s="156">
        <v>150870.16666666669</v>
      </c>
      <c r="F49" s="47">
        <v>354977.5</v>
      </c>
      <c r="G49" s="21">
        <f t="shared" si="4"/>
        <v>1.3528674213258416</v>
      </c>
      <c r="H49" s="210">
        <v>374977.5</v>
      </c>
      <c r="I49" s="21">
        <f t="shared" si="5"/>
        <v>-5.3336533525344856E-2</v>
      </c>
    </row>
    <row r="50" spans="1:9" ht="16.5" x14ac:dyDescent="0.3">
      <c r="A50" s="37"/>
      <c r="B50" s="34" t="s">
        <v>49</v>
      </c>
      <c r="C50" s="15" t="s">
        <v>158</v>
      </c>
      <c r="D50" s="13" t="s">
        <v>199</v>
      </c>
      <c r="E50" s="156">
        <v>13185</v>
      </c>
      <c r="F50" s="47">
        <v>26792.5</v>
      </c>
      <c r="G50" s="21">
        <f t="shared" si="4"/>
        <v>1.0320439893818734</v>
      </c>
      <c r="H50" s="210">
        <v>26792.5</v>
      </c>
      <c r="I50" s="21">
        <f t="shared" si="5"/>
        <v>0</v>
      </c>
    </row>
    <row r="51" spans="1:9" ht="16.5" customHeight="1" thickBot="1" x14ac:dyDescent="0.35">
      <c r="A51" s="38"/>
      <c r="B51" s="34" t="s">
        <v>50</v>
      </c>
      <c r="C51" s="147" t="s">
        <v>159</v>
      </c>
      <c r="D51" s="12" t="s">
        <v>112</v>
      </c>
      <c r="E51" s="158">
        <v>55540.458333333328</v>
      </c>
      <c r="F51" s="50">
        <v>269750</v>
      </c>
      <c r="G51" s="31">
        <f t="shared" si="4"/>
        <v>3.856819840791736</v>
      </c>
      <c r="H51" s="213">
        <v>269750</v>
      </c>
      <c r="I51" s="31">
        <f t="shared" si="5"/>
        <v>0</v>
      </c>
    </row>
    <row r="52" spans="1:9" ht="17.25" customHeight="1" thickBot="1" x14ac:dyDescent="0.3">
      <c r="A52" s="37" t="s">
        <v>44</v>
      </c>
      <c r="B52" s="27" t="s">
        <v>57</v>
      </c>
      <c r="C52" s="5"/>
      <c r="D52" s="6"/>
      <c r="E52" s="175"/>
      <c r="F52" s="41"/>
      <c r="G52" s="41"/>
      <c r="H52" s="179"/>
      <c r="I52" s="8"/>
    </row>
    <row r="53" spans="1:9" ht="16.5" x14ac:dyDescent="0.3">
      <c r="A53" s="33"/>
      <c r="B53" s="91" t="s">
        <v>38</v>
      </c>
      <c r="C53" s="19" t="s">
        <v>115</v>
      </c>
      <c r="D53" s="20" t="s">
        <v>114</v>
      </c>
      <c r="E53" s="154">
        <v>21039.416666666664</v>
      </c>
      <c r="F53" s="66">
        <v>53250</v>
      </c>
      <c r="G53" s="22">
        <f t="shared" ref="G53:G61" si="6">(F53-E53)/E53</f>
        <v>1.5309637070102549</v>
      </c>
      <c r="H53" s="163">
        <v>53166.666666666664</v>
      </c>
      <c r="I53" s="22">
        <f t="shared" ref="I53:I61" si="7">(F53-H53)/H53</f>
        <v>1.5673981191223027E-3</v>
      </c>
    </row>
    <row r="54" spans="1:9" ht="16.5" x14ac:dyDescent="0.3">
      <c r="A54" s="37"/>
      <c r="B54" s="92" t="s">
        <v>39</v>
      </c>
      <c r="C54" s="15" t="s">
        <v>116</v>
      </c>
      <c r="D54" s="11" t="s">
        <v>114</v>
      </c>
      <c r="E54" s="156">
        <v>34192.708333333336</v>
      </c>
      <c r="F54" s="70">
        <v>56021.666666666664</v>
      </c>
      <c r="G54" s="21">
        <f t="shared" si="6"/>
        <v>0.63840974866717426</v>
      </c>
      <c r="H54" s="221">
        <v>58520</v>
      </c>
      <c r="I54" s="21">
        <f t="shared" si="7"/>
        <v>-4.269195716564142E-2</v>
      </c>
    </row>
    <row r="55" spans="1:9" ht="16.5" x14ac:dyDescent="0.3">
      <c r="A55" s="37"/>
      <c r="B55" s="92" t="s">
        <v>40</v>
      </c>
      <c r="C55" s="15" t="s">
        <v>117</v>
      </c>
      <c r="D55" s="11" t="s">
        <v>114</v>
      </c>
      <c r="E55" s="156">
        <v>26997.666666666664</v>
      </c>
      <c r="F55" s="70">
        <v>45634</v>
      </c>
      <c r="G55" s="21">
        <f t="shared" si="6"/>
        <v>0.69029422295753973</v>
      </c>
      <c r="H55" s="221">
        <v>45634</v>
      </c>
      <c r="I55" s="21">
        <f t="shared" si="7"/>
        <v>0</v>
      </c>
    </row>
    <row r="56" spans="1:9" ht="16.5" x14ac:dyDescent="0.3">
      <c r="A56" s="37"/>
      <c r="B56" s="92" t="s">
        <v>41</v>
      </c>
      <c r="C56" s="15" t="s">
        <v>118</v>
      </c>
      <c r="D56" s="11" t="s">
        <v>114</v>
      </c>
      <c r="E56" s="156">
        <v>29335.924999999999</v>
      </c>
      <c r="F56" s="70">
        <v>59108.75</v>
      </c>
      <c r="G56" s="21">
        <f t="shared" si="6"/>
        <v>1.0148930023512128</v>
      </c>
      <c r="H56" s="221">
        <v>61608.75</v>
      </c>
      <c r="I56" s="21">
        <f t="shared" si="7"/>
        <v>-4.0578651571408282E-2</v>
      </c>
    </row>
    <row r="57" spans="1:9" ht="16.5" x14ac:dyDescent="0.3">
      <c r="A57" s="37"/>
      <c r="B57" s="92" t="s">
        <v>42</v>
      </c>
      <c r="C57" s="15" t="s">
        <v>198</v>
      </c>
      <c r="D57" s="11" t="s">
        <v>114</v>
      </c>
      <c r="E57" s="156">
        <v>16488.333333333336</v>
      </c>
      <c r="F57" s="98">
        <v>28410</v>
      </c>
      <c r="G57" s="21">
        <f t="shared" si="6"/>
        <v>0.72303649044779117</v>
      </c>
      <c r="H57" s="226">
        <v>29950.833333333332</v>
      </c>
      <c r="I57" s="21">
        <f t="shared" si="7"/>
        <v>-5.144542444561917E-2</v>
      </c>
    </row>
    <row r="58" spans="1:9" ht="16.5" customHeight="1" thickBot="1" x14ac:dyDescent="0.35">
      <c r="A58" s="38"/>
      <c r="B58" s="93" t="s">
        <v>43</v>
      </c>
      <c r="C58" s="16" t="s">
        <v>119</v>
      </c>
      <c r="D58" s="12" t="s">
        <v>114</v>
      </c>
      <c r="E58" s="158">
        <v>4807.6000000000004</v>
      </c>
      <c r="F58" s="50">
        <v>17666.666666666668</v>
      </c>
      <c r="G58" s="29">
        <f t="shared" si="6"/>
        <v>2.6747372216213217</v>
      </c>
      <c r="H58" s="213">
        <v>17000</v>
      </c>
      <c r="I58" s="29">
        <f t="shared" si="7"/>
        <v>3.9215686274509873E-2</v>
      </c>
    </row>
    <row r="59" spans="1:9" ht="16.5" x14ac:dyDescent="0.3">
      <c r="A59" s="37"/>
      <c r="B59" s="94" t="s">
        <v>54</v>
      </c>
      <c r="C59" s="14" t="s">
        <v>121</v>
      </c>
      <c r="D59" s="11" t="s">
        <v>120</v>
      </c>
      <c r="E59" s="156">
        <v>32250.714285714286</v>
      </c>
      <c r="F59" s="68">
        <v>53737.777777777781</v>
      </c>
      <c r="G59" s="21">
        <f t="shared" si="6"/>
        <v>0.66625077825272738</v>
      </c>
      <c r="H59" s="220">
        <v>52455</v>
      </c>
      <c r="I59" s="21">
        <f t="shared" si="7"/>
        <v>2.445482371132935E-2</v>
      </c>
    </row>
    <row r="60" spans="1:9" ht="16.5" x14ac:dyDescent="0.3">
      <c r="A60" s="37"/>
      <c r="B60" s="92" t="s">
        <v>55</v>
      </c>
      <c r="C60" s="15" t="s">
        <v>122</v>
      </c>
      <c r="D60" s="13" t="s">
        <v>120</v>
      </c>
      <c r="E60" s="161">
        <v>40900.28571428571</v>
      </c>
      <c r="F60" s="70">
        <v>60437.25</v>
      </c>
      <c r="G60" s="21">
        <f t="shared" si="6"/>
        <v>0.47767305153299677</v>
      </c>
      <c r="H60" s="221">
        <v>59737.25</v>
      </c>
      <c r="I60" s="21">
        <f t="shared" si="7"/>
        <v>1.1717981661358699E-2</v>
      </c>
    </row>
    <row r="61" spans="1:9" ht="16.5" customHeight="1" thickBot="1" x14ac:dyDescent="0.35">
      <c r="A61" s="38"/>
      <c r="B61" s="93" t="s">
        <v>56</v>
      </c>
      <c r="C61" s="16" t="s">
        <v>123</v>
      </c>
      <c r="D61" s="12" t="s">
        <v>120</v>
      </c>
      <c r="E61" s="158">
        <v>218000</v>
      </c>
      <c r="F61" s="73">
        <v>506950</v>
      </c>
      <c r="G61" s="29">
        <f t="shared" si="6"/>
        <v>1.3254587155963302</v>
      </c>
      <c r="H61" s="222">
        <v>506950</v>
      </c>
      <c r="I61" s="29">
        <f t="shared" si="7"/>
        <v>0</v>
      </c>
    </row>
    <row r="62" spans="1:9" ht="17.25" customHeight="1" thickBot="1" x14ac:dyDescent="0.3">
      <c r="A62" s="37" t="s">
        <v>53</v>
      </c>
      <c r="B62" s="27" t="s">
        <v>58</v>
      </c>
      <c r="C62" s="5"/>
      <c r="D62" s="6"/>
      <c r="E62" s="175"/>
      <c r="F62" s="52"/>
      <c r="G62" s="41"/>
      <c r="H62" s="159"/>
      <c r="I62" s="8"/>
    </row>
    <row r="63" spans="1:9" ht="16.5" x14ac:dyDescent="0.3">
      <c r="A63" s="33"/>
      <c r="B63" s="34" t="s">
        <v>59</v>
      </c>
      <c r="C63" s="15" t="s">
        <v>128</v>
      </c>
      <c r="D63" s="20" t="s">
        <v>124</v>
      </c>
      <c r="E63" s="154">
        <v>50561.777777777781</v>
      </c>
      <c r="F63" s="54">
        <v>125204.125</v>
      </c>
      <c r="G63" s="21">
        <f t="shared" ref="G63:G68" si="8">(F63-E63)/E63</f>
        <v>1.4762603393868006</v>
      </c>
      <c r="H63" s="215">
        <v>126329.125</v>
      </c>
      <c r="I63" s="21">
        <f t="shared" ref="I63:I74" si="9">(F63-H63)/H63</f>
        <v>-8.9053098404663217E-3</v>
      </c>
    </row>
    <row r="64" spans="1:9" ht="16.5" x14ac:dyDescent="0.3">
      <c r="A64" s="37"/>
      <c r="B64" s="34" t="s">
        <v>60</v>
      </c>
      <c r="C64" s="15" t="s">
        <v>129</v>
      </c>
      <c r="D64" s="13" t="s">
        <v>215</v>
      </c>
      <c r="E64" s="156">
        <v>268381.33333333337</v>
      </c>
      <c r="F64" s="46">
        <v>695726.14285714284</v>
      </c>
      <c r="G64" s="21">
        <f t="shared" si="8"/>
        <v>1.5923045176656949</v>
      </c>
      <c r="H64" s="209">
        <v>701113.83333333337</v>
      </c>
      <c r="I64" s="21">
        <f t="shared" si="9"/>
        <v>-7.6844732196705073E-3</v>
      </c>
    </row>
    <row r="65" spans="1:9" ht="16.5" x14ac:dyDescent="0.3">
      <c r="A65" s="37"/>
      <c r="B65" s="34" t="s">
        <v>61</v>
      </c>
      <c r="C65" s="15" t="s">
        <v>130</v>
      </c>
      <c r="D65" s="13" t="s">
        <v>216</v>
      </c>
      <c r="E65" s="156">
        <v>145447.16666666669</v>
      </c>
      <c r="F65" s="46">
        <v>455946.25</v>
      </c>
      <c r="G65" s="21">
        <f t="shared" si="8"/>
        <v>2.134789494008706</v>
      </c>
      <c r="H65" s="209">
        <v>455946.25</v>
      </c>
      <c r="I65" s="21">
        <f t="shared" si="9"/>
        <v>0</v>
      </c>
    </row>
    <row r="66" spans="1:9" ht="16.5" x14ac:dyDescent="0.3">
      <c r="A66" s="37"/>
      <c r="B66" s="34" t="s">
        <v>62</v>
      </c>
      <c r="C66" s="15" t="s">
        <v>131</v>
      </c>
      <c r="D66" s="13" t="s">
        <v>125</v>
      </c>
      <c r="E66" s="156">
        <v>63999</v>
      </c>
      <c r="F66" s="46">
        <v>163296.25</v>
      </c>
      <c r="G66" s="21">
        <f t="shared" si="8"/>
        <v>1.5515437741214706</v>
      </c>
      <c r="H66" s="209">
        <v>167111.25</v>
      </c>
      <c r="I66" s="21">
        <f t="shared" si="9"/>
        <v>-2.2829103366769143E-2</v>
      </c>
    </row>
    <row r="67" spans="1:9" ht="16.5" x14ac:dyDescent="0.3">
      <c r="A67" s="37"/>
      <c r="B67" s="34" t="s">
        <v>63</v>
      </c>
      <c r="C67" s="15" t="s">
        <v>132</v>
      </c>
      <c r="D67" s="13" t="s">
        <v>126</v>
      </c>
      <c r="E67" s="156">
        <v>42479</v>
      </c>
      <c r="F67" s="46">
        <v>82878.571428571435</v>
      </c>
      <c r="G67" s="21">
        <f t="shared" si="8"/>
        <v>0.95104808090047865</v>
      </c>
      <c r="H67" s="209">
        <v>83858.333333333328</v>
      </c>
      <c r="I67" s="21">
        <f t="shared" si="9"/>
        <v>-1.1683536576709456E-2</v>
      </c>
    </row>
    <row r="68" spans="1:9" ht="16.5" customHeight="1" thickBot="1" x14ac:dyDescent="0.35">
      <c r="A68" s="38"/>
      <c r="B68" s="34" t="s">
        <v>64</v>
      </c>
      <c r="C68" s="15" t="s">
        <v>133</v>
      </c>
      <c r="D68" s="12" t="s">
        <v>127</v>
      </c>
      <c r="E68" s="158">
        <v>31211.3</v>
      </c>
      <c r="F68" s="58">
        <v>63393.25</v>
      </c>
      <c r="G68" s="31">
        <f t="shared" si="8"/>
        <v>1.031099313389702</v>
      </c>
      <c r="H68" s="218">
        <v>63393.25</v>
      </c>
      <c r="I68" s="31">
        <f t="shared" si="9"/>
        <v>0</v>
      </c>
    </row>
    <row r="69" spans="1:9" ht="17.25" customHeight="1" thickBot="1" x14ac:dyDescent="0.3">
      <c r="A69" s="37" t="s">
        <v>65</v>
      </c>
      <c r="B69" s="27" t="s">
        <v>66</v>
      </c>
      <c r="C69" s="5"/>
      <c r="D69" s="6"/>
      <c r="E69" s="175"/>
      <c r="F69" s="52"/>
      <c r="G69" s="52"/>
      <c r="H69" s="159"/>
      <c r="I69" s="8"/>
    </row>
    <row r="70" spans="1:9" ht="16.5" x14ac:dyDescent="0.3">
      <c r="A70" s="33"/>
      <c r="B70" s="34" t="s">
        <v>68</v>
      </c>
      <c r="C70" s="18" t="s">
        <v>138</v>
      </c>
      <c r="D70" s="20" t="s">
        <v>134</v>
      </c>
      <c r="E70" s="154">
        <v>34455.542857142857</v>
      </c>
      <c r="F70" s="43">
        <v>72421</v>
      </c>
      <c r="G70" s="21">
        <f>(F70-E70)/E70</f>
        <v>1.1018679142646757</v>
      </c>
      <c r="H70" s="207">
        <v>68041</v>
      </c>
      <c r="I70" s="21">
        <f t="shared" si="9"/>
        <v>6.437295160271013E-2</v>
      </c>
    </row>
    <row r="71" spans="1:9" ht="16.5" x14ac:dyDescent="0.3">
      <c r="A71" s="37"/>
      <c r="B71" s="34" t="s">
        <v>67</v>
      </c>
      <c r="C71" s="15" t="s">
        <v>139</v>
      </c>
      <c r="D71" s="13" t="s">
        <v>135</v>
      </c>
      <c r="E71" s="156">
        <v>20606.25</v>
      </c>
      <c r="F71" s="47">
        <v>52132.166666666664</v>
      </c>
      <c r="G71" s="21">
        <f>(F71-E71)/E71</f>
        <v>1.5299201294105751</v>
      </c>
      <c r="H71" s="210">
        <v>51798.833333333336</v>
      </c>
      <c r="I71" s="21">
        <f t="shared" si="9"/>
        <v>6.4351513708480268E-3</v>
      </c>
    </row>
    <row r="72" spans="1:9" ht="16.5" x14ac:dyDescent="0.3">
      <c r="A72" s="37"/>
      <c r="B72" s="34" t="s">
        <v>69</v>
      </c>
      <c r="C72" s="15" t="s">
        <v>140</v>
      </c>
      <c r="D72" s="13" t="s">
        <v>136</v>
      </c>
      <c r="E72" s="156">
        <v>14075.083333333332</v>
      </c>
      <c r="F72" s="47">
        <v>27031.599999999999</v>
      </c>
      <c r="G72" s="21">
        <f>(F72-E72)/E72</f>
        <v>0.92052859367321693</v>
      </c>
      <c r="H72" s="210">
        <v>27743</v>
      </c>
      <c r="I72" s="21">
        <f t="shared" si="9"/>
        <v>-2.5642504415528292E-2</v>
      </c>
    </row>
    <row r="73" spans="1:9" ht="16.5" x14ac:dyDescent="0.3">
      <c r="A73" s="37"/>
      <c r="B73" s="34" t="s">
        <v>70</v>
      </c>
      <c r="C73" s="15" t="s">
        <v>141</v>
      </c>
      <c r="D73" s="13" t="s">
        <v>137</v>
      </c>
      <c r="E73" s="156">
        <v>18560.3</v>
      </c>
      <c r="F73" s="47">
        <v>31465.75</v>
      </c>
      <c r="G73" s="21">
        <f>(F73-E73)/E73</f>
        <v>0.69532550659202719</v>
      </c>
      <c r="H73" s="210">
        <v>31465.75</v>
      </c>
      <c r="I73" s="21">
        <f t="shared" si="9"/>
        <v>0</v>
      </c>
    </row>
    <row r="74" spans="1:9" ht="16.5" customHeight="1" thickBot="1" x14ac:dyDescent="0.35">
      <c r="A74" s="38"/>
      <c r="B74" s="34" t="s">
        <v>71</v>
      </c>
      <c r="C74" s="15" t="s">
        <v>200</v>
      </c>
      <c r="D74" s="12" t="s">
        <v>134</v>
      </c>
      <c r="E74" s="158">
        <v>16398.232142857145</v>
      </c>
      <c r="F74" s="50">
        <v>28638.833333333332</v>
      </c>
      <c r="G74" s="21">
        <f>(F74-E74)/E74</f>
        <v>0.74645858674515919</v>
      </c>
      <c r="H74" s="213">
        <v>28368.6</v>
      </c>
      <c r="I74" s="21">
        <f t="shared" si="9"/>
        <v>9.5257902516632329E-3</v>
      </c>
    </row>
    <row r="75" spans="1:9" ht="17.25" customHeight="1" thickBot="1" x14ac:dyDescent="0.3">
      <c r="A75" s="37" t="s">
        <v>72</v>
      </c>
      <c r="B75" s="27" t="s">
        <v>73</v>
      </c>
      <c r="C75" s="5"/>
      <c r="D75" s="6"/>
      <c r="E75" s="175"/>
      <c r="F75" s="52"/>
      <c r="G75" s="52"/>
      <c r="H75" s="159"/>
      <c r="I75" s="8"/>
    </row>
    <row r="76" spans="1:9" ht="16.5" x14ac:dyDescent="0.3">
      <c r="A76" s="33"/>
      <c r="B76" s="34" t="s">
        <v>74</v>
      </c>
      <c r="C76" s="15" t="s">
        <v>144</v>
      </c>
      <c r="D76" s="20" t="s">
        <v>142</v>
      </c>
      <c r="E76" s="156">
        <v>11908.708333333334</v>
      </c>
      <c r="F76" s="43">
        <v>23664</v>
      </c>
      <c r="G76" s="22">
        <f t="shared" ref="G76:G82" si="10">(F76-E76)/E76</f>
        <v>0.98711727062478782</v>
      </c>
      <c r="H76" s="207">
        <v>23892.5</v>
      </c>
      <c r="I76" s="22">
        <f t="shared" ref="I76:I82" si="11">(F76-H76)/H76</f>
        <v>-9.5636706079313596E-3</v>
      </c>
    </row>
    <row r="77" spans="1:9" ht="16.5" x14ac:dyDescent="0.3">
      <c r="A77" s="37"/>
      <c r="B77" s="34" t="s">
        <v>76</v>
      </c>
      <c r="C77" s="15" t="s">
        <v>143</v>
      </c>
      <c r="D77" s="11" t="s">
        <v>161</v>
      </c>
      <c r="E77" s="156">
        <v>14721.205357142857</v>
      </c>
      <c r="F77" s="32">
        <v>28540.714285714286</v>
      </c>
      <c r="G77" s="21">
        <f t="shared" si="10"/>
        <v>0.93874846476929852</v>
      </c>
      <c r="H77" s="201">
        <v>27775.714285714286</v>
      </c>
      <c r="I77" s="21">
        <f t="shared" si="11"/>
        <v>2.7542045980558556E-2</v>
      </c>
    </row>
    <row r="78" spans="1:9" ht="16.5" x14ac:dyDescent="0.3">
      <c r="A78" s="37"/>
      <c r="B78" s="34" t="s">
        <v>75</v>
      </c>
      <c r="C78" s="15" t="s">
        <v>148</v>
      </c>
      <c r="D78" s="13" t="s">
        <v>145</v>
      </c>
      <c r="E78" s="156">
        <v>5539.5</v>
      </c>
      <c r="F78" s="47">
        <v>14309.666666666666</v>
      </c>
      <c r="G78" s="21">
        <f t="shared" si="10"/>
        <v>1.5832054637903541</v>
      </c>
      <c r="H78" s="210">
        <v>14309.666666666666</v>
      </c>
      <c r="I78" s="21">
        <f t="shared" si="11"/>
        <v>0</v>
      </c>
    </row>
    <row r="79" spans="1:9" ht="15.75" customHeight="1" x14ac:dyDescent="0.3">
      <c r="A79" s="37"/>
      <c r="B79" s="34" t="s">
        <v>77</v>
      </c>
      <c r="C79" s="15" t="s">
        <v>146</v>
      </c>
      <c r="D79" s="13" t="s">
        <v>162</v>
      </c>
      <c r="E79" s="156">
        <v>9771.1111111111095</v>
      </c>
      <c r="F79" s="47">
        <v>23784.777777777777</v>
      </c>
      <c r="G79" s="21">
        <f t="shared" si="10"/>
        <v>1.4341937684785084</v>
      </c>
      <c r="H79" s="210">
        <v>23784.777777777777</v>
      </c>
      <c r="I79" s="21">
        <f t="shared" si="11"/>
        <v>0</v>
      </c>
    </row>
    <row r="80" spans="1:9" ht="16.5" x14ac:dyDescent="0.3">
      <c r="A80" s="37"/>
      <c r="B80" s="34" t="s">
        <v>78</v>
      </c>
      <c r="C80" s="15" t="s">
        <v>149</v>
      </c>
      <c r="D80" s="25" t="s">
        <v>147</v>
      </c>
      <c r="E80" s="162">
        <v>9522.5</v>
      </c>
      <c r="F80" s="61">
        <v>32128.833333333332</v>
      </c>
      <c r="G80" s="21">
        <f t="shared" si="10"/>
        <v>2.3739914238207751</v>
      </c>
      <c r="H80" s="219">
        <v>31795.5</v>
      </c>
      <c r="I80" s="21">
        <f t="shared" si="11"/>
        <v>1.0483663830835563E-2</v>
      </c>
    </row>
    <row r="81" spans="1:9" ht="16.5" x14ac:dyDescent="0.3">
      <c r="A81" s="37"/>
      <c r="B81" s="34" t="s">
        <v>79</v>
      </c>
      <c r="C81" s="15" t="s">
        <v>155</v>
      </c>
      <c r="D81" s="25" t="s">
        <v>156</v>
      </c>
      <c r="E81" s="162">
        <v>56000</v>
      </c>
      <c r="F81" s="61">
        <v>75000</v>
      </c>
      <c r="G81" s="21">
        <f t="shared" si="10"/>
        <v>0.3392857142857143</v>
      </c>
      <c r="H81" s="219">
        <v>75000</v>
      </c>
      <c r="I81" s="21">
        <f t="shared" si="11"/>
        <v>0</v>
      </c>
    </row>
    <row r="82" spans="1:9" ht="16.5" customHeight="1" thickBot="1" x14ac:dyDescent="0.35">
      <c r="A82" s="35"/>
      <c r="B82" s="36" t="s">
        <v>80</v>
      </c>
      <c r="C82" s="16" t="s">
        <v>151</v>
      </c>
      <c r="D82" s="12" t="s">
        <v>150</v>
      </c>
      <c r="E82" s="158">
        <v>22355.714285714283</v>
      </c>
      <c r="F82" s="50">
        <v>47437.8</v>
      </c>
      <c r="G82" s="23">
        <f t="shared" si="10"/>
        <v>1.1219541184740243</v>
      </c>
      <c r="H82" s="213">
        <v>47264.222222222219</v>
      </c>
      <c r="I82" s="23">
        <f t="shared" si="11"/>
        <v>3.6724983426506671E-3</v>
      </c>
    </row>
    <row r="83" spans="1:9" x14ac:dyDescent="0.25">
      <c r="E83"/>
      <c r="F83"/>
      <c r="H83"/>
    </row>
  </sheetData>
  <sortState ref="B70:I74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7:K95"/>
  <sheetViews>
    <sheetView rightToLeft="1" tabSelected="1" topLeftCell="B73" zoomScaleNormal="100" workbookViewId="0">
      <selection activeCell="B83" sqref="B83:I89"/>
    </sheetView>
  </sheetViews>
  <sheetFormatPr defaultRowHeight="15" x14ac:dyDescent="0.25"/>
  <cols>
    <col min="1" max="1" width="27.625" style="9" customWidth="1"/>
    <col min="2" max="2" width="5.125" style="9" bestFit="1" customWidth="1"/>
    <col min="3" max="3" width="19.375" customWidth="1"/>
    <col min="4" max="4" width="16.125" bestFit="1" customWidth="1"/>
    <col min="5" max="5" width="12.25" style="28" customWidth="1"/>
    <col min="6" max="6" width="14.625" style="28" customWidth="1"/>
    <col min="7" max="7" width="12.125" style="28" customWidth="1"/>
    <col min="8" max="8" width="14.625" style="28" customWidth="1"/>
    <col min="9" max="9" width="11.25" customWidth="1"/>
    <col min="10" max="10" width="10.25" customWidth="1"/>
    <col min="11" max="11" width="9.25" bestFit="1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237" t="s">
        <v>201</v>
      </c>
      <c r="B9" s="237"/>
      <c r="C9" s="237"/>
      <c r="D9" s="237"/>
      <c r="E9" s="237"/>
      <c r="F9" s="237"/>
      <c r="G9" s="237"/>
      <c r="H9" s="237"/>
      <c r="I9" s="237"/>
    </row>
    <row r="10" spans="1:9" ht="18" x14ac:dyDescent="0.2">
      <c r="A10" s="2" t="s">
        <v>220</v>
      </c>
      <c r="B10" s="2"/>
      <c r="C10" s="2"/>
    </row>
    <row r="11" spans="1:9" ht="18" x14ac:dyDescent="0.2">
      <c r="A11" s="2"/>
      <c r="B11" s="2"/>
      <c r="C11" s="2"/>
    </row>
    <row r="12" spans="1:9" ht="4.5" customHeight="1" thickBot="1" x14ac:dyDescent="0.25">
      <c r="A12" s="2"/>
      <c r="B12" s="2"/>
      <c r="C12" s="2"/>
    </row>
    <row r="13" spans="1:9" s="145" customFormat="1" ht="24.75" customHeight="1" x14ac:dyDescent="0.2">
      <c r="A13" s="238" t="s">
        <v>3</v>
      </c>
      <c r="B13" s="244"/>
      <c r="C13" s="246" t="s">
        <v>0</v>
      </c>
      <c r="D13" s="240" t="s">
        <v>23</v>
      </c>
      <c r="E13" s="240" t="s">
        <v>221</v>
      </c>
      <c r="F13" s="257" t="s">
        <v>224</v>
      </c>
      <c r="G13" s="240" t="s">
        <v>197</v>
      </c>
      <c r="H13" s="257" t="s">
        <v>219</v>
      </c>
      <c r="I13" s="240" t="s">
        <v>187</v>
      </c>
    </row>
    <row r="14" spans="1:9" s="145" customFormat="1" ht="33.75" customHeight="1" thickBot="1" x14ac:dyDescent="0.25">
      <c r="A14" s="239"/>
      <c r="B14" s="245"/>
      <c r="C14" s="247"/>
      <c r="D14" s="260"/>
      <c r="E14" s="241"/>
      <c r="F14" s="258"/>
      <c r="G14" s="259"/>
      <c r="H14" s="258"/>
      <c r="I14" s="259"/>
    </row>
    <row r="15" spans="1:9" ht="17.25" customHeight="1" thickBot="1" x14ac:dyDescent="0.3">
      <c r="A15" s="33" t="s">
        <v>24</v>
      </c>
      <c r="B15" s="27" t="s">
        <v>22</v>
      </c>
      <c r="C15" s="125"/>
      <c r="D15" s="6"/>
      <c r="E15" s="30"/>
      <c r="F15" s="7"/>
      <c r="G15" s="7"/>
      <c r="H15" s="7"/>
      <c r="I15" s="8"/>
    </row>
    <row r="16" spans="1:9" ht="15.75" customHeight="1" x14ac:dyDescent="0.3">
      <c r="A16" s="149"/>
      <c r="B16" s="205" t="s">
        <v>7</v>
      </c>
      <c r="C16" s="188" t="s">
        <v>87</v>
      </c>
      <c r="D16" s="185" t="s">
        <v>161</v>
      </c>
      <c r="E16" s="206">
        <v>2878.65</v>
      </c>
      <c r="F16" s="206">
        <v>12732.744444444445</v>
      </c>
      <c r="G16" s="194">
        <f>(F16-E16)/E16</f>
        <v>3.4231651796656228</v>
      </c>
      <c r="H16" s="206">
        <v>18477.222222222223</v>
      </c>
      <c r="I16" s="194">
        <f>(F16-H16)/H16</f>
        <v>-0.31089509606422322</v>
      </c>
    </row>
    <row r="17" spans="1:9" ht="16.5" x14ac:dyDescent="0.3">
      <c r="A17" s="150"/>
      <c r="B17" s="202" t="s">
        <v>9</v>
      </c>
      <c r="C17" s="189" t="s">
        <v>88</v>
      </c>
      <c r="D17" s="185" t="s">
        <v>161</v>
      </c>
      <c r="E17" s="209">
        <v>7043.9</v>
      </c>
      <c r="F17" s="209">
        <v>13183.155555555557</v>
      </c>
      <c r="G17" s="194">
        <f>(F17-E17)/E17</f>
        <v>0.87157051570231803</v>
      </c>
      <c r="H17" s="209">
        <v>14671.555555555555</v>
      </c>
      <c r="I17" s="194">
        <f>(F17-H17)/H17</f>
        <v>-0.10144800218109101</v>
      </c>
    </row>
    <row r="18" spans="1:9" ht="16.5" x14ac:dyDescent="0.3">
      <c r="A18" s="150"/>
      <c r="B18" s="202" t="s">
        <v>19</v>
      </c>
      <c r="C18" s="189" t="s">
        <v>99</v>
      </c>
      <c r="D18" s="185" t="s">
        <v>161</v>
      </c>
      <c r="E18" s="209">
        <v>5538.0249999999996</v>
      </c>
      <c r="F18" s="209">
        <v>13214.424999999999</v>
      </c>
      <c r="G18" s="194">
        <f>(F18-E18)/E18</f>
        <v>1.3861259203416381</v>
      </c>
      <c r="H18" s="209">
        <v>14348.924999999999</v>
      </c>
      <c r="I18" s="194">
        <f>(F18-H18)/H18</f>
        <v>-7.9065156449002277E-2</v>
      </c>
    </row>
    <row r="19" spans="1:9" ht="16.5" x14ac:dyDescent="0.3">
      <c r="A19" s="150"/>
      <c r="B19" s="202" t="s">
        <v>18</v>
      </c>
      <c r="C19" s="189" t="s">
        <v>98</v>
      </c>
      <c r="D19" s="185" t="s">
        <v>83</v>
      </c>
      <c r="E19" s="209">
        <v>5584.0812500000002</v>
      </c>
      <c r="F19" s="209">
        <v>18359.375</v>
      </c>
      <c r="G19" s="194">
        <f>(F19-E19)/E19</f>
        <v>2.2878058498880187</v>
      </c>
      <c r="H19" s="209">
        <v>19500.974999999999</v>
      </c>
      <c r="I19" s="194">
        <f>(F19-H19)/H19</f>
        <v>-5.8540662710454147E-2</v>
      </c>
    </row>
    <row r="20" spans="1:9" ht="16.5" x14ac:dyDescent="0.3">
      <c r="A20" s="150"/>
      <c r="B20" s="202" t="s">
        <v>5</v>
      </c>
      <c r="C20" s="189" t="s">
        <v>85</v>
      </c>
      <c r="D20" s="185" t="s">
        <v>161</v>
      </c>
      <c r="E20" s="209">
        <v>5197.1499999999996</v>
      </c>
      <c r="F20" s="209">
        <v>16363.8</v>
      </c>
      <c r="G20" s="194">
        <f>(F20-E20)/E20</f>
        <v>2.1486102960276305</v>
      </c>
      <c r="H20" s="209">
        <v>17219.724999999999</v>
      </c>
      <c r="I20" s="194">
        <f>(F20-H20)/H20</f>
        <v>-4.9706078349102518E-2</v>
      </c>
    </row>
    <row r="21" spans="1:9" ht="16.5" x14ac:dyDescent="0.3">
      <c r="A21" s="150"/>
      <c r="B21" s="202" t="s">
        <v>4</v>
      </c>
      <c r="C21" s="189" t="s">
        <v>84</v>
      </c>
      <c r="D21" s="185" t="s">
        <v>161</v>
      </c>
      <c r="E21" s="209">
        <v>6169.25</v>
      </c>
      <c r="F21" s="209">
        <v>11636.044444444444</v>
      </c>
      <c r="G21" s="194">
        <f>(F21-E21)/E21</f>
        <v>0.88613598807706673</v>
      </c>
      <c r="H21" s="209">
        <v>11907.585714285715</v>
      </c>
      <c r="I21" s="194">
        <f>(F21-H21)/H21</f>
        <v>-2.2804057544217278E-2</v>
      </c>
    </row>
    <row r="22" spans="1:9" ht="16.5" x14ac:dyDescent="0.3">
      <c r="A22" s="150"/>
      <c r="B22" s="202" t="s">
        <v>10</v>
      </c>
      <c r="C22" s="189" t="s">
        <v>90</v>
      </c>
      <c r="D22" s="185" t="s">
        <v>161</v>
      </c>
      <c r="E22" s="209">
        <v>4572.3</v>
      </c>
      <c r="F22" s="209">
        <v>17649.888888888891</v>
      </c>
      <c r="G22" s="194">
        <f>(F22-E22)/E22</f>
        <v>2.8601773481374559</v>
      </c>
      <c r="H22" s="209">
        <v>17488.222222222223</v>
      </c>
      <c r="I22" s="194">
        <f>(F22-H22)/H22</f>
        <v>9.2443168100436544E-3</v>
      </c>
    </row>
    <row r="23" spans="1:9" ht="16.5" x14ac:dyDescent="0.3">
      <c r="A23" s="150"/>
      <c r="B23" s="202" t="s">
        <v>11</v>
      </c>
      <c r="C23" s="189" t="s">
        <v>91</v>
      </c>
      <c r="D23" s="187" t="s">
        <v>81</v>
      </c>
      <c r="E23" s="209">
        <v>1384.3666666666668</v>
      </c>
      <c r="F23" s="209">
        <v>4580.4444444444443</v>
      </c>
      <c r="G23" s="194">
        <f>(F23-E23)/E23</f>
        <v>2.3086931047490626</v>
      </c>
      <c r="H23" s="209">
        <v>4491.6000000000004</v>
      </c>
      <c r="I23" s="194">
        <f>(F23-H23)/H23</f>
        <v>1.9780132791086466E-2</v>
      </c>
    </row>
    <row r="24" spans="1:9" ht="16.5" x14ac:dyDescent="0.3">
      <c r="A24" s="150"/>
      <c r="B24" s="202" t="s">
        <v>16</v>
      </c>
      <c r="C24" s="189" t="s">
        <v>96</v>
      </c>
      <c r="D24" s="187" t="s">
        <v>81</v>
      </c>
      <c r="E24" s="209">
        <v>1804.4486111111109</v>
      </c>
      <c r="F24" s="209">
        <v>5498.8</v>
      </c>
      <c r="G24" s="194">
        <f>(F24-E24)/E24</f>
        <v>2.047357495325981</v>
      </c>
      <c r="H24" s="209">
        <v>5370.8</v>
      </c>
      <c r="I24" s="194">
        <f>(F24-H24)/H24</f>
        <v>2.3832576152528488E-2</v>
      </c>
    </row>
    <row r="25" spans="1:9" ht="16.5" x14ac:dyDescent="0.3">
      <c r="A25" s="150"/>
      <c r="B25" s="202" t="s">
        <v>8</v>
      </c>
      <c r="C25" s="189" t="s">
        <v>89</v>
      </c>
      <c r="D25" s="187" t="s">
        <v>161</v>
      </c>
      <c r="E25" s="209">
        <v>12336.997619047619</v>
      </c>
      <c r="F25" s="209">
        <v>25672.724999999999</v>
      </c>
      <c r="G25" s="194">
        <f>(F25-E25)/E25</f>
        <v>1.0809540370148714</v>
      </c>
      <c r="H25" s="209">
        <v>24506.125</v>
      </c>
      <c r="I25" s="194">
        <f>(F25-H25)/H25</f>
        <v>4.7604425424256122E-2</v>
      </c>
    </row>
    <row r="26" spans="1:9" ht="16.5" x14ac:dyDescent="0.3">
      <c r="A26" s="150"/>
      <c r="B26" s="202" t="s">
        <v>14</v>
      </c>
      <c r="C26" s="189" t="s">
        <v>94</v>
      </c>
      <c r="D26" s="187" t="s">
        <v>81</v>
      </c>
      <c r="E26" s="209">
        <v>2254.7555555555555</v>
      </c>
      <c r="F26" s="209">
        <v>6415.625</v>
      </c>
      <c r="G26" s="194">
        <f>(F26-E26)/E26</f>
        <v>1.8453749605771506</v>
      </c>
      <c r="H26" s="209">
        <v>6113.7444444444445</v>
      </c>
      <c r="I26" s="194">
        <f>(F26-H26)/H26</f>
        <v>4.9377359210667389E-2</v>
      </c>
    </row>
    <row r="27" spans="1:9" ht="16.5" x14ac:dyDescent="0.3">
      <c r="A27" s="150"/>
      <c r="B27" s="202" t="s">
        <v>13</v>
      </c>
      <c r="C27" s="189" t="s">
        <v>93</v>
      </c>
      <c r="D27" s="187" t="s">
        <v>81</v>
      </c>
      <c r="E27" s="209">
        <v>1765.6597222222222</v>
      </c>
      <c r="F27" s="209">
        <v>5436.3</v>
      </c>
      <c r="G27" s="194">
        <f>(F27-E27)/E27</f>
        <v>2.0789058228943387</v>
      </c>
      <c r="H27" s="209">
        <v>5005.1750000000002</v>
      </c>
      <c r="I27" s="194">
        <f>(F27-H27)/H27</f>
        <v>8.6135849395875264E-2</v>
      </c>
    </row>
    <row r="28" spans="1:9" ht="16.5" x14ac:dyDescent="0.3">
      <c r="A28" s="150"/>
      <c r="B28" s="202" t="s">
        <v>17</v>
      </c>
      <c r="C28" s="189" t="s">
        <v>97</v>
      </c>
      <c r="D28" s="187" t="s">
        <v>161</v>
      </c>
      <c r="E28" s="209">
        <v>3419.9250000000002</v>
      </c>
      <c r="F28" s="209">
        <v>11312.375</v>
      </c>
      <c r="G28" s="194">
        <f>(F28-E28)/E28</f>
        <v>2.307784527438467</v>
      </c>
      <c r="H28" s="209">
        <v>10364.424999999999</v>
      </c>
      <c r="I28" s="194">
        <f>(F28-H28)/H28</f>
        <v>9.1461899719473175E-2</v>
      </c>
    </row>
    <row r="29" spans="1:9" ht="17.25" thickBot="1" x14ac:dyDescent="0.35">
      <c r="A29" s="151"/>
      <c r="B29" s="202" t="s">
        <v>6</v>
      </c>
      <c r="C29" s="189" t="s">
        <v>86</v>
      </c>
      <c r="D29" s="187" t="s">
        <v>161</v>
      </c>
      <c r="E29" s="209">
        <v>5535.4444444444443</v>
      </c>
      <c r="F29" s="209">
        <v>16988.155555555553</v>
      </c>
      <c r="G29" s="194">
        <f>(F29-E29)/E29</f>
        <v>2.068977699271362</v>
      </c>
      <c r="H29" s="209">
        <v>14754.822222222223</v>
      </c>
      <c r="I29" s="194">
        <f>(F29-H29)/H29</f>
        <v>0.15136294424271066</v>
      </c>
    </row>
    <row r="30" spans="1:9" ht="16.5" x14ac:dyDescent="0.3">
      <c r="A30" s="37"/>
      <c r="B30" s="202" t="s">
        <v>12</v>
      </c>
      <c r="C30" s="189" t="s">
        <v>92</v>
      </c>
      <c r="D30" s="187" t="s">
        <v>81</v>
      </c>
      <c r="E30" s="209">
        <v>1906.8</v>
      </c>
      <c r="F30" s="209">
        <v>5978.125</v>
      </c>
      <c r="G30" s="194">
        <f>(F30-E30)/E30</f>
        <v>2.1351610027270818</v>
      </c>
      <c r="H30" s="209">
        <v>5008.1750000000002</v>
      </c>
      <c r="I30" s="194">
        <f>(F30-H30)/H30</f>
        <v>0.1936733440824252</v>
      </c>
    </row>
    <row r="31" spans="1:9" ht="17.25" thickBot="1" x14ac:dyDescent="0.35">
      <c r="A31" s="38"/>
      <c r="B31" s="203" t="s">
        <v>15</v>
      </c>
      <c r="C31" s="190" t="s">
        <v>95</v>
      </c>
      <c r="D31" s="186" t="s">
        <v>82</v>
      </c>
      <c r="E31" s="212">
        <v>6333.344444444444</v>
      </c>
      <c r="F31" s="212">
        <v>12750</v>
      </c>
      <c r="G31" s="196">
        <f>(F31-E31)/E31</f>
        <v>1.0131543628870827</v>
      </c>
      <c r="H31" s="212">
        <v>9813.7777777777774</v>
      </c>
      <c r="I31" s="196">
        <f>(F31-H31)/H31</f>
        <v>0.2991938770889</v>
      </c>
    </row>
    <row r="32" spans="1:9" ht="15.75" customHeight="1" thickBot="1" x14ac:dyDescent="0.25">
      <c r="A32" s="250" t="s">
        <v>188</v>
      </c>
      <c r="B32" s="251"/>
      <c r="C32" s="251"/>
      <c r="D32" s="252"/>
      <c r="E32" s="99">
        <f>SUM(E16:E31)</f>
        <v>73725.098313492068</v>
      </c>
      <c r="F32" s="100">
        <f>SUM(F16:F31)</f>
        <v>197771.98333333334</v>
      </c>
      <c r="G32" s="101">
        <f t="shared" ref="G32" si="0">(F32-E32)/E32</f>
        <v>1.6825597775722472</v>
      </c>
      <c r="H32" s="100">
        <f>SUM(H16:H31)</f>
        <v>199042.85515873015</v>
      </c>
      <c r="I32" s="104">
        <f t="shared" ref="I32" si="1">(F32-H32)/H32</f>
        <v>-6.3849155719924349E-3</v>
      </c>
    </row>
    <row r="33" spans="1:9" ht="17.25" customHeight="1" thickBot="1" x14ac:dyDescent="0.3">
      <c r="A33" s="37" t="s">
        <v>20</v>
      </c>
      <c r="B33" s="27" t="s">
        <v>21</v>
      </c>
      <c r="C33" s="5"/>
      <c r="D33" s="6"/>
      <c r="E33" s="52"/>
      <c r="F33" s="52"/>
      <c r="G33" s="7"/>
      <c r="H33" s="52"/>
      <c r="I33" s="8"/>
    </row>
    <row r="34" spans="1:9" ht="16.5" x14ac:dyDescent="0.3">
      <c r="A34" s="33"/>
      <c r="B34" s="204" t="s">
        <v>26</v>
      </c>
      <c r="C34" s="191" t="s">
        <v>100</v>
      </c>
      <c r="D34" s="193" t="s">
        <v>161</v>
      </c>
      <c r="E34" s="215">
        <v>13666.633333333335</v>
      </c>
      <c r="F34" s="215">
        <v>26641.666666666664</v>
      </c>
      <c r="G34" s="194">
        <f>(F34-E34)/E34</f>
        <v>0.94939499852438625</v>
      </c>
      <c r="H34" s="215">
        <v>27216.666666666664</v>
      </c>
      <c r="I34" s="194">
        <f>(F34-H34)/H34</f>
        <v>-2.1126760563380285E-2</v>
      </c>
    </row>
    <row r="35" spans="1:9" ht="16.5" x14ac:dyDescent="0.3">
      <c r="A35" s="37"/>
      <c r="B35" s="202" t="s">
        <v>27</v>
      </c>
      <c r="C35" s="189" t="s">
        <v>101</v>
      </c>
      <c r="D35" s="185" t="s">
        <v>161</v>
      </c>
      <c r="E35" s="209">
        <v>13765.611904761905</v>
      </c>
      <c r="F35" s="209">
        <v>26224.966666666667</v>
      </c>
      <c r="G35" s="194">
        <f>(F35-E35)/E35</f>
        <v>0.90510722284671763</v>
      </c>
      <c r="H35" s="209">
        <v>26616.666666666664</v>
      </c>
      <c r="I35" s="194">
        <f>(F35-H35)/H35</f>
        <v>-1.4716343143393755E-2</v>
      </c>
    </row>
    <row r="36" spans="1:9" ht="16.5" x14ac:dyDescent="0.3">
      <c r="A36" s="37"/>
      <c r="B36" s="204" t="s">
        <v>28</v>
      </c>
      <c r="C36" s="189" t="s">
        <v>102</v>
      </c>
      <c r="D36" s="185" t="s">
        <v>161</v>
      </c>
      <c r="E36" s="209">
        <v>11171.633333333333</v>
      </c>
      <c r="F36" s="209">
        <v>22811.599999999999</v>
      </c>
      <c r="G36" s="194">
        <f>(F36-E36)/E36</f>
        <v>1.0419216527574302</v>
      </c>
      <c r="H36" s="209">
        <v>21411.25</v>
      </c>
      <c r="I36" s="194">
        <f>(F36-H36)/H36</f>
        <v>6.5402533714752686E-2</v>
      </c>
    </row>
    <row r="37" spans="1:9" ht="16.5" x14ac:dyDescent="0.3">
      <c r="A37" s="37"/>
      <c r="B37" s="202" t="s">
        <v>29</v>
      </c>
      <c r="C37" s="189" t="s">
        <v>103</v>
      </c>
      <c r="D37" s="185" t="s">
        <v>161</v>
      </c>
      <c r="E37" s="209">
        <v>8263.375</v>
      </c>
      <c r="F37" s="209">
        <v>10878.3</v>
      </c>
      <c r="G37" s="194">
        <f>(F37-E37)/E37</f>
        <v>0.31644757741237683</v>
      </c>
      <c r="H37" s="209">
        <v>9880.7999999999993</v>
      </c>
      <c r="I37" s="194">
        <f>(F37-H37)/H37</f>
        <v>0.10095336410007287</v>
      </c>
    </row>
    <row r="38" spans="1:9" ht="17.25" thickBot="1" x14ac:dyDescent="0.35">
      <c r="A38" s="38"/>
      <c r="B38" s="204" t="s">
        <v>30</v>
      </c>
      <c r="C38" s="189" t="s">
        <v>104</v>
      </c>
      <c r="D38" s="197" t="s">
        <v>161</v>
      </c>
      <c r="E38" s="212">
        <v>6709.0749999999998</v>
      </c>
      <c r="F38" s="212">
        <v>14436.044444444446</v>
      </c>
      <c r="G38" s="196">
        <f>(F38-E38)/E38</f>
        <v>1.1517190438986664</v>
      </c>
      <c r="H38" s="212">
        <v>12883.333333333332</v>
      </c>
      <c r="I38" s="196">
        <f>(F38-H38)/H38</f>
        <v>0.12052091418714983</v>
      </c>
    </row>
    <row r="39" spans="1:9" ht="15.75" customHeight="1" thickBot="1" x14ac:dyDescent="0.25">
      <c r="A39" s="250" t="s">
        <v>189</v>
      </c>
      <c r="B39" s="251"/>
      <c r="C39" s="251"/>
      <c r="D39" s="252"/>
      <c r="E39" s="83">
        <f>SUM(E34:E38)</f>
        <v>53576.328571428567</v>
      </c>
      <c r="F39" s="102">
        <f>SUM(F34:F38)</f>
        <v>100992.57777777778</v>
      </c>
      <c r="G39" s="103">
        <f t="shared" ref="G39" si="2">(F39-E39)/E39</f>
        <v>0.88502236847254923</v>
      </c>
      <c r="H39" s="102">
        <f>SUM(H34:H38)</f>
        <v>98008.71666666666</v>
      </c>
      <c r="I39" s="104">
        <f t="shared" ref="I39" si="3">(F39-H39)/H39</f>
        <v>3.0444854423095948E-2</v>
      </c>
    </row>
    <row r="40" spans="1:9" ht="17.25" customHeight="1" thickBot="1" x14ac:dyDescent="0.3">
      <c r="A40" s="37" t="s">
        <v>25</v>
      </c>
      <c r="B40" s="27" t="s">
        <v>51</v>
      </c>
      <c r="C40" s="5"/>
      <c r="D40" s="6"/>
      <c r="E40" s="52"/>
      <c r="F40" s="52"/>
      <c r="G40" s="7"/>
      <c r="H40" s="52"/>
      <c r="I40" s="8"/>
    </row>
    <row r="41" spans="1:9" ht="16.5" x14ac:dyDescent="0.3">
      <c r="A41" s="33"/>
      <c r="B41" s="205" t="s">
        <v>36</v>
      </c>
      <c r="C41" s="189" t="s">
        <v>153</v>
      </c>
      <c r="D41" s="193" t="s">
        <v>161</v>
      </c>
      <c r="E41" s="207">
        <v>54675</v>
      </c>
      <c r="F41" s="209">
        <v>163501</v>
      </c>
      <c r="G41" s="194">
        <f>(F41-E41)/E41</f>
        <v>1.9904160951074532</v>
      </c>
      <c r="H41" s="209">
        <v>165416.66666666666</v>
      </c>
      <c r="I41" s="194">
        <f>(F41-H41)/H41</f>
        <v>-1.1580856423173745E-2</v>
      </c>
    </row>
    <row r="42" spans="1:9" ht="16.5" x14ac:dyDescent="0.3">
      <c r="A42" s="37"/>
      <c r="B42" s="202" t="s">
        <v>32</v>
      </c>
      <c r="C42" s="189" t="s">
        <v>106</v>
      </c>
      <c r="D42" s="185" t="s">
        <v>161</v>
      </c>
      <c r="E42" s="210">
        <v>149041.45000000001</v>
      </c>
      <c r="F42" s="209">
        <v>280003.87142857141</v>
      </c>
      <c r="G42" s="194">
        <f>(F42-E42)/E42</f>
        <v>0.8786979825315131</v>
      </c>
      <c r="H42" s="209">
        <v>282408.59999999998</v>
      </c>
      <c r="I42" s="194">
        <f>(F42-H42)/H42</f>
        <v>-8.5150684909332374E-3</v>
      </c>
    </row>
    <row r="43" spans="1:9" ht="16.5" x14ac:dyDescent="0.3">
      <c r="A43" s="37"/>
      <c r="B43" s="204" t="s">
        <v>35</v>
      </c>
      <c r="C43" s="189" t="s">
        <v>152</v>
      </c>
      <c r="D43" s="185" t="s">
        <v>161</v>
      </c>
      <c r="E43" s="210">
        <v>22850</v>
      </c>
      <c r="F43" s="217">
        <v>71333.333333333328</v>
      </c>
      <c r="G43" s="194">
        <f>(F43-E43)/E43</f>
        <v>2.1218088986141499</v>
      </c>
      <c r="H43" s="217">
        <v>70000</v>
      </c>
      <c r="I43" s="194">
        <f>(F43-H43)/H43</f>
        <v>1.904761904761898E-2</v>
      </c>
    </row>
    <row r="44" spans="1:9" ht="16.5" x14ac:dyDescent="0.3">
      <c r="A44" s="37"/>
      <c r="B44" s="202" t="s">
        <v>31</v>
      </c>
      <c r="C44" s="189" t="s">
        <v>105</v>
      </c>
      <c r="D44" s="185" t="s">
        <v>161</v>
      </c>
      <c r="E44" s="210">
        <v>236311</v>
      </c>
      <c r="F44" s="210">
        <v>399889.8</v>
      </c>
      <c r="G44" s="194">
        <f>(F44-E44)/E44</f>
        <v>0.69221830553804087</v>
      </c>
      <c r="H44" s="210">
        <v>391390</v>
      </c>
      <c r="I44" s="194">
        <f>(F44-H44)/H44</f>
        <v>2.171695751041158E-2</v>
      </c>
    </row>
    <row r="45" spans="1:9" ht="16.5" x14ac:dyDescent="0.3">
      <c r="A45" s="37"/>
      <c r="B45" s="202" t="s">
        <v>34</v>
      </c>
      <c r="C45" s="189" t="s">
        <v>154</v>
      </c>
      <c r="D45" s="185" t="s">
        <v>161</v>
      </c>
      <c r="E45" s="210">
        <v>28177</v>
      </c>
      <c r="F45" s="210">
        <v>81915</v>
      </c>
      <c r="G45" s="194">
        <f>(F45-E45)/E45</f>
        <v>1.9071583206161054</v>
      </c>
      <c r="H45" s="210">
        <v>79323.333333333328</v>
      </c>
      <c r="I45" s="194">
        <f>(F45-H45)/H45</f>
        <v>3.2672185569609678E-2</v>
      </c>
    </row>
    <row r="46" spans="1:9" ht="16.5" customHeight="1" thickBot="1" x14ac:dyDescent="0.35">
      <c r="A46" s="38"/>
      <c r="B46" s="202" t="s">
        <v>33</v>
      </c>
      <c r="C46" s="189" t="s">
        <v>107</v>
      </c>
      <c r="D46" s="185" t="s">
        <v>161</v>
      </c>
      <c r="E46" s="213">
        <v>122080.5</v>
      </c>
      <c r="F46" s="213">
        <v>162727.6</v>
      </c>
      <c r="G46" s="200">
        <f>(F46-E46)/E46</f>
        <v>0.33295325625304617</v>
      </c>
      <c r="H46" s="213">
        <v>157104.66666666666</v>
      </c>
      <c r="I46" s="200">
        <f>(F46-H46)/H46</f>
        <v>3.5791001328201684E-2</v>
      </c>
    </row>
    <row r="47" spans="1:9" ht="15.75" customHeight="1" thickBot="1" x14ac:dyDescent="0.25">
      <c r="A47" s="250" t="s">
        <v>190</v>
      </c>
      <c r="B47" s="251"/>
      <c r="C47" s="251"/>
      <c r="D47" s="252"/>
      <c r="E47" s="83">
        <f>SUM(E41:E46)</f>
        <v>613134.94999999995</v>
      </c>
      <c r="F47" s="83">
        <f>SUM(F41:F46)</f>
        <v>1159370.6047619048</v>
      </c>
      <c r="G47" s="103">
        <f t="shared" ref="G47" si="4">(F47-E47)/E47</f>
        <v>0.89088977028940353</v>
      </c>
      <c r="H47" s="102">
        <f>SUM(H41:H46)</f>
        <v>1145643.2666666666</v>
      </c>
      <c r="I47" s="104">
        <f t="shared" ref="I47" si="5">(F47-H47)/H47</f>
        <v>1.1982209903069477E-2</v>
      </c>
    </row>
    <row r="48" spans="1:9" ht="17.25" customHeight="1" thickBot="1" x14ac:dyDescent="0.3">
      <c r="A48" s="37" t="s">
        <v>37</v>
      </c>
      <c r="B48" s="27" t="s">
        <v>52</v>
      </c>
      <c r="C48" s="5"/>
      <c r="D48" s="6"/>
      <c r="E48" s="52"/>
      <c r="F48" s="52"/>
      <c r="G48" s="7"/>
      <c r="H48" s="7"/>
      <c r="I48" s="8"/>
    </row>
    <row r="49" spans="1:9" ht="16.5" x14ac:dyDescent="0.3">
      <c r="A49" s="33"/>
      <c r="B49" s="202" t="s">
        <v>48</v>
      </c>
      <c r="C49" s="189" t="s">
        <v>157</v>
      </c>
      <c r="D49" s="193" t="s">
        <v>114</v>
      </c>
      <c r="E49" s="207">
        <v>150870.16666666669</v>
      </c>
      <c r="F49" s="207">
        <v>354977.5</v>
      </c>
      <c r="G49" s="194">
        <f>(F49-E49)/E49</f>
        <v>1.3528674213258416</v>
      </c>
      <c r="H49" s="207">
        <v>374977.5</v>
      </c>
      <c r="I49" s="194">
        <f>(F49-H49)/H49</f>
        <v>-5.3336533525344856E-2</v>
      </c>
    </row>
    <row r="50" spans="1:9" ht="16.5" x14ac:dyDescent="0.3">
      <c r="A50" s="37"/>
      <c r="B50" s="202" t="s">
        <v>49</v>
      </c>
      <c r="C50" s="189" t="s">
        <v>158</v>
      </c>
      <c r="D50" s="187" t="s">
        <v>199</v>
      </c>
      <c r="E50" s="210">
        <v>13185</v>
      </c>
      <c r="F50" s="210">
        <v>26792.5</v>
      </c>
      <c r="G50" s="194">
        <f>(F50-E50)/E50</f>
        <v>1.0320439893818734</v>
      </c>
      <c r="H50" s="210">
        <v>26792.5</v>
      </c>
      <c r="I50" s="194">
        <f>(F50-H50)/H50</f>
        <v>0</v>
      </c>
    </row>
    <row r="51" spans="1:9" ht="16.5" x14ac:dyDescent="0.3">
      <c r="A51" s="37"/>
      <c r="B51" s="202" t="s">
        <v>50</v>
      </c>
      <c r="C51" s="189" t="s">
        <v>159</v>
      </c>
      <c r="D51" s="185" t="s">
        <v>112</v>
      </c>
      <c r="E51" s="210">
        <v>55540.458333333328</v>
      </c>
      <c r="F51" s="210">
        <v>269750</v>
      </c>
      <c r="G51" s="194">
        <f>(F51-E51)/E51</f>
        <v>3.856819840791736</v>
      </c>
      <c r="H51" s="210">
        <v>269750</v>
      </c>
      <c r="I51" s="194">
        <f>(F51-H51)/H51</f>
        <v>0</v>
      </c>
    </row>
    <row r="52" spans="1:9" ht="16.5" x14ac:dyDescent="0.3">
      <c r="A52" s="37"/>
      <c r="B52" s="202" t="s">
        <v>47</v>
      </c>
      <c r="C52" s="189" t="s">
        <v>113</v>
      </c>
      <c r="D52" s="185" t="s">
        <v>114</v>
      </c>
      <c r="E52" s="210">
        <v>97833.666666666657</v>
      </c>
      <c r="F52" s="210">
        <v>279256.14285714284</v>
      </c>
      <c r="G52" s="194">
        <f>(F52-E52)/E52</f>
        <v>1.8543971862836195</v>
      </c>
      <c r="H52" s="210">
        <v>276682.16666666669</v>
      </c>
      <c r="I52" s="194">
        <f>(F52-H52)/H52</f>
        <v>9.3030072067389752E-3</v>
      </c>
    </row>
    <row r="53" spans="1:9" ht="16.5" x14ac:dyDescent="0.3">
      <c r="A53" s="37"/>
      <c r="B53" s="202" t="s">
        <v>45</v>
      </c>
      <c r="C53" s="189" t="s">
        <v>109</v>
      </c>
      <c r="D53" s="187" t="s">
        <v>108</v>
      </c>
      <c r="E53" s="210">
        <v>45228.5</v>
      </c>
      <c r="F53" s="210">
        <v>105466.625</v>
      </c>
      <c r="G53" s="194">
        <f>(F53-E53)/E53</f>
        <v>1.331862100224416</v>
      </c>
      <c r="H53" s="210">
        <v>100777.875</v>
      </c>
      <c r="I53" s="194">
        <f>(F53-H53)/H53</f>
        <v>4.6525589073990695E-2</v>
      </c>
    </row>
    <row r="54" spans="1:9" ht="16.5" customHeight="1" thickBot="1" x14ac:dyDescent="0.35">
      <c r="A54" s="38"/>
      <c r="B54" s="202" t="s">
        <v>46</v>
      </c>
      <c r="C54" s="189" t="s">
        <v>111</v>
      </c>
      <c r="D54" s="186" t="s">
        <v>110</v>
      </c>
      <c r="E54" s="213">
        <v>31660.275000000001</v>
      </c>
      <c r="F54" s="213">
        <v>89993.111111111109</v>
      </c>
      <c r="G54" s="200">
        <f>(F54-E54)/E54</f>
        <v>1.8424614477009789</v>
      </c>
      <c r="H54" s="213">
        <v>80995.333333333328</v>
      </c>
      <c r="I54" s="200">
        <f>(F54-H54)/H54</f>
        <v>0.11109007652018366</v>
      </c>
    </row>
    <row r="55" spans="1:9" ht="15.75" customHeight="1" thickBot="1" x14ac:dyDescent="0.25">
      <c r="A55" s="250" t="s">
        <v>191</v>
      </c>
      <c r="B55" s="251"/>
      <c r="C55" s="251"/>
      <c r="D55" s="252"/>
      <c r="E55" s="83">
        <f>SUM(E49:E54)</f>
        <v>394318.06666666665</v>
      </c>
      <c r="F55" s="83">
        <f>SUM(F49:F54)</f>
        <v>1126235.878968254</v>
      </c>
      <c r="G55" s="103">
        <f t="shared" ref="G55" si="6">(F55-E55)/E55</f>
        <v>1.8561609882316341</v>
      </c>
      <c r="H55" s="83">
        <f>SUM(H49:H54)</f>
        <v>1129975.375</v>
      </c>
      <c r="I55" s="104">
        <f t="shared" ref="I55" si="7">(F55-H55)/H55</f>
        <v>-3.3093606413733003E-3</v>
      </c>
    </row>
    <row r="56" spans="1:9" ht="17.25" customHeight="1" thickBot="1" x14ac:dyDescent="0.3">
      <c r="A56" s="109" t="s">
        <v>44</v>
      </c>
      <c r="B56" s="10" t="s">
        <v>57</v>
      </c>
      <c r="C56" s="176"/>
      <c r="D56" s="123"/>
      <c r="E56" s="106"/>
      <c r="F56" s="106"/>
      <c r="G56" s="107"/>
      <c r="H56" s="106"/>
      <c r="I56" s="108"/>
    </row>
    <row r="57" spans="1:9" ht="16.5" x14ac:dyDescent="0.3">
      <c r="A57" s="109"/>
      <c r="B57" s="223" t="s">
        <v>42</v>
      </c>
      <c r="C57" s="192" t="s">
        <v>198</v>
      </c>
      <c r="D57" s="193" t="s">
        <v>114</v>
      </c>
      <c r="E57" s="207">
        <v>16488.333333333336</v>
      </c>
      <c r="F57" s="163">
        <v>28410</v>
      </c>
      <c r="G57" s="195">
        <f>(F57-E57)/E57</f>
        <v>0.72303649044779117</v>
      </c>
      <c r="H57" s="163">
        <v>29950.833333333332</v>
      </c>
      <c r="I57" s="195">
        <f>(F57-H57)/H57</f>
        <v>-5.144542444561917E-2</v>
      </c>
    </row>
    <row r="58" spans="1:9" ht="16.5" x14ac:dyDescent="0.3">
      <c r="A58" s="110"/>
      <c r="B58" s="224" t="s">
        <v>39</v>
      </c>
      <c r="C58" s="189" t="s">
        <v>116</v>
      </c>
      <c r="D58" s="185" t="s">
        <v>114</v>
      </c>
      <c r="E58" s="210">
        <v>34192.708333333336</v>
      </c>
      <c r="F58" s="221">
        <v>56021.666666666664</v>
      </c>
      <c r="G58" s="194">
        <f>(F58-E58)/E58</f>
        <v>0.63840974866717426</v>
      </c>
      <c r="H58" s="221">
        <v>58520</v>
      </c>
      <c r="I58" s="194">
        <f>(F58-H58)/H58</f>
        <v>-4.269195716564142E-2</v>
      </c>
    </row>
    <row r="59" spans="1:9" ht="16.5" x14ac:dyDescent="0.3">
      <c r="A59" s="110"/>
      <c r="B59" s="224" t="s">
        <v>41</v>
      </c>
      <c r="C59" s="189" t="s">
        <v>118</v>
      </c>
      <c r="D59" s="185" t="s">
        <v>114</v>
      </c>
      <c r="E59" s="210">
        <v>29335.924999999999</v>
      </c>
      <c r="F59" s="221">
        <v>59108.75</v>
      </c>
      <c r="G59" s="194">
        <f>(F59-E59)/E59</f>
        <v>1.0148930023512128</v>
      </c>
      <c r="H59" s="221">
        <v>61608.75</v>
      </c>
      <c r="I59" s="194">
        <f>(F59-H59)/H59</f>
        <v>-4.0578651571408282E-2</v>
      </c>
    </row>
    <row r="60" spans="1:9" ht="16.5" x14ac:dyDescent="0.3">
      <c r="A60" s="110"/>
      <c r="B60" s="224" t="s">
        <v>40</v>
      </c>
      <c r="C60" s="189" t="s">
        <v>117</v>
      </c>
      <c r="D60" s="185" t="s">
        <v>114</v>
      </c>
      <c r="E60" s="210">
        <v>26997.666666666664</v>
      </c>
      <c r="F60" s="221">
        <v>45634</v>
      </c>
      <c r="G60" s="194">
        <f>(F60-E60)/E60</f>
        <v>0.69029422295753973</v>
      </c>
      <c r="H60" s="221">
        <v>45634</v>
      </c>
      <c r="I60" s="194">
        <f>(F60-H60)/H60</f>
        <v>0</v>
      </c>
    </row>
    <row r="61" spans="1:9" s="145" customFormat="1" ht="16.5" x14ac:dyDescent="0.3">
      <c r="A61" s="168"/>
      <c r="B61" s="224" t="s">
        <v>56</v>
      </c>
      <c r="C61" s="189" t="s">
        <v>123</v>
      </c>
      <c r="D61" s="185" t="s">
        <v>120</v>
      </c>
      <c r="E61" s="210">
        <v>218000</v>
      </c>
      <c r="F61" s="226">
        <v>506950</v>
      </c>
      <c r="G61" s="194">
        <f>(F61-E61)/E61</f>
        <v>1.3254587155963302</v>
      </c>
      <c r="H61" s="226">
        <v>506950</v>
      </c>
      <c r="I61" s="194">
        <f>(F61-H61)/H61</f>
        <v>0</v>
      </c>
    </row>
    <row r="62" spans="1:9" s="145" customFormat="1" ht="17.25" thickBot="1" x14ac:dyDescent="0.35">
      <c r="A62" s="168"/>
      <c r="B62" s="225" t="s">
        <v>38</v>
      </c>
      <c r="C62" s="190" t="s">
        <v>115</v>
      </c>
      <c r="D62" s="186" t="s">
        <v>114</v>
      </c>
      <c r="E62" s="213">
        <v>21039.416666666664</v>
      </c>
      <c r="F62" s="222">
        <v>53250</v>
      </c>
      <c r="G62" s="199">
        <f>(F62-E62)/E62</f>
        <v>1.5309637070102549</v>
      </c>
      <c r="H62" s="222">
        <v>53166.666666666664</v>
      </c>
      <c r="I62" s="199">
        <f>(F62-H62)/H62</f>
        <v>1.5673981191223027E-3</v>
      </c>
    </row>
    <row r="63" spans="1:9" s="145" customFormat="1" ht="16.5" x14ac:dyDescent="0.3">
      <c r="A63" s="168"/>
      <c r="B63" s="94" t="s">
        <v>55</v>
      </c>
      <c r="C63" s="188" t="s">
        <v>122</v>
      </c>
      <c r="D63" s="185" t="s">
        <v>120</v>
      </c>
      <c r="E63" s="210">
        <v>40900.28571428571</v>
      </c>
      <c r="F63" s="220">
        <v>60437.25</v>
      </c>
      <c r="G63" s="194">
        <f>(F63-E63)/E63</f>
        <v>0.47767305153299677</v>
      </c>
      <c r="H63" s="220">
        <v>59737.25</v>
      </c>
      <c r="I63" s="194">
        <f>(F63-H63)/H63</f>
        <v>1.1717981661358699E-2</v>
      </c>
    </row>
    <row r="64" spans="1:9" s="145" customFormat="1" ht="16.5" x14ac:dyDescent="0.3">
      <c r="A64" s="168"/>
      <c r="B64" s="224" t="s">
        <v>54</v>
      </c>
      <c r="C64" s="189" t="s">
        <v>121</v>
      </c>
      <c r="D64" s="187" t="s">
        <v>120</v>
      </c>
      <c r="E64" s="217">
        <v>32250.714285714286</v>
      </c>
      <c r="F64" s="221">
        <v>53737.777777777781</v>
      </c>
      <c r="G64" s="194">
        <f>(F64-E64)/E64</f>
        <v>0.66625077825272738</v>
      </c>
      <c r="H64" s="221">
        <v>52455</v>
      </c>
      <c r="I64" s="194">
        <f>(F64-H64)/H64</f>
        <v>2.445482371132935E-2</v>
      </c>
    </row>
    <row r="65" spans="1:9" ht="16.5" customHeight="1" thickBot="1" x14ac:dyDescent="0.35">
      <c r="A65" s="111"/>
      <c r="B65" s="225" t="s">
        <v>43</v>
      </c>
      <c r="C65" s="190" t="s">
        <v>119</v>
      </c>
      <c r="D65" s="186" t="s">
        <v>114</v>
      </c>
      <c r="E65" s="213">
        <v>4807.6000000000004</v>
      </c>
      <c r="F65" s="213">
        <v>17666.666666666668</v>
      </c>
      <c r="G65" s="199">
        <f>(F65-E65)/E65</f>
        <v>2.6747372216213217</v>
      </c>
      <c r="H65" s="213">
        <v>17000</v>
      </c>
      <c r="I65" s="199">
        <f>(F65-H65)/H65</f>
        <v>3.9215686274509873E-2</v>
      </c>
    </row>
    <row r="66" spans="1:9" ht="15.75" customHeight="1" thickBot="1" x14ac:dyDescent="0.25">
      <c r="A66" s="250" t="s">
        <v>192</v>
      </c>
      <c r="B66" s="261"/>
      <c r="C66" s="261"/>
      <c r="D66" s="262"/>
      <c r="E66" s="99">
        <f>SUM(E57:E65)</f>
        <v>424012.64999999997</v>
      </c>
      <c r="F66" s="99">
        <f>SUM(F57:F65)</f>
        <v>881216.11111111101</v>
      </c>
      <c r="G66" s="101">
        <f t="shared" ref="G66" si="8">(F66-E66)/E66</f>
        <v>1.0782778794715466</v>
      </c>
      <c r="H66" s="99">
        <f>SUM(H57:H65)</f>
        <v>885022.49999999988</v>
      </c>
      <c r="I66" s="177">
        <f t="shared" ref="I66" si="9">(F66-H66)/H66</f>
        <v>-4.3008950494353264E-3</v>
      </c>
    </row>
    <row r="67" spans="1:9" ht="17.25" customHeight="1" thickBot="1" x14ac:dyDescent="0.3">
      <c r="A67" s="37" t="s">
        <v>53</v>
      </c>
      <c r="B67" s="27" t="s">
        <v>58</v>
      </c>
      <c r="C67" s="5"/>
      <c r="D67" s="6"/>
      <c r="E67" s="52"/>
      <c r="F67" s="52"/>
      <c r="G67" s="7"/>
      <c r="H67" s="52"/>
      <c r="I67" s="8"/>
    </row>
    <row r="68" spans="1:9" ht="16.5" x14ac:dyDescent="0.3">
      <c r="A68" s="33"/>
      <c r="B68" s="202" t="s">
        <v>62</v>
      </c>
      <c r="C68" s="189" t="s">
        <v>131</v>
      </c>
      <c r="D68" s="193" t="s">
        <v>125</v>
      </c>
      <c r="E68" s="207">
        <v>63999</v>
      </c>
      <c r="F68" s="215">
        <v>163296.25</v>
      </c>
      <c r="G68" s="194">
        <f>(F68-E68)/E68</f>
        <v>1.5515437741214706</v>
      </c>
      <c r="H68" s="215">
        <v>167111.25</v>
      </c>
      <c r="I68" s="194">
        <f>(F68-H68)/H68</f>
        <v>-2.2829103366769143E-2</v>
      </c>
    </row>
    <row r="69" spans="1:9" ht="16.5" x14ac:dyDescent="0.3">
      <c r="A69" s="37"/>
      <c r="B69" s="202" t="s">
        <v>63</v>
      </c>
      <c r="C69" s="189" t="s">
        <v>132</v>
      </c>
      <c r="D69" s="187" t="s">
        <v>126</v>
      </c>
      <c r="E69" s="210">
        <v>42479</v>
      </c>
      <c r="F69" s="209">
        <v>82878.571428571435</v>
      </c>
      <c r="G69" s="194">
        <f>(F69-E69)/E69</f>
        <v>0.95104808090047865</v>
      </c>
      <c r="H69" s="209">
        <v>83858.333333333328</v>
      </c>
      <c r="I69" s="194">
        <f>(F69-H69)/H69</f>
        <v>-1.1683536576709456E-2</v>
      </c>
    </row>
    <row r="70" spans="1:9" ht="16.5" x14ac:dyDescent="0.3">
      <c r="A70" s="37"/>
      <c r="B70" s="202" t="s">
        <v>59</v>
      </c>
      <c r="C70" s="189" t="s">
        <v>128</v>
      </c>
      <c r="D70" s="187" t="s">
        <v>124</v>
      </c>
      <c r="E70" s="210">
        <v>50561.777777777781</v>
      </c>
      <c r="F70" s="209">
        <v>125204.125</v>
      </c>
      <c r="G70" s="194">
        <f>(F70-E70)/E70</f>
        <v>1.4762603393868006</v>
      </c>
      <c r="H70" s="209">
        <v>126329.125</v>
      </c>
      <c r="I70" s="194">
        <f>(F70-H70)/H70</f>
        <v>-8.9053098404663217E-3</v>
      </c>
    </row>
    <row r="71" spans="1:9" ht="16.5" x14ac:dyDescent="0.3">
      <c r="A71" s="37"/>
      <c r="B71" s="202" t="s">
        <v>60</v>
      </c>
      <c r="C71" s="189" t="s">
        <v>129</v>
      </c>
      <c r="D71" s="187" t="s">
        <v>215</v>
      </c>
      <c r="E71" s="210">
        <v>268381.33333333337</v>
      </c>
      <c r="F71" s="209">
        <v>695726.14285714284</v>
      </c>
      <c r="G71" s="194">
        <f>(F71-E71)/E71</f>
        <v>1.5923045176656949</v>
      </c>
      <c r="H71" s="209">
        <v>701113.83333333337</v>
      </c>
      <c r="I71" s="194">
        <f>(F71-H71)/H71</f>
        <v>-7.6844732196705073E-3</v>
      </c>
    </row>
    <row r="72" spans="1:9" ht="16.5" x14ac:dyDescent="0.3">
      <c r="A72" s="37"/>
      <c r="B72" s="202" t="s">
        <v>61</v>
      </c>
      <c r="C72" s="189" t="s">
        <v>130</v>
      </c>
      <c r="D72" s="187" t="s">
        <v>216</v>
      </c>
      <c r="E72" s="210">
        <v>145447.16666666669</v>
      </c>
      <c r="F72" s="209">
        <v>455946.25</v>
      </c>
      <c r="G72" s="194">
        <f>(F72-E72)/E72</f>
        <v>2.134789494008706</v>
      </c>
      <c r="H72" s="209">
        <v>455946.25</v>
      </c>
      <c r="I72" s="194">
        <f>(F72-H72)/H72</f>
        <v>0</v>
      </c>
    </row>
    <row r="73" spans="1:9" ht="16.5" customHeight="1" thickBot="1" x14ac:dyDescent="0.35">
      <c r="A73" s="37"/>
      <c r="B73" s="202" t="s">
        <v>64</v>
      </c>
      <c r="C73" s="189" t="s">
        <v>133</v>
      </c>
      <c r="D73" s="186" t="s">
        <v>127</v>
      </c>
      <c r="E73" s="213">
        <v>31211.3</v>
      </c>
      <c r="F73" s="218">
        <v>63393.25</v>
      </c>
      <c r="G73" s="200">
        <f>(F73-E73)/E73</f>
        <v>1.031099313389702</v>
      </c>
      <c r="H73" s="218">
        <v>63393.25</v>
      </c>
      <c r="I73" s="200">
        <f>(F73-H73)/H73</f>
        <v>0</v>
      </c>
    </row>
    <row r="74" spans="1:9" ht="15.75" customHeight="1" thickBot="1" x14ac:dyDescent="0.25">
      <c r="A74" s="250" t="s">
        <v>214</v>
      </c>
      <c r="B74" s="251"/>
      <c r="C74" s="251"/>
      <c r="D74" s="252"/>
      <c r="E74" s="83">
        <f>SUM(E68:E73)</f>
        <v>602079.5777777778</v>
      </c>
      <c r="F74" s="83">
        <f>SUM(F68:F73)</f>
        <v>1586444.5892857143</v>
      </c>
      <c r="G74" s="103">
        <f t="shared" ref="G74" si="10">(F74-E74)/E74</f>
        <v>1.6349417051166895</v>
      </c>
      <c r="H74" s="83">
        <f>SUM(H68:H73)</f>
        <v>1597752.0416666667</v>
      </c>
      <c r="I74" s="104">
        <f t="shared" ref="I74" si="11">(F74-H74)/H74</f>
        <v>-7.0771008805329124E-3</v>
      </c>
    </row>
    <row r="75" spans="1:9" ht="17.25" customHeight="1" thickBot="1" x14ac:dyDescent="0.3">
      <c r="A75" s="37" t="s">
        <v>65</v>
      </c>
      <c r="B75" s="27" t="s">
        <v>66</v>
      </c>
      <c r="C75" s="5"/>
      <c r="D75" s="6"/>
      <c r="E75" s="52"/>
      <c r="F75" s="52"/>
      <c r="G75" s="7"/>
      <c r="H75" s="52"/>
      <c r="I75" s="8"/>
    </row>
    <row r="76" spans="1:9" ht="13.5" customHeight="1" x14ac:dyDescent="0.3">
      <c r="A76" s="33"/>
      <c r="B76" s="202" t="s">
        <v>69</v>
      </c>
      <c r="C76" s="191" t="s">
        <v>140</v>
      </c>
      <c r="D76" s="193" t="s">
        <v>136</v>
      </c>
      <c r="E76" s="207">
        <v>14075.083333333332</v>
      </c>
      <c r="F76" s="207">
        <v>27031.599999999999</v>
      </c>
      <c r="G76" s="194">
        <f>(F76-E76)/E76</f>
        <v>0.92052859367321693</v>
      </c>
      <c r="H76" s="207">
        <v>27743</v>
      </c>
      <c r="I76" s="194">
        <f>(F76-H76)/H76</f>
        <v>-2.5642504415528292E-2</v>
      </c>
    </row>
    <row r="77" spans="1:9" ht="16.5" x14ac:dyDescent="0.3">
      <c r="A77" s="37"/>
      <c r="B77" s="202" t="s">
        <v>70</v>
      </c>
      <c r="C77" s="189" t="s">
        <v>141</v>
      </c>
      <c r="D77" s="187" t="s">
        <v>137</v>
      </c>
      <c r="E77" s="210">
        <v>18560.3</v>
      </c>
      <c r="F77" s="210">
        <v>31465.75</v>
      </c>
      <c r="G77" s="194">
        <f>(F77-E77)/E77</f>
        <v>0.69532550659202719</v>
      </c>
      <c r="H77" s="210">
        <v>31465.75</v>
      </c>
      <c r="I77" s="194">
        <f>(F77-H77)/H77</f>
        <v>0</v>
      </c>
    </row>
    <row r="78" spans="1:9" ht="16.5" x14ac:dyDescent="0.3">
      <c r="A78" s="37"/>
      <c r="B78" s="202" t="s">
        <v>67</v>
      </c>
      <c r="C78" s="189" t="s">
        <v>139</v>
      </c>
      <c r="D78" s="187" t="s">
        <v>135</v>
      </c>
      <c r="E78" s="210">
        <v>20606.25</v>
      </c>
      <c r="F78" s="210">
        <v>52132.166666666664</v>
      </c>
      <c r="G78" s="194">
        <f>(F78-E78)/E78</f>
        <v>1.5299201294105751</v>
      </c>
      <c r="H78" s="210">
        <v>51798.833333333336</v>
      </c>
      <c r="I78" s="194">
        <f>(F78-H78)/H78</f>
        <v>6.4351513708480268E-3</v>
      </c>
    </row>
    <row r="79" spans="1:9" ht="16.5" x14ac:dyDescent="0.3">
      <c r="A79" s="37"/>
      <c r="B79" s="202" t="s">
        <v>71</v>
      </c>
      <c r="C79" s="189" t="s">
        <v>200</v>
      </c>
      <c r="D79" s="187" t="s">
        <v>134</v>
      </c>
      <c r="E79" s="210">
        <v>16398.232142857145</v>
      </c>
      <c r="F79" s="210">
        <v>28638.833333333332</v>
      </c>
      <c r="G79" s="194">
        <f>(F79-E79)/E79</f>
        <v>0.74645858674515919</v>
      </c>
      <c r="H79" s="210">
        <v>28368.6</v>
      </c>
      <c r="I79" s="194">
        <f>(F79-H79)/H79</f>
        <v>9.5257902516632329E-3</v>
      </c>
    </row>
    <row r="80" spans="1:9" ht="16.5" customHeight="1" thickBot="1" x14ac:dyDescent="0.35">
      <c r="A80" s="38"/>
      <c r="B80" s="202" t="s">
        <v>68</v>
      </c>
      <c r="C80" s="189" t="s">
        <v>138</v>
      </c>
      <c r="D80" s="186" t="s">
        <v>134</v>
      </c>
      <c r="E80" s="213">
        <v>34455.542857142857</v>
      </c>
      <c r="F80" s="213">
        <v>72421</v>
      </c>
      <c r="G80" s="194">
        <f>(F80-E80)/E80</f>
        <v>1.1018679142646757</v>
      </c>
      <c r="H80" s="213">
        <v>68041</v>
      </c>
      <c r="I80" s="194">
        <f>(F80-H80)/H80</f>
        <v>6.437295160271013E-2</v>
      </c>
    </row>
    <row r="81" spans="1:11" ht="15.75" customHeight="1" thickBot="1" x14ac:dyDescent="0.25">
      <c r="A81" s="250" t="s">
        <v>193</v>
      </c>
      <c r="B81" s="251"/>
      <c r="C81" s="251"/>
      <c r="D81" s="252"/>
      <c r="E81" s="83">
        <f>SUM(E76:E80)</f>
        <v>104095.40833333333</v>
      </c>
      <c r="F81" s="83">
        <f>SUM(F76:F80)</f>
        <v>211689.35</v>
      </c>
      <c r="G81" s="103">
        <f t="shared" ref="G81" si="12">(F81-E81)/E81</f>
        <v>1.033608911183963</v>
      </c>
      <c r="H81" s="83">
        <f>SUM(H76:H80)</f>
        <v>207417.18333333335</v>
      </c>
      <c r="I81" s="104">
        <f t="shared" ref="I81" si="13">(F81-H81)/H81</f>
        <v>2.0596975612194087E-2</v>
      </c>
    </row>
    <row r="82" spans="1:11" ht="17.25" customHeight="1" thickBot="1" x14ac:dyDescent="0.3">
      <c r="A82" s="33" t="s">
        <v>72</v>
      </c>
      <c r="B82" s="27" t="s">
        <v>73</v>
      </c>
      <c r="C82" s="5"/>
      <c r="D82" s="6"/>
      <c r="E82" s="52"/>
      <c r="F82" s="52"/>
      <c r="G82" s="7"/>
      <c r="H82" s="52"/>
      <c r="I82" s="8"/>
    </row>
    <row r="83" spans="1:11" ht="16.5" x14ac:dyDescent="0.3">
      <c r="A83" s="33"/>
      <c r="B83" s="202" t="s">
        <v>74</v>
      </c>
      <c r="C83" s="189" t="s">
        <v>144</v>
      </c>
      <c r="D83" s="193" t="s">
        <v>142</v>
      </c>
      <c r="E83" s="210">
        <v>11908.708333333334</v>
      </c>
      <c r="F83" s="207">
        <v>23664</v>
      </c>
      <c r="G83" s="195">
        <f>(F83-E83)/E83</f>
        <v>0.98711727062478782</v>
      </c>
      <c r="H83" s="207">
        <v>23892.5</v>
      </c>
      <c r="I83" s="195">
        <f>(F83-H83)/H83</f>
        <v>-9.5636706079313596E-3</v>
      </c>
    </row>
    <row r="84" spans="1:11" ht="16.5" x14ac:dyDescent="0.3">
      <c r="A84" s="37"/>
      <c r="B84" s="202" t="s">
        <v>75</v>
      </c>
      <c r="C84" s="189" t="s">
        <v>148</v>
      </c>
      <c r="D84" s="185" t="s">
        <v>145</v>
      </c>
      <c r="E84" s="210">
        <v>5539.5</v>
      </c>
      <c r="F84" s="210">
        <v>14309.666666666666</v>
      </c>
      <c r="G84" s="194">
        <f>(F84-E84)/E84</f>
        <v>1.5832054637903541</v>
      </c>
      <c r="H84" s="210">
        <v>14309.666666666666</v>
      </c>
      <c r="I84" s="194">
        <f>(F84-H84)/H84</f>
        <v>0</v>
      </c>
    </row>
    <row r="85" spans="1:11" ht="16.5" x14ac:dyDescent="0.3">
      <c r="A85" s="37"/>
      <c r="B85" s="202" t="s">
        <v>77</v>
      </c>
      <c r="C85" s="189" t="s">
        <v>146</v>
      </c>
      <c r="D85" s="187" t="s">
        <v>162</v>
      </c>
      <c r="E85" s="210">
        <v>9771.1111111111095</v>
      </c>
      <c r="F85" s="210">
        <v>23784.777777777777</v>
      </c>
      <c r="G85" s="194">
        <f>(F85-E85)/E85</f>
        <v>1.4341937684785084</v>
      </c>
      <c r="H85" s="210">
        <v>23784.777777777777</v>
      </c>
      <c r="I85" s="194">
        <f>(F85-H85)/H85</f>
        <v>0</v>
      </c>
    </row>
    <row r="86" spans="1:11" ht="16.5" x14ac:dyDescent="0.3">
      <c r="A86" s="37"/>
      <c r="B86" s="202" t="s">
        <v>79</v>
      </c>
      <c r="C86" s="189" t="s">
        <v>155</v>
      </c>
      <c r="D86" s="187" t="s">
        <v>156</v>
      </c>
      <c r="E86" s="210">
        <v>56000</v>
      </c>
      <c r="F86" s="210">
        <v>75000</v>
      </c>
      <c r="G86" s="194">
        <f>(F86-E86)/E86</f>
        <v>0.3392857142857143</v>
      </c>
      <c r="H86" s="210">
        <v>75000</v>
      </c>
      <c r="I86" s="194">
        <f>(F86-H86)/H86</f>
        <v>0</v>
      </c>
    </row>
    <row r="87" spans="1:11" ht="16.5" x14ac:dyDescent="0.3">
      <c r="A87" s="37"/>
      <c r="B87" s="202" t="s">
        <v>80</v>
      </c>
      <c r="C87" s="189" t="s">
        <v>151</v>
      </c>
      <c r="D87" s="198" t="s">
        <v>150</v>
      </c>
      <c r="E87" s="219">
        <v>22355.714285714283</v>
      </c>
      <c r="F87" s="219">
        <v>47437.8</v>
      </c>
      <c r="G87" s="194">
        <f>(F87-E87)/E87</f>
        <v>1.1219541184740243</v>
      </c>
      <c r="H87" s="219">
        <v>47264.222222222219</v>
      </c>
      <c r="I87" s="194">
        <f>(F87-H87)/H87</f>
        <v>3.6724983426506671E-3</v>
      </c>
    </row>
    <row r="88" spans="1:11" ht="16.5" x14ac:dyDescent="0.3">
      <c r="A88" s="37"/>
      <c r="B88" s="202" t="s">
        <v>78</v>
      </c>
      <c r="C88" s="189" t="s">
        <v>149</v>
      </c>
      <c r="D88" s="198" t="s">
        <v>147</v>
      </c>
      <c r="E88" s="219">
        <v>9522.5</v>
      </c>
      <c r="F88" s="219">
        <v>32128.833333333332</v>
      </c>
      <c r="G88" s="194">
        <f>(F88-E88)/E88</f>
        <v>2.3739914238207751</v>
      </c>
      <c r="H88" s="219">
        <v>31795.5</v>
      </c>
      <c r="I88" s="194">
        <f>(F88-H88)/H88</f>
        <v>1.0483663830835563E-2</v>
      </c>
    </row>
    <row r="89" spans="1:11" ht="16.5" customHeight="1" thickBot="1" x14ac:dyDescent="0.35">
      <c r="A89" s="35"/>
      <c r="B89" s="203" t="s">
        <v>76</v>
      </c>
      <c r="C89" s="190" t="s">
        <v>143</v>
      </c>
      <c r="D89" s="186" t="s">
        <v>161</v>
      </c>
      <c r="E89" s="213">
        <v>14721.205357142857</v>
      </c>
      <c r="F89" s="263">
        <v>28540.714285714286</v>
      </c>
      <c r="G89" s="196">
        <f>(F89-E89)/E89</f>
        <v>0.93874846476929852</v>
      </c>
      <c r="H89" s="263">
        <v>27775.714285714286</v>
      </c>
      <c r="I89" s="196">
        <f>(F89-H89)/H89</f>
        <v>2.7542045980558556E-2</v>
      </c>
    </row>
    <row r="90" spans="1:11" ht="15.75" customHeight="1" thickBot="1" x14ac:dyDescent="0.25">
      <c r="A90" s="250" t="s">
        <v>194</v>
      </c>
      <c r="B90" s="251"/>
      <c r="C90" s="251"/>
      <c r="D90" s="252"/>
      <c r="E90" s="83">
        <f>SUM(E83:E89)</f>
        <v>129818.73908730158</v>
      </c>
      <c r="F90" s="83">
        <f>SUM(F83:F89)</f>
        <v>244865.79206349206</v>
      </c>
      <c r="G90" s="112">
        <f t="shared" ref="G90:G91" si="14">(F90-E90)/E90</f>
        <v>0.8862129903975009</v>
      </c>
      <c r="H90" s="83">
        <f>SUM(H83:H89)</f>
        <v>243822.38095238095</v>
      </c>
      <c r="I90" s="104">
        <f t="shared" ref="I90:I91" si="15">(F90-H90)/H90</f>
        <v>4.2793902144483316E-3</v>
      </c>
    </row>
    <row r="91" spans="1:11" ht="15.75" customHeight="1" thickBot="1" x14ac:dyDescent="0.25">
      <c r="A91" s="250" t="s">
        <v>195</v>
      </c>
      <c r="B91" s="251"/>
      <c r="C91" s="251"/>
      <c r="D91" s="252"/>
      <c r="E91" s="99">
        <f>SUM(E90+E81+E74+E66+E55+E47+E39+E32)</f>
        <v>2394760.8187500001</v>
      </c>
      <c r="F91" s="99">
        <f>SUM(F32,F39,F47,F55,F66,F74,F81,F90)</f>
        <v>5508586.8873015875</v>
      </c>
      <c r="G91" s="101">
        <f t="shared" si="14"/>
        <v>1.3002659990808267</v>
      </c>
      <c r="H91" s="99">
        <f>SUM(H32,H39,H47,H55,H66,H74,H81,H90)</f>
        <v>5506684.319444444</v>
      </c>
      <c r="I91" s="113">
        <f t="shared" si="15"/>
        <v>3.455015299179915E-4</v>
      </c>
      <c r="J91" s="114"/>
    </row>
    <row r="92" spans="1:11" x14ac:dyDescent="0.25">
      <c r="E92" s="115"/>
      <c r="F92" s="115"/>
      <c r="K92" s="116"/>
    </row>
    <row r="93" spans="1:11" x14ac:dyDescent="0.25">
      <c r="I93" s="28"/>
    </row>
    <row r="94" spans="1:11" x14ac:dyDescent="0.25">
      <c r="I94" s="28"/>
    </row>
    <row r="95" spans="1:11" x14ac:dyDescent="0.25">
      <c r="I95" s="28"/>
    </row>
  </sheetData>
  <sortState ref="B83:I89">
    <sortCondition ref="I83:I89"/>
  </sortState>
  <mergeCells count="19">
    <mergeCell ref="C13:C14"/>
    <mergeCell ref="D13:D14"/>
    <mergeCell ref="E13:E14"/>
    <mergeCell ref="A9:I9"/>
    <mergeCell ref="H13:H14"/>
    <mergeCell ref="I13:I14"/>
    <mergeCell ref="A91:D91"/>
    <mergeCell ref="A47:D47"/>
    <mergeCell ref="A39:D39"/>
    <mergeCell ref="F13:F14"/>
    <mergeCell ref="G13:G14"/>
    <mergeCell ref="A55:D55"/>
    <mergeCell ref="A66:D66"/>
    <mergeCell ref="A74:D74"/>
    <mergeCell ref="A81:D81"/>
    <mergeCell ref="A90:D90"/>
    <mergeCell ref="A32:D32"/>
    <mergeCell ref="A13:A14"/>
    <mergeCell ref="B13:B14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9" max="16383" man="1"/>
    <brk id="55" max="16383" man="1"/>
    <brk id="8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7:I91"/>
  <sheetViews>
    <sheetView rightToLeft="1" topLeftCell="B22" zoomScaleNormal="100" workbookViewId="0">
      <selection activeCell="F41" sqref="F41"/>
    </sheetView>
  </sheetViews>
  <sheetFormatPr defaultRowHeight="15" x14ac:dyDescent="0.25"/>
  <cols>
    <col min="1" max="1" width="25.75" style="9" bestFit="1" customWidth="1"/>
    <col min="2" max="2" width="6.375" style="9" bestFit="1" customWidth="1"/>
    <col min="3" max="3" width="35.125" bestFit="1" customWidth="1"/>
    <col min="4" max="4" width="11.375" customWidth="1"/>
    <col min="5" max="6" width="13.125" customWidth="1"/>
    <col min="7" max="7" width="11.25" style="82" customWidth="1"/>
    <col min="8" max="8" width="11.375" customWidth="1"/>
    <col min="9" max="9" width="12.87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27" t="s">
        <v>205</v>
      </c>
      <c r="B9" s="26"/>
      <c r="C9" s="26"/>
      <c r="D9" s="26"/>
      <c r="E9" s="126"/>
      <c r="F9" s="126"/>
    </row>
    <row r="10" spans="1:9" ht="18" x14ac:dyDescent="0.2">
      <c r="A10" s="2" t="s">
        <v>206</v>
      </c>
      <c r="B10" s="2"/>
      <c r="C10" s="2"/>
    </row>
    <row r="11" spans="1:9" ht="18" x14ac:dyDescent="0.25">
      <c r="A11" s="2" t="s">
        <v>220</v>
      </c>
    </row>
    <row r="12" spans="1:9" ht="15.75" thickBot="1" x14ac:dyDescent="0.3"/>
    <row r="13" spans="1:9" ht="24.75" customHeight="1" x14ac:dyDescent="0.2">
      <c r="A13" s="244" t="s">
        <v>3</v>
      </c>
      <c r="B13" s="244"/>
      <c r="C13" s="246" t="s">
        <v>0</v>
      </c>
      <c r="D13" s="240" t="s">
        <v>207</v>
      </c>
      <c r="E13" s="240" t="s">
        <v>208</v>
      </c>
      <c r="F13" s="240" t="s">
        <v>209</v>
      </c>
      <c r="G13" s="240" t="s">
        <v>210</v>
      </c>
      <c r="H13" s="240" t="s">
        <v>211</v>
      </c>
      <c r="I13" s="240" t="s">
        <v>212</v>
      </c>
    </row>
    <row r="14" spans="1:9" ht="24.75" customHeight="1" thickBot="1" x14ac:dyDescent="0.25">
      <c r="A14" s="245"/>
      <c r="B14" s="245"/>
      <c r="C14" s="247"/>
      <c r="D14" s="260"/>
      <c r="E14" s="260"/>
      <c r="F14" s="260"/>
      <c r="G14" s="241"/>
      <c r="H14" s="260"/>
      <c r="I14" s="260"/>
    </row>
    <row r="15" spans="1:9" ht="17.25" customHeight="1" thickBot="1" x14ac:dyDescent="0.3">
      <c r="A15" s="86" t="s">
        <v>24</v>
      </c>
      <c r="B15" s="121"/>
      <c r="C15" s="105"/>
      <c r="D15" s="107"/>
      <c r="E15" s="107"/>
      <c r="F15" s="107"/>
      <c r="G15" s="107"/>
      <c r="H15" s="107"/>
      <c r="I15" s="135"/>
    </row>
    <row r="16" spans="1:9" ht="16.5" x14ac:dyDescent="0.3">
      <c r="A16" s="87"/>
      <c r="B16" s="136" t="s">
        <v>4</v>
      </c>
      <c r="C16" s="141" t="s">
        <v>163</v>
      </c>
      <c r="D16" s="228">
        <v>10000</v>
      </c>
      <c r="E16" s="206">
        <v>10000</v>
      </c>
      <c r="F16" s="228">
        <v>12500</v>
      </c>
      <c r="G16" s="206">
        <v>11000</v>
      </c>
      <c r="H16" s="228">
        <v>10666</v>
      </c>
      <c r="I16" s="171">
        <v>10833.2</v>
      </c>
    </row>
    <row r="17" spans="1:9" ht="16.5" x14ac:dyDescent="0.3">
      <c r="A17" s="88"/>
      <c r="B17" s="137" t="s">
        <v>5</v>
      </c>
      <c r="C17" s="142" t="s">
        <v>164</v>
      </c>
      <c r="D17" s="227">
        <v>15000</v>
      </c>
      <c r="E17" s="209">
        <v>20000</v>
      </c>
      <c r="F17" s="227">
        <v>15000</v>
      </c>
      <c r="G17" s="209">
        <v>15000</v>
      </c>
      <c r="H17" s="227">
        <v>13333</v>
      </c>
      <c r="I17" s="130">
        <v>15666.6</v>
      </c>
    </row>
    <row r="18" spans="1:9" ht="16.5" x14ac:dyDescent="0.3">
      <c r="A18" s="88"/>
      <c r="B18" s="137" t="s">
        <v>6</v>
      </c>
      <c r="C18" s="142" t="s">
        <v>165</v>
      </c>
      <c r="D18" s="227">
        <v>13000</v>
      </c>
      <c r="E18" s="209">
        <v>20000</v>
      </c>
      <c r="F18" s="227">
        <v>15000</v>
      </c>
      <c r="G18" s="209">
        <v>13000</v>
      </c>
      <c r="H18" s="227">
        <v>21666</v>
      </c>
      <c r="I18" s="130">
        <v>16533.2</v>
      </c>
    </row>
    <row r="19" spans="1:9" ht="16.5" x14ac:dyDescent="0.3">
      <c r="A19" s="88"/>
      <c r="B19" s="137" t="s">
        <v>7</v>
      </c>
      <c r="C19" s="142" t="s">
        <v>166</v>
      </c>
      <c r="D19" s="227">
        <v>7000</v>
      </c>
      <c r="E19" s="209">
        <v>10000</v>
      </c>
      <c r="F19" s="227">
        <v>13500</v>
      </c>
      <c r="G19" s="209">
        <v>20000</v>
      </c>
      <c r="H19" s="227">
        <v>9333</v>
      </c>
      <c r="I19" s="130">
        <v>11966.6</v>
      </c>
    </row>
    <row r="20" spans="1:9" ht="16.5" x14ac:dyDescent="0.3">
      <c r="A20" s="88"/>
      <c r="B20" s="137" t="s">
        <v>8</v>
      </c>
      <c r="C20" s="142" t="s">
        <v>167</v>
      </c>
      <c r="D20" s="227">
        <v>25000</v>
      </c>
      <c r="E20" s="209">
        <v>25000</v>
      </c>
      <c r="F20" s="227">
        <v>24500</v>
      </c>
      <c r="G20" s="209">
        <v>22500</v>
      </c>
      <c r="H20" s="227">
        <v>20666</v>
      </c>
      <c r="I20" s="130">
        <v>23533.200000000001</v>
      </c>
    </row>
    <row r="21" spans="1:9" ht="16.5" x14ac:dyDescent="0.3">
      <c r="A21" s="88"/>
      <c r="B21" s="137" t="s">
        <v>9</v>
      </c>
      <c r="C21" s="142" t="s">
        <v>168</v>
      </c>
      <c r="D21" s="227">
        <v>8000</v>
      </c>
      <c r="E21" s="209">
        <v>15000</v>
      </c>
      <c r="F21" s="227">
        <v>12000</v>
      </c>
      <c r="G21" s="209">
        <v>14500</v>
      </c>
      <c r="H21" s="227">
        <v>10666</v>
      </c>
      <c r="I21" s="130">
        <v>12033.2</v>
      </c>
    </row>
    <row r="22" spans="1:9" ht="16.5" x14ac:dyDescent="0.3">
      <c r="A22" s="88"/>
      <c r="B22" s="137" t="s">
        <v>10</v>
      </c>
      <c r="C22" s="142" t="s">
        <v>169</v>
      </c>
      <c r="D22" s="227">
        <v>15000</v>
      </c>
      <c r="E22" s="209">
        <v>15000</v>
      </c>
      <c r="F22" s="227">
        <v>14000</v>
      </c>
      <c r="G22" s="209">
        <v>20000</v>
      </c>
      <c r="H22" s="227">
        <v>15000</v>
      </c>
      <c r="I22" s="130">
        <v>15800</v>
      </c>
    </row>
    <row r="23" spans="1:9" ht="16.5" x14ac:dyDescent="0.3">
      <c r="A23" s="88"/>
      <c r="B23" s="137" t="s">
        <v>11</v>
      </c>
      <c r="C23" s="142" t="s">
        <v>170</v>
      </c>
      <c r="D23" s="227">
        <v>4000</v>
      </c>
      <c r="E23" s="209">
        <v>4000</v>
      </c>
      <c r="F23" s="227">
        <v>5000</v>
      </c>
      <c r="G23" s="209">
        <v>4500</v>
      </c>
      <c r="H23" s="227">
        <v>5000</v>
      </c>
      <c r="I23" s="130">
        <v>4500</v>
      </c>
    </row>
    <row r="24" spans="1:9" ht="16.5" x14ac:dyDescent="0.3">
      <c r="A24" s="88"/>
      <c r="B24" s="137" t="s">
        <v>12</v>
      </c>
      <c r="C24" s="142" t="s">
        <v>171</v>
      </c>
      <c r="D24" s="227">
        <v>4000</v>
      </c>
      <c r="E24" s="209">
        <v>4000</v>
      </c>
      <c r="F24" s="227">
        <v>7000</v>
      </c>
      <c r="G24" s="209">
        <v>4500</v>
      </c>
      <c r="H24" s="227">
        <v>5000</v>
      </c>
      <c r="I24" s="130">
        <v>4900</v>
      </c>
    </row>
    <row r="25" spans="1:9" ht="16.5" x14ac:dyDescent="0.3">
      <c r="A25" s="88"/>
      <c r="B25" s="137" t="s">
        <v>13</v>
      </c>
      <c r="C25" s="142" t="s">
        <v>172</v>
      </c>
      <c r="D25" s="227">
        <v>4000</v>
      </c>
      <c r="E25" s="209">
        <v>4000</v>
      </c>
      <c r="F25" s="227">
        <v>7500</v>
      </c>
      <c r="G25" s="209">
        <v>4500</v>
      </c>
      <c r="H25" s="227">
        <v>5333</v>
      </c>
      <c r="I25" s="130">
        <v>5066.6000000000004</v>
      </c>
    </row>
    <row r="26" spans="1:9" ht="16.5" x14ac:dyDescent="0.3">
      <c r="A26" s="88"/>
      <c r="B26" s="137" t="s">
        <v>14</v>
      </c>
      <c r="C26" s="142" t="s">
        <v>173</v>
      </c>
      <c r="D26" s="227">
        <v>5000</v>
      </c>
      <c r="E26" s="209">
        <v>4000</v>
      </c>
      <c r="F26" s="227">
        <v>7500</v>
      </c>
      <c r="G26" s="209">
        <v>5500</v>
      </c>
      <c r="H26" s="227">
        <v>5000</v>
      </c>
      <c r="I26" s="130">
        <v>5400</v>
      </c>
    </row>
    <row r="27" spans="1:9" ht="16.5" x14ac:dyDescent="0.3">
      <c r="A27" s="88"/>
      <c r="B27" s="137" t="s">
        <v>15</v>
      </c>
      <c r="C27" s="142" t="s">
        <v>174</v>
      </c>
      <c r="D27" s="227">
        <v>14000</v>
      </c>
      <c r="E27" s="209">
        <v>12000</v>
      </c>
      <c r="F27" s="227">
        <v>10000</v>
      </c>
      <c r="G27" s="209">
        <v>9000</v>
      </c>
      <c r="H27" s="227">
        <v>10000</v>
      </c>
      <c r="I27" s="130">
        <v>11000</v>
      </c>
    </row>
    <row r="28" spans="1:9" ht="16.5" x14ac:dyDescent="0.3">
      <c r="A28" s="88"/>
      <c r="B28" s="137" t="s">
        <v>16</v>
      </c>
      <c r="C28" s="142" t="s">
        <v>175</v>
      </c>
      <c r="D28" s="227">
        <v>5000</v>
      </c>
      <c r="E28" s="209">
        <v>5000</v>
      </c>
      <c r="F28" s="227">
        <v>5000</v>
      </c>
      <c r="G28" s="209">
        <v>5000</v>
      </c>
      <c r="H28" s="227">
        <v>5333</v>
      </c>
      <c r="I28" s="130">
        <v>5066.6000000000004</v>
      </c>
    </row>
    <row r="29" spans="1:9" ht="16.5" x14ac:dyDescent="0.3">
      <c r="A29" s="88"/>
      <c r="B29" s="139" t="s">
        <v>17</v>
      </c>
      <c r="C29" s="142" t="s">
        <v>176</v>
      </c>
      <c r="D29" s="227">
        <v>12000</v>
      </c>
      <c r="E29" s="209">
        <v>11000</v>
      </c>
      <c r="F29" s="227">
        <v>13000</v>
      </c>
      <c r="G29" s="209">
        <v>9500</v>
      </c>
      <c r="H29" s="227">
        <v>12000</v>
      </c>
      <c r="I29" s="130">
        <v>11500</v>
      </c>
    </row>
    <row r="30" spans="1:9" ht="16.5" x14ac:dyDescent="0.3">
      <c r="A30" s="88"/>
      <c r="B30" s="137" t="s">
        <v>18</v>
      </c>
      <c r="C30" s="142" t="s">
        <v>177</v>
      </c>
      <c r="D30" s="227">
        <v>12500</v>
      </c>
      <c r="E30" s="209">
        <v>25000</v>
      </c>
      <c r="F30" s="227">
        <v>13500</v>
      </c>
      <c r="G30" s="209">
        <v>10000</v>
      </c>
      <c r="H30" s="227">
        <v>15000</v>
      </c>
      <c r="I30" s="130">
        <v>15200</v>
      </c>
    </row>
    <row r="31" spans="1:9" ht="17.25" thickBot="1" x14ac:dyDescent="0.35">
      <c r="A31" s="89"/>
      <c r="B31" s="138" t="s">
        <v>19</v>
      </c>
      <c r="C31" s="143" t="s">
        <v>178</v>
      </c>
      <c r="D31" s="229">
        <v>15000</v>
      </c>
      <c r="E31" s="212">
        <v>14000</v>
      </c>
      <c r="F31" s="229">
        <v>12000</v>
      </c>
      <c r="G31" s="212">
        <v>15000</v>
      </c>
      <c r="H31" s="229">
        <v>11333</v>
      </c>
      <c r="I31" s="167">
        <v>13466.6</v>
      </c>
    </row>
    <row r="32" spans="1:9" ht="17.25" customHeight="1" thickBot="1" x14ac:dyDescent="0.3">
      <c r="A32" s="86" t="s">
        <v>20</v>
      </c>
      <c r="B32" s="132" t="s">
        <v>21</v>
      </c>
      <c r="C32" s="140"/>
      <c r="D32" s="233"/>
      <c r="E32" s="231"/>
      <c r="F32" s="233"/>
      <c r="G32" s="231"/>
      <c r="H32" s="233"/>
      <c r="I32" s="174"/>
    </row>
    <row r="33" spans="1:9" ht="16.5" x14ac:dyDescent="0.3">
      <c r="A33" s="87"/>
      <c r="B33" s="128" t="s">
        <v>26</v>
      </c>
      <c r="C33" s="134" t="s">
        <v>179</v>
      </c>
      <c r="D33" s="228">
        <v>25000</v>
      </c>
      <c r="E33" s="206">
        <v>30000</v>
      </c>
      <c r="F33" s="228">
        <v>22500</v>
      </c>
      <c r="G33" s="206">
        <v>33500</v>
      </c>
      <c r="H33" s="228">
        <v>30000</v>
      </c>
      <c r="I33" s="171">
        <v>28200</v>
      </c>
    </row>
    <row r="34" spans="1:9" ht="16.5" x14ac:dyDescent="0.3">
      <c r="A34" s="88"/>
      <c r="B34" s="129" t="s">
        <v>27</v>
      </c>
      <c r="C34" s="15" t="s">
        <v>180</v>
      </c>
      <c r="D34" s="227">
        <v>25000</v>
      </c>
      <c r="E34" s="209">
        <v>30000</v>
      </c>
      <c r="F34" s="227">
        <v>20000</v>
      </c>
      <c r="G34" s="209">
        <v>33500</v>
      </c>
      <c r="H34" s="227">
        <v>28333</v>
      </c>
      <c r="I34" s="130">
        <v>27366.6</v>
      </c>
    </row>
    <row r="35" spans="1:9" ht="16.5" x14ac:dyDescent="0.3">
      <c r="A35" s="88"/>
      <c r="B35" s="131" t="s">
        <v>28</v>
      </c>
      <c r="C35" s="15" t="s">
        <v>181</v>
      </c>
      <c r="D35" s="227">
        <v>20000</v>
      </c>
      <c r="E35" s="209">
        <v>20000</v>
      </c>
      <c r="F35" s="227">
        <v>21000</v>
      </c>
      <c r="G35" s="209">
        <v>20500</v>
      </c>
      <c r="H35" s="227">
        <v>21666</v>
      </c>
      <c r="I35" s="130">
        <v>20633.2</v>
      </c>
    </row>
    <row r="36" spans="1:9" ht="16.5" x14ac:dyDescent="0.3">
      <c r="A36" s="88"/>
      <c r="B36" s="129" t="s">
        <v>29</v>
      </c>
      <c r="C36" s="189" t="s">
        <v>182</v>
      </c>
      <c r="D36" s="227">
        <v>9500</v>
      </c>
      <c r="E36" s="209">
        <v>13000</v>
      </c>
      <c r="F36" s="227">
        <v>14000</v>
      </c>
      <c r="G36" s="209">
        <v>12000</v>
      </c>
      <c r="H36" s="227">
        <v>10333</v>
      </c>
      <c r="I36" s="130">
        <v>11766.6</v>
      </c>
    </row>
    <row r="37" spans="1:9" ht="16.5" customHeight="1" thickBot="1" x14ac:dyDescent="0.35">
      <c r="A37" s="89"/>
      <c r="B37" s="144" t="s">
        <v>30</v>
      </c>
      <c r="C37" s="16" t="s">
        <v>183</v>
      </c>
      <c r="D37" s="229">
        <v>10000</v>
      </c>
      <c r="E37" s="212">
        <v>10000</v>
      </c>
      <c r="F37" s="229">
        <v>16500</v>
      </c>
      <c r="G37" s="212">
        <v>14000</v>
      </c>
      <c r="H37" s="229">
        <v>10666</v>
      </c>
      <c r="I37" s="167">
        <v>12233.2</v>
      </c>
    </row>
    <row r="38" spans="1:9" ht="17.25" customHeight="1" thickBot="1" x14ac:dyDescent="0.3">
      <c r="A38" s="86" t="s">
        <v>25</v>
      </c>
      <c r="B38" s="132" t="s">
        <v>51</v>
      </c>
      <c r="C38" s="133"/>
      <c r="D38" s="230"/>
      <c r="E38" s="232"/>
      <c r="F38" s="230"/>
      <c r="G38" s="232"/>
      <c r="H38" s="230"/>
      <c r="I38" s="167"/>
    </row>
    <row r="39" spans="1:9" ht="16.5" x14ac:dyDescent="0.3">
      <c r="A39" s="87"/>
      <c r="B39" s="170" t="s">
        <v>31</v>
      </c>
      <c r="C39" s="173" t="s">
        <v>213</v>
      </c>
      <c r="D39" s="206">
        <v>360000</v>
      </c>
      <c r="E39" s="206">
        <v>350000</v>
      </c>
      <c r="F39" s="206">
        <v>450000</v>
      </c>
      <c r="G39" s="206">
        <v>315000</v>
      </c>
      <c r="H39" s="206">
        <v>350000</v>
      </c>
      <c r="I39" s="171">
        <v>365000</v>
      </c>
    </row>
    <row r="40" spans="1:9" ht="17.25" thickBot="1" x14ac:dyDescent="0.35">
      <c r="A40" s="89"/>
      <c r="B40" s="172" t="s">
        <v>32</v>
      </c>
      <c r="C40" s="148" t="s">
        <v>185</v>
      </c>
      <c r="D40" s="212">
        <v>260000</v>
      </c>
      <c r="E40" s="212">
        <v>280000</v>
      </c>
      <c r="F40" s="212">
        <v>320000</v>
      </c>
      <c r="G40" s="212">
        <v>267500</v>
      </c>
      <c r="H40" s="212">
        <v>283333</v>
      </c>
      <c r="I40" s="167">
        <v>282166.59999999998</v>
      </c>
    </row>
    <row r="41" spans="1:9" ht="15.75" thickBot="1" x14ac:dyDescent="0.3">
      <c r="D41" s="235">
        <v>878000</v>
      </c>
      <c r="E41" s="234">
        <v>931000</v>
      </c>
      <c r="F41" s="234">
        <v>1051000</v>
      </c>
      <c r="G41" s="234">
        <v>879500</v>
      </c>
      <c r="H41" s="234">
        <v>909660</v>
      </c>
      <c r="I41" s="236">
        <v>929832</v>
      </c>
    </row>
    <row r="43" spans="1:9" x14ac:dyDescent="0.25">
      <c r="G43"/>
    </row>
    <row r="44" spans="1:9" ht="14.25" customHeight="1" x14ac:dyDescent="0.25"/>
    <row r="45" spans="1:9" x14ac:dyDescent="0.25">
      <c r="G45"/>
    </row>
    <row r="47" spans="1:9" x14ac:dyDescent="0.25">
      <c r="G47"/>
    </row>
    <row r="48" spans="1:9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04-07-2022</vt:lpstr>
      <vt:lpstr>By Order</vt:lpstr>
      <vt:lpstr>All Stores</vt:lpstr>
      <vt:lpstr>'04-07-2022'!Print_Titles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rkassem</cp:lastModifiedBy>
  <cp:lastPrinted>2022-07-07T11:29:15Z</cp:lastPrinted>
  <dcterms:created xsi:type="dcterms:W3CDTF">2010-10-20T06:23:14Z</dcterms:created>
  <dcterms:modified xsi:type="dcterms:W3CDTF">2022-07-07T11:29:46Z</dcterms:modified>
</cp:coreProperties>
</file>