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8-08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'08-08-2022'!$12:$14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9" i="11"/>
  <c r="G89" i="11"/>
  <c r="I86" i="11"/>
  <c r="G86" i="11"/>
  <c r="I83" i="11"/>
  <c r="G83" i="11"/>
  <c r="I85" i="11"/>
  <c r="G85" i="11"/>
  <c r="I87" i="11"/>
  <c r="G87" i="11"/>
  <c r="I88" i="11"/>
  <c r="G88" i="11"/>
  <c r="I80" i="11"/>
  <c r="G80" i="11"/>
  <c r="I78" i="11"/>
  <c r="G78" i="11"/>
  <c r="I77" i="11"/>
  <c r="G77" i="11"/>
  <c r="I76" i="11"/>
  <c r="G76" i="11"/>
  <c r="I79" i="11"/>
  <c r="G79" i="11"/>
  <c r="I72" i="11"/>
  <c r="G72" i="11"/>
  <c r="I73" i="11"/>
  <c r="G73" i="11"/>
  <c r="I71" i="11"/>
  <c r="G71" i="11"/>
  <c r="I68" i="11"/>
  <c r="G68" i="11"/>
  <c r="I70" i="11"/>
  <c r="G70" i="11"/>
  <c r="I69" i="11"/>
  <c r="G69" i="11"/>
  <c r="I57" i="11"/>
  <c r="G57" i="11"/>
  <c r="I63" i="11"/>
  <c r="G63" i="11"/>
  <c r="I64" i="11"/>
  <c r="G64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49" i="11"/>
  <c r="G49" i="11"/>
  <c r="I51" i="11"/>
  <c r="G51" i="11"/>
  <c r="I52" i="11"/>
  <c r="G52" i="11"/>
  <c r="I53" i="11"/>
  <c r="G53" i="11"/>
  <c r="I50" i="11"/>
  <c r="G50" i="11"/>
  <c r="I45" i="11"/>
  <c r="G45" i="11"/>
  <c r="I44" i="11"/>
  <c r="G44" i="11"/>
  <c r="I46" i="11"/>
  <c r="G46" i="11"/>
  <c r="I42" i="11"/>
  <c r="G42" i="11"/>
  <c r="I43" i="11"/>
  <c r="G43" i="11"/>
  <c r="I41" i="11"/>
  <c r="G41" i="11"/>
  <c r="I36" i="11"/>
  <c r="G36" i="11"/>
  <c r="I38" i="11"/>
  <c r="G38" i="11"/>
  <c r="I37" i="11"/>
  <c r="G37" i="11"/>
  <c r="I35" i="11"/>
  <c r="G35" i="11"/>
  <c r="I34" i="11"/>
  <c r="G34" i="11"/>
  <c r="I23" i="11"/>
  <c r="G23" i="11"/>
  <c r="I29" i="11"/>
  <c r="G29" i="11"/>
  <c r="I21" i="11"/>
  <c r="G21" i="11"/>
  <c r="I28" i="11"/>
  <c r="G28" i="11"/>
  <c r="I18" i="11"/>
  <c r="G18" i="11"/>
  <c r="I16" i="11"/>
  <c r="G16" i="11"/>
  <c r="I27" i="11"/>
  <c r="G27" i="11"/>
  <c r="I25" i="11"/>
  <c r="G25" i="11"/>
  <c r="I26" i="11"/>
  <c r="G26" i="11"/>
  <c r="I19" i="11"/>
  <c r="G19" i="11"/>
  <c r="I17" i="11"/>
  <c r="G17" i="11"/>
  <c r="I31" i="11"/>
  <c r="G31" i="11"/>
  <c r="I22" i="11"/>
  <c r="G22" i="11"/>
  <c r="I24" i="11"/>
  <c r="G24" i="11"/>
  <c r="I20" i="11"/>
  <c r="G20" i="11"/>
  <c r="I30" i="11"/>
  <c r="G30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<sst xmlns="http://schemas.openxmlformats.org/spreadsheetml/2006/main" count="849" uniqueCount="226">
  <si>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</si>
  <si>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</si>
  <si>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</si>
  <si>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</si>
  <si>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</si>
  <si>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</si>
  <si>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</si>
  <si>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</si>
  <si>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</si>
  <si>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</si>
  <si>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</si>
  <si>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</si>
  <si>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</si>
  <si>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</si>
  <si>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</si>
  <si>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</si>
  <si>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</si>
  <si>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</si>
  <si>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</si>
  <si>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</si>
  <si>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</si>
  <si>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</si>
  <si>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</si>
  <si>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</si>
  <si>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</si>
  <si>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</si>
  <si>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</si>
  <si>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</si>
  <si>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</si>
  <si>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</si>
  <si>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</si>
  <si>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</si>
  <si>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</si>
  <si>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</si>
  <si>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</si>
  <si>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</si>
  <si>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</si>
  <si>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</si>
  <si>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</si>
  <si>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</si>
  <si>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</si>
  <si>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</si>
  <si>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</si>
  <si>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</si>
  <si>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</si>
  <si>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</si>
  <si>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</si>
  <si>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</si>
  <si>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</si>
  <si>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</si>
  <si>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</si>
  <si>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</si>
  <si>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</si>
  <si>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</si>
  <si>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</si>
  <si>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</si>
  <si>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</si>
  <si>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</si>
  <si>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</si>
  <si>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</si>
  <si>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</si>
  <si>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</si>
  <si>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</si>
  <si>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</si>
  <si>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</si>
  <si>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</si>
  <si>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</si>
  <si>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</si>
  <si>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</si>
  <si>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</si>
  <si>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</si>
  <si>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</si>
  <si>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</si>
  <si>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</si>
  <si>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</si>
  <si>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</si>
  <si>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</si>
  <si>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</si>
  <si>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</si>
  <si>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</si>
  <si>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</si>
  <si>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</si>
  <si>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</si>
  <si>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</si>
  <si>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</si>
  <si>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</si>
  <si>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</si>
  <si>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</si>
  <si>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</si>
  <si>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</si>
  <si>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</si>
  <si>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</si>
  <si>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</si>
  <si>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</si>
  <si>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</si>
  <si>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</si>
  <si>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</si>
  <si>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</si>
  <si>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</si>
  <si>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</si>
  <si>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</si>
  <si>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</si>
  <si>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</si>
  <si>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</si>
  <si>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</si>
  <si>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</si>
  <si>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</si>
  <si>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</si>
  <si>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</si>
  <si>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</si>
  <si>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</si>
  <si>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</si>
  <si>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</si>
  <si>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</si>
  <si>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</si>
  <si>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</si>
  <si>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</si>
  <si>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</si>
  <si>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</si>
  <si>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</si>
  <si>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</si>
  <si>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</si>
  <si>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</si>
  <si>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</si>
  <si>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</si>
  <si>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</si>
  <si>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</si>
  <si>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</si>
  <si>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</si>
  <si>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</si>
  <si>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</si>
  <si>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</si>
  <si>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</si>
  <si>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</si>
  <si>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</si>
  <si>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</si>
  <si>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</si>
  <si>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</si>
  <si>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</si>
  <si>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</si>
  <si>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</si>
  <si>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</si>
  <si>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</si>
  <si>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</si>
  <si>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</si>
  <si>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</si>
  <si>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</si>
  <si>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</si>
  <si>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</si>
  <si>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</si>
  <si>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</si>
  <si>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</si>
  <si>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</si>
  <si>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</si>
  <si>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</si>
  <si>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</si>
  <si>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</si>
  <si>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</si>
  <si>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</si>
  <si>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</si>
  <si>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</si>
  <si>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</si>
  <si>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</si>
  <si>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</si>
  <si>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</si>
  <si>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</si>
  <si>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</si>
  <si>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</si>
  <si>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</si>
  <si>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</si>
  <si>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</si>
  <si>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</si>
  <si>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</si>
  <si>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</si>
  <si>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</si>
  <si>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</si>
  <si>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</si>
  <si>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</si>
  <si>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</si>
  <si>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</si>
  <si>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</si>
  <si>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</si>
  <si>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</si>
  <si>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</si>
  <si>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</si>
  <si>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</si>
  <si>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</si>
  <si>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</si>
  <si>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</si>
  <si>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</si>
  <si>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</si>
  <si>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</si>
  <si>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</si>
  <si>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</si>
  <si>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</si>
  <si>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</si>
  <si>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</si>
  <si>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</si>
  <si>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</si>
  <si>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</si>
  <si>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</si>
  <si>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</si>
  <si>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</si>
  <si>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</si>
  <si>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</si>
  <si>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</si>
  <si>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</si>
  <si>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</si>
  <si>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أسعار  السوبرماركات في 01-08-2022 (ل.ل.)</t>
  </si>
  <si>
    <t>معدل الأسعار في آب 2021 (ل.ل.)</t>
  </si>
  <si>
    <t>معدل أسعار المحلات والملاحم في 01-08-2022 (ل.ل.)</t>
  </si>
  <si>
    <t>المعدل العام للأسعار في 01-08-2022  (ل.ل.)</t>
  </si>
  <si>
    <t xml:space="preserve"> التاريخ 8 آب 2022</t>
  </si>
  <si>
    <t>معدل أسعار  السوبرماركات في 08-08-2022 (ل.ل.)</t>
  </si>
  <si>
    <t>معدل أسعار المحلات والملاحم في 08-08-2022 (ل.ل.)</t>
  </si>
  <si>
    <t>المعدل العام للأسعار في 08-08-2022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</si>
  <si>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</si>
  <si>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</si>
  <si>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8 آب 2022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</si>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</sst>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45" zoomScaleNormal="100" workbookViewId="0">
      <selection activeCell="I81" sqref="I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209</v>
      </c>
      <c r="F12" s="223" t="s">
        <v>213</v>
      </c>
      <c r="G12" s="223" t="s">
        <v>197</v>
      </c>
      <c r="H12" s="223" t="s">
        <v>208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7677.28</v>
      </c>
      <c r="F15" s="190">
        <v>20048.888888888891</v>
      </c>
      <c r="G15" s="45">
        <f t="shared" ref="G15:G30" si="0">(F15-E15)/E15</f>
        <v>1.6114572985339719</v>
      </c>
      <c r="H15" s="190">
        <v>17776.444444444445</v>
      </c>
      <c r="I15" s="45">
        <f t="shared" ref="I15:I30" si="1">(F15-H15)/H15</f>
        <v>0.1278345875940696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6070.5355555555552</v>
      </c>
      <c r="F16" s="184">
        <v>19337.25</v>
      </c>
      <c r="G16" s="48">
        <f t="shared" si="0"/>
        <v>2.185427352007383</v>
      </c>
      <c r="H16" s="184">
        <v>18518.5</v>
      </c>
      <c r="I16" s="44">
        <f t="shared" si="1"/>
        <v>4.4212544212544211E-2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5696.844444444444</v>
      </c>
      <c r="F17" s="184">
        <v>15444.222222222223</v>
      </c>
      <c r="G17" s="48">
        <f t="shared" si="0"/>
        <v>1.7110135045522281</v>
      </c>
      <c r="H17" s="184">
        <v>13933.111111111111</v>
      </c>
      <c r="I17" s="44">
        <f t="shared" si="1"/>
        <v>0.1084546802979314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5722.42</v>
      </c>
      <c r="F18" s="184">
        <v>12405.333333333334</v>
      </c>
      <c r="G18" s="48">
        <f t="shared" si="0"/>
        <v>1.1678474025557952</v>
      </c>
      <c r="H18" s="184">
        <v>12738.666666666666</v>
      </c>
      <c r="I18" s="44">
        <f t="shared" si="1"/>
        <v>-2.6167050450073174E-2</v>
      </c>
    </row>
    <row r="19" spans="1:9" ht="16.5">
      <c r="A19" s="37"/>
      <c r="B19" s="92" t="s">
        <v>8</v>
      </c>
      <c r="C19" s="15" t="s">
        <v>89</v>
      </c>
      <c r="D19" s="11" t="s">
        <v>161</v>
      </c>
      <c r="E19" s="184">
        <v>14106.971428571429</v>
      </c>
      <c r="F19" s="184">
        <v>28628.285714285714</v>
      </c>
      <c r="G19" s="48">
        <f t="shared" si="0"/>
        <v>1.0293714961599532</v>
      </c>
      <c r="H19" s="184">
        <v>20899.666666666668</v>
      </c>
      <c r="I19" s="44">
        <f t="shared" si="1"/>
        <v>0.36979628292089406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8945.7400000000016</v>
      </c>
      <c r="F20" s="184">
        <v>20210.888888888891</v>
      </c>
      <c r="G20" s="48">
        <f t="shared" si="0"/>
        <v>1.259275240381331</v>
      </c>
      <c r="H20" s="184">
        <v>21988.666666666668</v>
      </c>
      <c r="I20" s="44">
        <f t="shared" si="1"/>
        <v>-8.084973066933468E-2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4744.0200000000004</v>
      </c>
      <c r="F21" s="184">
        <v>13830.888888888889</v>
      </c>
      <c r="G21" s="48">
        <f t="shared" si="0"/>
        <v>1.9154364629341545</v>
      </c>
      <c r="H21" s="184">
        <v>15710.888888888889</v>
      </c>
      <c r="I21" s="44">
        <f t="shared" si="1"/>
        <v>-0.1196622300173977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1902.51</v>
      </c>
      <c r="F22" s="184">
        <v>5938.8888888888887</v>
      </c>
      <c r="G22" s="48">
        <f t="shared" si="0"/>
        <v>2.1216071867632174</v>
      </c>
      <c r="H22" s="184">
        <v>6194.4444444444443</v>
      </c>
      <c r="I22" s="44">
        <f t="shared" si="1"/>
        <v>-4.1255605381165933E-2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2424.2600000000002</v>
      </c>
      <c r="F23" s="184">
        <v>6681.25</v>
      </c>
      <c r="G23" s="48">
        <f t="shared" si="0"/>
        <v>1.7559956440315805</v>
      </c>
      <c r="H23" s="184">
        <v>7656</v>
      </c>
      <c r="I23" s="44">
        <f t="shared" si="1"/>
        <v>-0.12731844305120169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2430.9777777777776</v>
      </c>
      <c r="F24" s="184">
        <v>6937.5</v>
      </c>
      <c r="G24" s="48">
        <f t="shared" si="0"/>
        <v>1.8537899701994625</v>
      </c>
      <c r="H24" s="184">
        <v>6993.75</v>
      </c>
      <c r="I24" s="44">
        <f t="shared" si="1"/>
        <v>-8.0428954423592495E-3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3126.8100000000004</v>
      </c>
      <c r="F25" s="184">
        <v>7272.2222222222226</v>
      </c>
      <c r="G25" s="48">
        <f t="shared" si="0"/>
        <v>1.3257640285857542</v>
      </c>
      <c r="H25" s="184">
        <v>7860.8888888888887</v>
      </c>
      <c r="I25" s="44">
        <f t="shared" si="1"/>
        <v>-7.4885509131000089E-2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7191.7000000000007</v>
      </c>
      <c r="F26" s="184">
        <v>14555.333333333334</v>
      </c>
      <c r="G26" s="48">
        <f t="shared" si="0"/>
        <v>1.0239071893061908</v>
      </c>
      <c r="H26" s="184">
        <v>14138.666666666666</v>
      </c>
      <c r="I26" s="44">
        <f t="shared" si="1"/>
        <v>2.9470011316484433E-2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2430.2283333333335</v>
      </c>
      <c r="F27" s="184">
        <v>8561</v>
      </c>
      <c r="G27" s="48">
        <f t="shared" si="0"/>
        <v>2.5227142579881039</v>
      </c>
      <c r="H27" s="184">
        <v>8187.25</v>
      </c>
      <c r="I27" s="44">
        <f t="shared" si="1"/>
        <v>4.5650248862560687E-2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3862.931111111111</v>
      </c>
      <c r="F28" s="184">
        <v>15943.111111111111</v>
      </c>
      <c r="G28" s="48">
        <f t="shared" si="0"/>
        <v>3.1272056509766046</v>
      </c>
      <c r="H28" s="184">
        <v>16776.444444444445</v>
      </c>
      <c r="I28" s="44">
        <f t="shared" si="1"/>
        <v>-4.967282168119324E-2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7060.881388888889</v>
      </c>
      <c r="F29" s="184">
        <v>22214.285714285714</v>
      </c>
      <c r="G29" s="48">
        <f t="shared" si="0"/>
        <v>2.1461066247681844</v>
      </c>
      <c r="H29" s="184">
        <v>20928.571428571428</v>
      </c>
      <c r="I29" s="44">
        <f t="shared" si="1"/>
        <v>6.1433447098976135E-2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7049.87</v>
      </c>
      <c r="F30" s="187">
        <v>12800</v>
      </c>
      <c r="G30" s="51">
        <f t="shared" si="0"/>
        <v>0.81563631669803838</v>
      </c>
      <c r="H30" s="187">
        <v>13475</v>
      </c>
      <c r="I30" s="56">
        <f t="shared" si="1"/>
        <v>-5.0092764378478663E-2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14042.622777777779</v>
      </c>
      <c r="F32" s="190">
        <v>18666.333333333332</v>
      </c>
      <c r="G32" s="45">
        <f>(F32-E32)/E32</f>
        <v>0.32926260490828679</v>
      </c>
      <c r="H32" s="190">
        <v>22771.142857142859</v>
      </c>
      <c r="I32" s="44">
        <f>(F32-H32)/H32</f>
        <v>-0.18026365868245953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13617.423888888889</v>
      </c>
      <c r="F33" s="184">
        <v>18214</v>
      </c>
      <c r="G33" s="48">
        <f>(F33-E33)/E33</f>
        <v>0.33755107784091815</v>
      </c>
      <c r="H33" s="184">
        <v>19699.714285714286</v>
      </c>
      <c r="I33" s="44">
        <f>(F33-H33)/H33</f>
        <v>-7.5418062625998955E-2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12945.898095238095</v>
      </c>
      <c r="F34" s="184">
        <v>28250</v>
      </c>
      <c r="G34" s="48">
        <f>(F34-E34)/E34</f>
        <v>1.1821583788297569</v>
      </c>
      <c r="H34" s="184">
        <v>28500</v>
      </c>
      <c r="I34" s="44">
        <f>(F34-H34)/H34</f>
        <v>-8.771929824561403E-3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9124.6666666666679</v>
      </c>
      <c r="F35" s="184">
        <v>27500</v>
      </c>
      <c r="G35" s="48">
        <f>(F35-E35)/E35</f>
        <v>2.0138087236063416</v>
      </c>
      <c r="H35" s="184">
        <v>14000</v>
      </c>
      <c r="I35" s="44">
        <f>(F35-H35)/H35</f>
        <v>0.9642857142857143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9254.14</v>
      </c>
      <c r="F36" s="184">
        <v>38488.666666666664</v>
      </c>
      <c r="G36" s="51">
        <f>(F36-E36)/E36</f>
        <v>3.1590754696456576</v>
      </c>
      <c r="H36" s="184">
        <v>36832</v>
      </c>
      <c r="I36" s="56">
        <f>(F36-H36)/H36</f>
        <v>4.4979003764842103E-2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285033.2</v>
      </c>
      <c r="F38" s="184">
        <v>440481.33333333331</v>
      </c>
      <c r="G38" s="45">
        <f t="shared" ref="G38:G43" si="2">(F38-E38)/E38</f>
        <v>0.54536851613543014</v>
      </c>
      <c r="H38" s="184">
        <v>457779.6</v>
      </c>
      <c r="I38" s="44">
        <f t="shared" ref="I38:I43" si="3">(F38-H38)/H38</f>
        <v>-3.7787325312588556E-2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162034</v>
      </c>
      <c r="F39" s="184">
        <v>290855.42857142858</v>
      </c>
      <c r="G39" s="48">
        <f t="shared" si="2"/>
        <v>0.79502714597818103</v>
      </c>
      <c r="H39" s="184">
        <v>273149.66666666669</v>
      </c>
      <c r="I39" s="44">
        <f t="shared" si="3"/>
        <v>6.4820734071657518E-2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114522.3</v>
      </c>
      <c r="F40" s="184">
        <v>188940.5</v>
      </c>
      <c r="G40" s="48">
        <f t="shared" si="2"/>
        <v>0.64981405368212131</v>
      </c>
      <c r="H40" s="184">
        <v>191448</v>
      </c>
      <c r="I40" s="44">
        <f t="shared" si="3"/>
        <v>-1.3097551293301575E-2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28350.533333333336</v>
      </c>
      <c r="F41" s="184">
        <v>93793.428571428565</v>
      </c>
      <c r="G41" s="48">
        <f t="shared" si="2"/>
        <v>2.3083479407122929</v>
      </c>
      <c r="H41" s="184">
        <v>85942.333333333328</v>
      </c>
      <c r="I41" s="44">
        <f t="shared" si="3"/>
        <v>9.1353061216574341E-2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20666.333333333336</v>
      </c>
      <c r="F42" s="184">
        <v>80775.333333333328</v>
      </c>
      <c r="G42" s="48">
        <f t="shared" si="2"/>
        <v>2.908546912046968</v>
      </c>
      <c r="H42" s="184">
        <v>79000</v>
      </c>
      <c r="I42" s="44">
        <f t="shared" si="3"/>
        <v>2.2472573839662387E-2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54949.8</v>
      </c>
      <c r="F43" s="184">
        <v>213062.25</v>
      </c>
      <c r="G43" s="51">
        <f t="shared" si="2"/>
        <v>2.8773980979002656</v>
      </c>
      <c r="H43" s="184">
        <v>207928.28571428571</v>
      </c>
      <c r="I43" s="59">
        <f t="shared" si="3"/>
        <v>2.4691033584381447E-2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48489.186111111114</v>
      </c>
      <c r="F45" s="184">
        <v>120680.88888888889</v>
      </c>
      <c r="G45" s="45">
        <f t="shared" ref="G45:G50" si="4">(F45-E45)/E45</f>
        <v>1.4888206746212083</v>
      </c>
      <c r="H45" s="184">
        <v>121014.22222222222</v>
      </c>
      <c r="I45" s="44">
        <f t="shared" ref="I45:I50" si="5">(F45-H45)/H45</f>
        <v>-2.7544971757221893E-3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39585.605555555558</v>
      </c>
      <c r="F46" s="184">
        <v>99664.222222222219</v>
      </c>
      <c r="G46" s="48">
        <f t="shared" si="4"/>
        <v>1.5176884583046388</v>
      </c>
      <c r="H46" s="184">
        <v>97574.222222222219</v>
      </c>
      <c r="I46" s="84">
        <f t="shared" si="5"/>
        <v>2.1419591695438688E-2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119506.125</v>
      </c>
      <c r="F47" s="184">
        <v>299372.57142857142</v>
      </c>
      <c r="G47" s="48">
        <f t="shared" si="4"/>
        <v>1.5050814042256948</v>
      </c>
      <c r="H47" s="184">
        <v>293867.57142857142</v>
      </c>
      <c r="I47" s="84">
        <f t="shared" si="5"/>
        <v>1.8732927805673403E-2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160531.25</v>
      </c>
      <c r="F48" s="184">
        <v>351316.12285714282</v>
      </c>
      <c r="G48" s="48">
        <f t="shared" si="4"/>
        <v>1.1884593987596983</v>
      </c>
      <c r="H48" s="184">
        <v>351316.12142857147</v>
      </c>
      <c r="I48" s="84">
        <f t="shared" si="5"/>
        <v>4.0663415878964182E-9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14073.333333333332</v>
      </c>
      <c r="F49" s="184">
        <v>29792</v>
      </c>
      <c r="G49" s="48">
        <f t="shared" si="4"/>
        <v>1.1169114163903364</v>
      </c>
      <c r="H49" s="184">
        <v>32292</v>
      </c>
      <c r="I49" s="44">
        <f t="shared" si="5"/>
        <v>-7.7418555679425238E-2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114724.36666666667</v>
      </c>
      <c r="F50" s="184">
        <v>540120</v>
      </c>
      <c r="G50" s="56">
        <f t="shared" si="4"/>
        <v>3.7079797927263924</v>
      </c>
      <c r="H50" s="184">
        <v>269750</v>
      </c>
      <c r="I50" s="59">
        <f t="shared" si="5"/>
        <v>1.0022984244670992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20827</v>
      </c>
      <c r="F52" s="181">
        <v>53916.666666666664</v>
      </c>
      <c r="G52" s="183">
        <f t="shared" ref="G52:G60" si="6">(F52-E52)/E52</f>
        <v>1.5887869912453385</v>
      </c>
      <c r="H52" s="181">
        <v>53916.666666666664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34371.25</v>
      </c>
      <c r="F53" s="184">
        <v>56363.333333333336</v>
      </c>
      <c r="G53" s="186">
        <f t="shared" si="6"/>
        <v>0.63983949764216708</v>
      </c>
      <c r="H53" s="184">
        <v>56363.333333333336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28321.599999999999</v>
      </c>
      <c r="F54" s="184">
        <v>48061.599999999999</v>
      </c>
      <c r="G54" s="186">
        <f t="shared" si="6"/>
        <v>0.69699452008361118</v>
      </c>
      <c r="H54" s="184">
        <v>48061.599999999999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27694.6</v>
      </c>
      <c r="F55" s="184">
        <v>62615</v>
      </c>
      <c r="G55" s="186">
        <f t="shared" si="6"/>
        <v>1.2609100691109458</v>
      </c>
      <c r="H55" s="184">
        <v>62615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19451.599999999999</v>
      </c>
      <c r="F56" s="184">
        <v>31762.5</v>
      </c>
      <c r="G56" s="191">
        <f t="shared" si="6"/>
        <v>0.63289909313372694</v>
      </c>
      <c r="H56" s="184">
        <v>31762.5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4766.62</v>
      </c>
      <c r="F57" s="187">
        <v>35000</v>
      </c>
      <c r="G57" s="189">
        <f t="shared" si="6"/>
        <v>6.3427292295169329</v>
      </c>
      <c r="H57" s="187">
        <v>28333.333333333332</v>
      </c>
      <c r="I57" s="117">
        <f t="shared" si="7"/>
        <v>0.23529411764705888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41347</v>
      </c>
      <c r="F58" s="190">
        <v>79449.71428571429</v>
      </c>
      <c r="G58" s="44">
        <f t="shared" si="6"/>
        <v>0.92153516060933782</v>
      </c>
      <c r="H58" s="190">
        <v>79021.142857142855</v>
      </c>
      <c r="I58" s="44">
        <f t="shared" si="7"/>
        <v>5.4235032938744132E-3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42744.142857142855</v>
      </c>
      <c r="F59" s="184">
        <v>82066.333333333328</v>
      </c>
      <c r="G59" s="48">
        <f t="shared" si="6"/>
        <v>0.91994336177499114</v>
      </c>
      <c r="H59" s="184">
        <v>82066.333333333328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505550</v>
      </c>
      <c r="G60" s="51">
        <f t="shared" si="6"/>
        <v>1.3190366972477063</v>
      </c>
      <c r="H60" s="184">
        <v>523550</v>
      </c>
      <c r="I60" s="51">
        <f t="shared" si="7"/>
        <v>-3.4380670423073252E-2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50694.162222222214</v>
      </c>
      <c r="F62" s="184">
        <v>124141.625</v>
      </c>
      <c r="G62" s="45">
        <f t="shared" ref="G62:G67" si="8">(F62-E62)/E62</f>
        <v>1.4488347288552579</v>
      </c>
      <c r="H62" s="184">
        <v>124141.625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350689.32476190478</v>
      </c>
      <c r="F63" s="184">
        <v>706187</v>
      </c>
      <c r="G63" s="48">
        <f t="shared" si="8"/>
        <v>1.0137111401365155</v>
      </c>
      <c r="H63" s="184">
        <v>706187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153380.00000000003</v>
      </c>
      <c r="F64" s="184">
        <v>444545.5</v>
      </c>
      <c r="G64" s="48">
        <f t="shared" si="8"/>
        <v>1.8983276828791233</v>
      </c>
      <c r="H64" s="184">
        <v>446556.6</v>
      </c>
      <c r="I64" s="84">
        <f t="shared" si="9"/>
        <v>-4.50357244747917E-3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193295.75</v>
      </c>
      <c r="G65" s="48">
        <f t="shared" si="8"/>
        <v>1.4781824125950334</v>
      </c>
      <c r="H65" s="184">
        <v>193295.75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41564.416666666672</v>
      </c>
      <c r="F66" s="184">
        <v>87344.125</v>
      </c>
      <c r="G66" s="48">
        <f t="shared" si="8"/>
        <v>1.1014158745561606</v>
      </c>
      <c r="H66" s="184">
        <v>86219.125</v>
      </c>
      <c r="I66" s="84">
        <f t="shared" si="9"/>
        <v>1.3048149120047321E-2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33854.666666666672</v>
      </c>
      <c r="F67" s="184">
        <v>66394.5</v>
      </c>
      <c r="G67" s="51">
        <f t="shared" si="8"/>
        <v>0.96116241975503103</v>
      </c>
      <c r="H67" s="184">
        <v>66394.5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44894.284523809525</v>
      </c>
      <c r="F69" s="190">
        <v>73696.142857142855</v>
      </c>
      <c r="G69" s="45">
        <f>(F69-E69)/E69</f>
        <v>0.64154844294396463</v>
      </c>
      <c r="H69" s="190">
        <v>73247.875</v>
      </c>
      <c r="I69" s="44">
        <f>(F69-H69)/H69</f>
        <v>6.119875247477897E-3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21680.5</v>
      </c>
      <c r="F70" s="184">
        <v>60098.25</v>
      </c>
      <c r="G70" s="48">
        <f>(F70-E70)/E70</f>
        <v>1.77199557205784</v>
      </c>
      <c r="H70" s="184">
        <v>60098.25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14882.573333333334</v>
      </c>
      <c r="F71" s="184">
        <v>26693</v>
      </c>
      <c r="G71" s="48">
        <f>(F71-E71)/E71</f>
        <v>0.79357422954632395</v>
      </c>
      <c r="H71" s="184">
        <v>26693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24025.75</v>
      </c>
      <c r="F72" s="184">
        <v>40115</v>
      </c>
      <c r="G72" s="48">
        <f>(F72-E72)/E72</f>
        <v>0.66966691986722582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16000.914285714287</v>
      </c>
      <c r="F73" s="193">
        <v>30923.833333333332</v>
      </c>
      <c r="G73" s="48">
        <f>(F73-E73)/E73</f>
        <v>0.93262914738205416</v>
      </c>
      <c r="H73" s="193">
        <v>30208.6</v>
      </c>
      <c r="I73" s="59">
        <f>(F73-H73)/H73</f>
        <v>2.3676480648998417E-2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15972.86</v>
      </c>
      <c r="F75" s="181">
        <v>25803.333333333332</v>
      </c>
      <c r="G75" s="44">
        <f t="shared" ref="G75:G81" si="10">(F75-E75)/E75</f>
        <v>0.61544853791577281</v>
      </c>
      <c r="H75" s="181">
        <v>23892.5</v>
      </c>
      <c r="I75" s="45">
        <f t="shared" ref="I75:I81" si="11">(F75-H75)/H75</f>
        <v>7.9976282654947453E-2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15658.275</v>
      </c>
      <c r="F76" s="184">
        <v>31255.428571428572</v>
      </c>
      <c r="G76" s="48">
        <f t="shared" si="10"/>
        <v>0.99609654137691239</v>
      </c>
      <c r="H76" s="184">
        <v>29121.142857142859</v>
      </c>
      <c r="I76" s="44">
        <f t="shared" si="11"/>
        <v>7.328990228013027E-2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6226.88</v>
      </c>
      <c r="F77" s="184">
        <v>14960.6</v>
      </c>
      <c r="G77" s="48">
        <f t="shared" si="10"/>
        <v>1.4025836373914387</v>
      </c>
      <c r="H77" s="184">
        <v>14883.833333333334</v>
      </c>
      <c r="I77" s="44">
        <f t="shared" si="11"/>
        <v>5.1577214651243354E-3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10986.288888888888</v>
      </c>
      <c r="F78" s="184">
        <v>23571.625</v>
      </c>
      <c r="G78" s="48">
        <f t="shared" si="10"/>
        <v>1.1455493514137824</v>
      </c>
      <c r="H78" s="184">
        <v>23923.666666666668</v>
      </c>
      <c r="I78" s="44">
        <f t="shared" si="11"/>
        <v>-1.4715205305764216E-2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17796.653333333332</v>
      </c>
      <c r="F79" s="184">
        <v>34710.428571428572</v>
      </c>
      <c r="G79" s="48">
        <f t="shared" si="10"/>
        <v>0.95039077973247643</v>
      </c>
      <c r="H79" s="184">
        <v>34370.5</v>
      </c>
      <c r="I79" s="44">
        <f t="shared" si="11"/>
        <v>9.890125876218632E-3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143332.66666666666</v>
      </c>
      <c r="G80" s="48">
        <f t="shared" si="10"/>
        <v>1.5595119047619046</v>
      </c>
      <c r="H80" s="184">
        <v>104666</v>
      </c>
      <c r="I80" s="44">
        <f t="shared" si="11"/>
        <v>0.36942910464397855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27534.904761904756</v>
      </c>
      <c r="F81" s="187">
        <v>47437.8</v>
      </c>
      <c r="G81" s="51">
        <f t="shared" si="10"/>
        <v>0.72282419024856814</v>
      </c>
      <c r="H81" s="187">
        <v>47437.8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209</v>
      </c>
      <c r="F12" s="231" t="s">
        <v>214</v>
      </c>
      <c r="G12" s="223" t="s">
        <v>197</v>
      </c>
      <c r="H12" s="231" t="s">
        <v>210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7677.28</v>
      </c>
      <c r="F15" s="155">
        <v>14800</v>
      </c>
      <c r="G15" s="44">
        <f>(F15-E15)/E15</f>
        <v>0.9277660838213535</v>
      </c>
      <c r="H15" s="155">
        <v>13066.6</v>
      </c>
      <c r="I15" s="118">
        <f>(F15-H15)/H15</f>
        <v>0.13265884009612292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6070.5355555555552</v>
      </c>
      <c r="F16" s="155">
        <v>12000</v>
      </c>
      <c r="G16" s="48">
        <f t="shared" ref="G16:G39" si="0">(F16-E16)/E16</f>
        <v>0.97676134011240456</v>
      </c>
      <c r="H16" s="155">
        <v>13300</v>
      </c>
      <c r="I16" s="48">
        <f>(F16-H16)/H16</f>
        <v>-9.7744360902255634E-2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5696.844444444444</v>
      </c>
      <c r="F17" s="155">
        <v>12266.666000000001</v>
      </c>
      <c r="G17" s="48">
        <f t="shared" si="0"/>
        <v>1.1532387130497199</v>
      </c>
      <c r="H17" s="155">
        <v>13600</v>
      </c>
      <c r="I17" s="48">
        <f t="shared" ref="I17:I29" si="1">(F17-H17)/H17</f>
        <v>-9.803926470588227E-2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5722.42</v>
      </c>
      <c r="F18" s="155">
        <v>9033.32</v>
      </c>
      <c r="G18" s="48">
        <f t="shared" si="0"/>
        <v>0.57858388583850884</v>
      </c>
      <c r="H18" s="155">
        <v>8900</v>
      </c>
      <c r="I18" s="48">
        <f t="shared" si="1"/>
        <v>1.4979775280898843E-2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14106.971428571429</v>
      </c>
      <c r="F19" s="155">
        <v>23766.66</v>
      </c>
      <c r="G19" s="48">
        <f t="shared" si="0"/>
        <v>0.68474573868239408</v>
      </c>
      <c r="H19" s="155">
        <v>18966.599999999999</v>
      </c>
      <c r="I19" s="48">
        <f t="shared" si="1"/>
        <v>0.25307962418145591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8945.7400000000016</v>
      </c>
      <c r="F20" s="155">
        <v>16800</v>
      </c>
      <c r="G20" s="48">
        <f t="shared" si="0"/>
        <v>0.87798885279473771</v>
      </c>
      <c r="H20" s="155">
        <v>16000</v>
      </c>
      <c r="I20" s="48">
        <f t="shared" si="1"/>
        <v>0.05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4744.0200000000004</v>
      </c>
      <c r="F21" s="155">
        <v>12866.66</v>
      </c>
      <c r="G21" s="48">
        <f t="shared" si="0"/>
        <v>1.7121850245150734</v>
      </c>
      <c r="H21" s="155">
        <v>11500</v>
      </c>
      <c r="I21" s="48">
        <f t="shared" si="1"/>
        <v>0.11883999999999999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1902.51</v>
      </c>
      <c r="F22" s="155">
        <v>4900</v>
      </c>
      <c r="G22" s="48">
        <f t="shared" si="0"/>
        <v>1.5755449380029538</v>
      </c>
      <c r="H22" s="155">
        <v>3900</v>
      </c>
      <c r="I22" s="48">
        <f t="shared" si="1"/>
        <v>0.25641025641025639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2424.2600000000002</v>
      </c>
      <c r="F23" s="155">
        <v>5300</v>
      </c>
      <c r="G23" s="48">
        <f t="shared" si="0"/>
        <v>1.1862341498024138</v>
      </c>
      <c r="H23" s="155">
        <v>4000</v>
      </c>
      <c r="I23" s="48">
        <f t="shared" si="1"/>
        <v>0.32500000000000001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2430.9777777777776</v>
      </c>
      <c r="F24" s="155">
        <v>5000</v>
      </c>
      <c r="G24" s="48">
        <f t="shared" si="0"/>
        <v>1.0567855641077208</v>
      </c>
      <c r="H24" s="155">
        <v>4100</v>
      </c>
      <c r="I24" s="48">
        <f t="shared" si="1"/>
        <v>0.21951219512195122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3126.8100000000004</v>
      </c>
      <c r="F25" s="155">
        <v>5433.32</v>
      </c>
      <c r="G25" s="48">
        <f t="shared" si="0"/>
        <v>0.73765594967394854</v>
      </c>
      <c r="H25" s="155">
        <v>5266.6</v>
      </c>
      <c r="I25" s="48">
        <f t="shared" si="1"/>
        <v>3.1656096912619024E-2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7191.7000000000007</v>
      </c>
      <c r="F26" s="155">
        <v>9200</v>
      </c>
      <c r="G26" s="48">
        <f t="shared" si="0"/>
        <v>0.27925247159920452</v>
      </c>
      <c r="H26" s="155">
        <v>10100</v>
      </c>
      <c r="I26" s="48">
        <f t="shared" si="1"/>
        <v>-8.9108910891089105E-2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2430.2283333333335</v>
      </c>
      <c r="F27" s="155">
        <v>4700</v>
      </c>
      <c r="G27" s="48">
        <f t="shared" si="0"/>
        <v>0.93397465395912715</v>
      </c>
      <c r="H27" s="155">
        <v>3900</v>
      </c>
      <c r="I27" s="48">
        <f t="shared" si="1"/>
        <v>0.20512820512820512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3862.931111111111</v>
      </c>
      <c r="F28" s="155">
        <v>13600</v>
      </c>
      <c r="G28" s="48">
        <f t="shared" si="0"/>
        <v>2.5206426438415503</v>
      </c>
      <c r="H28" s="155">
        <v>13200</v>
      </c>
      <c r="I28" s="48">
        <f t="shared" si="1"/>
        <v>3.0303030303030304E-2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7060.881388888889</v>
      </c>
      <c r="F29" s="155">
        <v>17000</v>
      </c>
      <c r="G29" s="48">
        <f t="shared" si="0"/>
        <v>1.4076314363177747</v>
      </c>
      <c r="H29" s="155">
        <v>14800</v>
      </c>
      <c r="I29" s="48">
        <f t="shared" si="1"/>
        <v>0.14864864864864866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7049.87</v>
      </c>
      <c r="F30" s="158">
        <v>11500</v>
      </c>
      <c r="G30" s="51">
        <f t="shared" si="0"/>
        <v>0.63123575328339387</v>
      </c>
      <c r="H30" s="158">
        <v>10966.6</v>
      </c>
      <c r="I30" s="51">
        <f>(F30-H30)/H30</f>
        <v>4.863859354768111E-2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14042.622777777779</v>
      </c>
      <c r="F32" s="155">
        <v>18733.32</v>
      </c>
      <c r="G32" s="44">
        <f t="shared" si="0"/>
        <v>0.33403284389616822</v>
      </c>
      <c r="H32" s="155">
        <v>17700</v>
      </c>
      <c r="I32" s="45">
        <f>(F32-H32)/H32</f>
        <v>5.8379661016949136E-2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13617.423888888889</v>
      </c>
      <c r="F33" s="155">
        <v>18566.66</v>
      </c>
      <c r="G33" s="48">
        <f t="shared" si="0"/>
        <v>0.36344878087766891</v>
      </c>
      <c r="H33" s="155">
        <v>17866.599999999999</v>
      </c>
      <c r="I33" s="48">
        <f>(F33-H33)/H33</f>
        <v>3.9182608890331753E-2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12945.898095238095</v>
      </c>
      <c r="F34" s="155">
        <v>27966.659999999996</v>
      </c>
      <c r="G34" s="48">
        <f>(F34-E34)/E34</f>
        <v>1.1602719096241771</v>
      </c>
      <c r="H34" s="155">
        <v>22133.200000000001</v>
      </c>
      <c r="I34" s="48">
        <f>(F34-H34)/H34</f>
        <v>0.26356152747908096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9124.6666666666679</v>
      </c>
      <c r="F35" s="155">
        <v>12966.6</v>
      </c>
      <c r="G35" s="48">
        <f t="shared" si="0"/>
        <v>0.42104917074596315</v>
      </c>
      <c r="H35" s="155">
        <v>12266.6</v>
      </c>
      <c r="I35" s="48">
        <f>(F35-H35)/H35</f>
        <v>5.7065527530040926E-2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9254.14</v>
      </c>
      <c r="F36" s="155">
        <v>31800</v>
      </c>
      <c r="G36" s="55">
        <f t="shared" si="0"/>
        <v>2.4362998614674085</v>
      </c>
      <c r="H36" s="155">
        <v>31100</v>
      </c>
      <c r="I36" s="48">
        <f>(F36-H36)/H36</f>
        <v>2.2508038585209004E-2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285033.2</v>
      </c>
      <c r="F38" s="156">
        <v>396666.6</v>
      </c>
      <c r="G38" s="45">
        <f t="shared" si="0"/>
        <v>0.3916505165012355</v>
      </c>
      <c r="H38" s="156">
        <v>403666.6</v>
      </c>
      <c r="I38" s="45">
        <f>(F38-H38)/H38</f>
        <v>-1.7341043326349021E-2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162034</v>
      </c>
      <c r="F39" s="157">
        <v>298000</v>
      </c>
      <c r="G39" s="51">
        <f t="shared" si="0"/>
        <v>0.83912018465260374</v>
      </c>
      <c r="H39" s="157">
        <v>306000</v>
      </c>
      <c r="I39" s="51">
        <f>(F39-H39)/H39</f>
        <v>-2.6143790849673203E-2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8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213</v>
      </c>
      <c r="E12" s="231" t="s">
        <v>214</v>
      </c>
      <c r="F12" s="238" t="s">
        <v>186</v>
      </c>
      <c r="G12" s="223" t="s">
        <v>209</v>
      </c>
      <c r="H12" s="240" t="s">
        <v>215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20048.888888888891</v>
      </c>
      <c r="E15" s="144">
        <v>14800</v>
      </c>
      <c r="F15" s="67">
        <f t="shared" ref="F15:F30" si="0">D15-E15</f>
        <v>5248.8888888888905</v>
      </c>
      <c r="G15" s="42">
        <v>7677.28</v>
      </c>
      <c r="H15" s="66">
        <f>AVERAGE(D15:E15)</f>
        <v>17424.444444444445</v>
      </c>
      <c r="I15" s="69">
        <f>(H15-G15)/G15</f>
        <v>1.2696116911776627</v>
      </c>
    </row>
    <row r="16" spans="1:9" ht="16.5" customHeight="1">
      <c r="A16" s="37"/>
      <c r="B16" s="34" t="s">
        <v>5</v>
      </c>
      <c r="C16" s="15" t="s">
        <v>164</v>
      </c>
      <c r="D16" s="144">
        <v>19337.25</v>
      </c>
      <c r="E16" s="144">
        <v>12000</v>
      </c>
      <c r="F16" s="71">
        <f t="shared" si="0"/>
        <v>7337.25</v>
      </c>
      <c r="G16" s="46">
        <v>6070.5355555555552</v>
      </c>
      <c r="H16" s="68">
        <f t="shared" ref="H16:H30" si="1">AVERAGE(D16:E16)</f>
        <v>15668.625</v>
      </c>
      <c r="I16" s="72">
        <f t="shared" ref="I16:I39" si="2">(H16-G16)/G16</f>
        <v>1.5810943460598941</v>
      </c>
    </row>
    <row r="17" spans="1:9" ht="16.5">
      <c r="A17" s="37"/>
      <c r="B17" s="34" t="s">
        <v>6</v>
      </c>
      <c r="C17" s="15" t="s">
        <v>165</v>
      </c>
      <c r="D17" s="144">
        <v>15444.222222222223</v>
      </c>
      <c r="E17" s="144">
        <v>12266.666000000001</v>
      </c>
      <c r="F17" s="71">
        <f t="shared" si="0"/>
        <v>3177.5562222222215</v>
      </c>
      <c r="G17" s="46">
        <v>5696.844444444444</v>
      </c>
      <c r="H17" s="68">
        <f t="shared" si="1"/>
        <v>13855.444111111112</v>
      </c>
      <c r="I17" s="72">
        <f t="shared" si="2"/>
        <v>1.432126108800974</v>
      </c>
    </row>
    <row r="18" spans="1:9" ht="16.5">
      <c r="A18" s="37"/>
      <c r="B18" s="34" t="s">
        <v>7</v>
      </c>
      <c r="C18" s="15" t="s">
        <v>166</v>
      </c>
      <c r="D18" s="144">
        <v>12405.333333333334</v>
      </c>
      <c r="E18" s="144">
        <v>9033.32</v>
      </c>
      <c r="F18" s="71">
        <f t="shared" si="0"/>
        <v>3372.0133333333342</v>
      </c>
      <c r="G18" s="46">
        <v>5722.42</v>
      </c>
      <c r="H18" s="68">
        <f t="shared" si="1"/>
        <v>10719.326666666668</v>
      </c>
      <c r="I18" s="72">
        <f t="shared" si="2"/>
        <v>0.87321564419715214</v>
      </c>
    </row>
    <row r="19" spans="1:9" ht="16.5">
      <c r="A19" s="37"/>
      <c r="B19" s="34" t="s">
        <v>8</v>
      </c>
      <c r="C19" s="15" t="s">
        <v>167</v>
      </c>
      <c r="D19" s="144">
        <v>28628.285714285714</v>
      </c>
      <c r="E19" s="144">
        <v>23766.66</v>
      </c>
      <c r="F19" s="71">
        <f t="shared" si="0"/>
        <v>4861.6257142857139</v>
      </c>
      <c r="G19" s="46">
        <v>14106.971428571429</v>
      </c>
      <c r="H19" s="68">
        <f t="shared" si="1"/>
        <v>26197.472857142857</v>
      </c>
      <c r="I19" s="72">
        <f t="shared" si="2"/>
        <v>0.85705861742117362</v>
      </c>
    </row>
    <row r="20" spans="1:9" ht="16.5">
      <c r="A20" s="37"/>
      <c r="B20" s="34" t="s">
        <v>9</v>
      </c>
      <c r="C20" s="15" t="s">
        <v>168</v>
      </c>
      <c r="D20" s="144">
        <v>20210.888888888891</v>
      </c>
      <c r="E20" s="144">
        <v>16800</v>
      </c>
      <c r="F20" s="71">
        <f t="shared" si="0"/>
        <v>3410.8888888888905</v>
      </c>
      <c r="G20" s="46">
        <v>8945.7400000000016</v>
      </c>
      <c r="H20" s="68">
        <f t="shared" si="1"/>
        <v>18505.444444444445</v>
      </c>
      <c r="I20" s="72">
        <f t="shared" si="2"/>
        <v>1.0686320465880343</v>
      </c>
    </row>
    <row r="21" spans="1:9" ht="16.5">
      <c r="A21" s="37"/>
      <c r="B21" s="34" t="s">
        <v>10</v>
      </c>
      <c r="C21" s="15" t="s">
        <v>169</v>
      </c>
      <c r="D21" s="144">
        <v>13830.888888888889</v>
      </c>
      <c r="E21" s="144">
        <v>12866.66</v>
      </c>
      <c r="F21" s="71">
        <f t="shared" si="0"/>
        <v>964.22888888888883</v>
      </c>
      <c r="G21" s="46">
        <v>4744.0200000000004</v>
      </c>
      <c r="H21" s="68">
        <f t="shared" si="1"/>
        <v>13348.774444444443</v>
      </c>
      <c r="I21" s="72">
        <f t="shared" si="2"/>
        <v>1.8138107437246138</v>
      </c>
    </row>
    <row r="22" spans="1:9" ht="16.5">
      <c r="A22" s="37"/>
      <c r="B22" s="34" t="s">
        <v>11</v>
      </c>
      <c r="C22" s="15" t="s">
        <v>170</v>
      </c>
      <c r="D22" s="144">
        <v>5938.8888888888887</v>
      </c>
      <c r="E22" s="144">
        <v>4900</v>
      </c>
      <c r="F22" s="71">
        <f t="shared" si="0"/>
        <v>1038.8888888888887</v>
      </c>
      <c r="G22" s="46">
        <v>1902.51</v>
      </c>
      <c r="H22" s="68">
        <f t="shared" si="1"/>
        <v>5419.4444444444443</v>
      </c>
      <c r="I22" s="72">
        <f t="shared" si="2"/>
        <v>1.8485760623830856</v>
      </c>
    </row>
    <row r="23" spans="1:9" ht="16.5">
      <c r="A23" s="37"/>
      <c r="B23" s="34" t="s">
        <v>12</v>
      </c>
      <c r="C23" s="15" t="s">
        <v>171</v>
      </c>
      <c r="D23" s="144">
        <v>6681.25</v>
      </c>
      <c r="E23" s="144">
        <v>5300</v>
      </c>
      <c r="F23" s="71">
        <f t="shared" si="0"/>
        <v>1381.25</v>
      </c>
      <c r="G23" s="46">
        <v>2424.2600000000002</v>
      </c>
      <c r="H23" s="68">
        <f t="shared" si="1"/>
        <v>5990.625</v>
      </c>
      <c r="I23" s="72">
        <f t="shared" si="2"/>
        <v>1.4711148969169972</v>
      </c>
    </row>
    <row r="24" spans="1:9" ht="16.5">
      <c r="A24" s="37"/>
      <c r="B24" s="34" t="s">
        <v>13</v>
      </c>
      <c r="C24" s="15" t="s">
        <v>172</v>
      </c>
      <c r="D24" s="144">
        <v>6937.5</v>
      </c>
      <c r="E24" s="144">
        <v>5000</v>
      </c>
      <c r="F24" s="71">
        <f t="shared" si="0"/>
        <v>1937.5</v>
      </c>
      <c r="G24" s="46">
        <v>2430.9777777777776</v>
      </c>
      <c r="H24" s="68">
        <f t="shared" si="1"/>
        <v>5968.75</v>
      </c>
      <c r="I24" s="72">
        <f t="shared" si="2"/>
        <v>1.4552877671535918</v>
      </c>
    </row>
    <row r="25" spans="1:9" ht="16.5">
      <c r="A25" s="37"/>
      <c r="B25" s="34" t="s">
        <v>14</v>
      </c>
      <c r="C25" s="15" t="s">
        <v>173</v>
      </c>
      <c r="D25" s="144">
        <v>7272.2222222222226</v>
      </c>
      <c r="E25" s="144">
        <v>5433.32</v>
      </c>
      <c r="F25" s="71">
        <f t="shared" si="0"/>
        <v>1838.9022222222229</v>
      </c>
      <c r="G25" s="46">
        <v>3126.8100000000004</v>
      </c>
      <c r="H25" s="68">
        <f t="shared" si="1"/>
        <v>6352.7711111111112</v>
      </c>
      <c r="I25" s="72">
        <f t="shared" si="2"/>
        <v>1.0317099891298513</v>
      </c>
    </row>
    <row r="26" spans="1:9" ht="16.5">
      <c r="A26" s="37"/>
      <c r="B26" s="34" t="s">
        <v>15</v>
      </c>
      <c r="C26" s="15" t="s">
        <v>174</v>
      </c>
      <c r="D26" s="144">
        <v>14555.333333333334</v>
      </c>
      <c r="E26" s="144">
        <v>9200</v>
      </c>
      <c r="F26" s="71">
        <f t="shared" si="0"/>
        <v>5355.3333333333339</v>
      </c>
      <c r="G26" s="46">
        <v>7191.7000000000007</v>
      </c>
      <c r="H26" s="68">
        <f t="shared" si="1"/>
        <v>11877.666666666668</v>
      </c>
      <c r="I26" s="72">
        <f t="shared" si="2"/>
        <v>0.65157983045269774</v>
      </c>
    </row>
    <row r="27" spans="1:9" ht="16.5">
      <c r="A27" s="37"/>
      <c r="B27" s="34" t="s">
        <v>16</v>
      </c>
      <c r="C27" s="15" t="s">
        <v>175</v>
      </c>
      <c r="D27" s="144">
        <v>8561</v>
      </c>
      <c r="E27" s="144">
        <v>4700</v>
      </c>
      <c r="F27" s="71">
        <f t="shared" si="0"/>
        <v>3861</v>
      </c>
      <c r="G27" s="46">
        <v>2430.2283333333335</v>
      </c>
      <c r="H27" s="68">
        <f t="shared" si="1"/>
        <v>6630.5</v>
      </c>
      <c r="I27" s="72">
        <f t="shared" si="2"/>
        <v>1.7283444559736154</v>
      </c>
    </row>
    <row r="28" spans="1:9" ht="16.5">
      <c r="A28" s="37"/>
      <c r="B28" s="34" t="s">
        <v>17</v>
      </c>
      <c r="C28" s="15" t="s">
        <v>176</v>
      </c>
      <c r="D28" s="144">
        <v>15943.111111111111</v>
      </c>
      <c r="E28" s="144">
        <v>13600</v>
      </c>
      <c r="F28" s="71">
        <f t="shared" si="0"/>
        <v>2343.1111111111113</v>
      </c>
      <c r="G28" s="46">
        <v>3862.931111111111</v>
      </c>
      <c r="H28" s="68">
        <f t="shared" si="1"/>
        <v>14771.555555555555</v>
      </c>
      <c r="I28" s="72">
        <f t="shared" si="2"/>
        <v>2.8239241474090773</v>
      </c>
    </row>
    <row r="29" spans="1:9" ht="16.5">
      <c r="A29" s="37"/>
      <c r="B29" s="34" t="s">
        <v>18</v>
      </c>
      <c r="C29" s="15" t="s">
        <v>177</v>
      </c>
      <c r="D29" s="144">
        <v>22214.285714285714</v>
      </c>
      <c r="E29" s="144">
        <v>17000</v>
      </c>
      <c r="F29" s="71">
        <f t="shared" si="0"/>
        <v>5214.2857142857138</v>
      </c>
      <c r="G29" s="46">
        <v>7060.881388888889</v>
      </c>
      <c r="H29" s="68">
        <f t="shared" si="1"/>
        <v>19607.142857142855</v>
      </c>
      <c r="I29" s="72">
        <f t="shared" si="2"/>
        <v>1.7768690305429795</v>
      </c>
    </row>
    <row r="30" spans="1:9" ht="17.25" thickBot="1">
      <c r="A30" s="38"/>
      <c r="B30" s="36" t="s">
        <v>19</v>
      </c>
      <c r="C30" s="16" t="s">
        <v>178</v>
      </c>
      <c r="D30" s="155">
        <v>12800</v>
      </c>
      <c r="E30" s="147">
        <v>11500</v>
      </c>
      <c r="F30" s="74">
        <f t="shared" si="0"/>
        <v>1300</v>
      </c>
      <c r="G30" s="49">
        <v>7049.87</v>
      </c>
      <c r="H30" s="100">
        <f t="shared" si="1"/>
        <v>12150</v>
      </c>
      <c r="I30" s="75">
        <f t="shared" si="2"/>
        <v>0.72343603499071618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18666.333333333332</v>
      </c>
      <c r="E32" s="144">
        <v>18733.32</v>
      </c>
      <c r="F32" s="67">
        <f>D32-E32</f>
        <v>-66.986666666667588</v>
      </c>
      <c r="G32" s="54">
        <v>14042.622777777779</v>
      </c>
      <c r="H32" s="68">
        <f>AVERAGE(D32:E32)</f>
        <v>18699.826666666668</v>
      </c>
      <c r="I32" s="78">
        <f t="shared" si="2"/>
        <v>0.33164772440222767</v>
      </c>
    </row>
    <row r="33" spans="1:9" ht="16.5">
      <c r="A33" s="37"/>
      <c r="B33" s="34" t="s">
        <v>27</v>
      </c>
      <c r="C33" s="15" t="s">
        <v>180</v>
      </c>
      <c r="D33" s="47">
        <v>18214</v>
      </c>
      <c r="E33" s="144">
        <v>18566.66</v>
      </c>
      <c r="F33" s="79">
        <f>D33-E33</f>
        <v>-352.65999999999985</v>
      </c>
      <c r="G33" s="46">
        <v>13617.423888888889</v>
      </c>
      <c r="H33" s="68">
        <f>AVERAGE(D33:E33)</f>
        <v>18390.330000000002</v>
      </c>
      <c r="I33" s="72">
        <f t="shared" si="2"/>
        <v>0.35049992935929364</v>
      </c>
    </row>
    <row r="34" spans="1:9" ht="16.5">
      <c r="A34" s="37"/>
      <c r="B34" s="39" t="s">
        <v>28</v>
      </c>
      <c r="C34" s="15" t="s">
        <v>181</v>
      </c>
      <c r="D34" s="47">
        <v>28250</v>
      </c>
      <c r="E34" s="144">
        <v>27966.659999999996</v>
      </c>
      <c r="F34" s="71">
        <f>D34-E34</f>
        <v>283.34000000000378</v>
      </c>
      <c r="G34" s="46">
        <v>12945.898095238095</v>
      </c>
      <c r="H34" s="68">
        <f>AVERAGE(D34:E34)</f>
        <v>28108.329999999998</v>
      </c>
      <c r="I34" s="72">
        <f t="shared" si="2"/>
        <v>1.1712151442269669</v>
      </c>
    </row>
    <row r="35" spans="1:9" ht="16.5">
      <c r="A35" s="37"/>
      <c r="B35" s="34" t="s">
        <v>29</v>
      </c>
      <c r="C35" s="15" t="s">
        <v>182</v>
      </c>
      <c r="D35" s="47">
        <v>27500</v>
      </c>
      <c r="E35" s="144">
        <v>12966.6</v>
      </c>
      <c r="F35" s="79">
        <f>D35-E35</f>
        <v>14533.4</v>
      </c>
      <c r="G35" s="46">
        <v>9124.6666666666679</v>
      </c>
      <c r="H35" s="68">
        <f>AVERAGE(D35:E35)</f>
        <v>20233.3</v>
      </c>
      <c r="I35" s="72">
        <f t="shared" si="2"/>
        <v>1.2174289471761521</v>
      </c>
    </row>
    <row r="36" spans="1:9" ht="17.25" thickBot="1">
      <c r="A36" s="38"/>
      <c r="B36" s="39" t="s">
        <v>30</v>
      </c>
      <c r="C36" s="15" t="s">
        <v>183</v>
      </c>
      <c r="D36" s="50">
        <v>38488.666666666664</v>
      </c>
      <c r="E36" s="144">
        <v>31800</v>
      </c>
      <c r="F36" s="71">
        <f>D36-E36</f>
        <v>6688.6666666666642</v>
      </c>
      <c r="G36" s="49">
        <v>9254.14</v>
      </c>
      <c r="H36" s="68">
        <f>AVERAGE(D36:E36)</f>
        <v>35144.333333333328</v>
      </c>
      <c r="I36" s="80">
        <f t="shared" si="2"/>
        <v>2.7976876655565328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440481.33333333331</v>
      </c>
      <c r="E38" s="145">
        <v>396666.6</v>
      </c>
      <c r="F38" s="67">
        <f>D38-E38</f>
        <v>43814.733333333337</v>
      </c>
      <c r="G38" s="46">
        <v>285033.2</v>
      </c>
      <c r="H38" s="67">
        <f>AVERAGE(D38:E38)</f>
        <v>418573.96666666667</v>
      </c>
      <c r="I38" s="78">
        <f t="shared" si="2"/>
        <v>0.46850951631833293</v>
      </c>
    </row>
    <row r="39" spans="1:9" ht="17.25" thickBot="1">
      <c r="A39" s="38"/>
      <c r="B39" s="36" t="s">
        <v>32</v>
      </c>
      <c r="C39" s="16" t="s">
        <v>185</v>
      </c>
      <c r="D39" s="57">
        <v>290855.42857142858</v>
      </c>
      <c r="E39" s="146">
        <v>298000</v>
      </c>
      <c r="F39" s="74">
        <f>D39-E39</f>
        <v>-7144.5714285714203</v>
      </c>
      <c r="G39" s="46">
        <v>162034</v>
      </c>
      <c r="H39" s="81">
        <f>AVERAGE(D39:E39)</f>
        <v>294427.71428571432</v>
      </c>
      <c r="I39" s="75">
        <f t="shared" si="2"/>
        <v>0.81707366531539261</v>
      </c>
    </row>
    <row r="40" spans="1:9" ht="15.75" customHeight="1" thickBot="1">
      <c r="A40" s="233"/>
      <c r="B40" s="234"/>
      <c r="C40" s="235"/>
      <c r="D40" s="83">
        <f>SUM(D15:D39)</f>
        <v>1093265.1111111112</v>
      </c>
      <c r="E40" s="83">
        <f>SUM(E15:E39)</f>
        <v>982866.46600000001</v>
      </c>
      <c r="F40" s="83">
        <f>SUM(F15:F39)</f>
        <v>110398.64511111114</v>
      </c>
      <c r="G40" s="83">
        <f>SUM(G15:G39)</f>
        <v>596495.93146825396</v>
      </c>
      <c r="H40" s="83">
        <f>AVERAGE(D40:E40)</f>
        <v>1038065.7885555556</v>
      </c>
      <c r="I40" s="75">
        <f>(H40-G40)/G40</f>
        <v>0.74027304092484392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215</v>
      </c>
      <c r="G13" s="223" t="s">
        <v>197</v>
      </c>
      <c r="H13" s="240" t="s">
        <v>211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7677.28</v>
      </c>
      <c r="F16" s="42">
        <v>17424.444444444445</v>
      </c>
      <c r="G16" s="21">
        <f t="shared" ref="G16:G31" si="0">(F16-E16)/E16</f>
        <v>1.2696116911776627</v>
      </c>
      <c r="H16" s="181">
        <v>15421.522222222222</v>
      </c>
      <c r="I16" s="21">
        <f t="shared" ref="I16:I31" si="1">(F16-H16)/H16</f>
        <v>0.1298783734420223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6070.5355555555552</v>
      </c>
      <c r="F17" s="46">
        <v>15668.625</v>
      </c>
      <c r="G17" s="21">
        <f t="shared" si="0"/>
        <v>1.5810943460598941</v>
      </c>
      <c r="H17" s="184">
        <v>15909.25</v>
      </c>
      <c r="I17" s="21">
        <f t="shared" si="1"/>
        <v>-1.5124848751512486E-2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5696.844444444444</v>
      </c>
      <c r="F18" s="46">
        <v>13855.444111111112</v>
      </c>
      <c r="G18" s="21">
        <f t="shared" si="0"/>
        <v>1.432126108800974</v>
      </c>
      <c r="H18" s="184">
        <v>13766.555555555555</v>
      </c>
      <c r="I18" s="21">
        <f t="shared" si="1"/>
        <v>6.4568479164481872E-3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5722.42</v>
      </c>
      <c r="F19" s="46">
        <v>10719.326666666668</v>
      </c>
      <c r="G19" s="21">
        <f t="shared" si="0"/>
        <v>0.87321564419715214</v>
      </c>
      <c r="H19" s="184">
        <v>10819.333333333332</v>
      </c>
      <c r="I19" s="21">
        <f t="shared" si="1"/>
        <v>-9.2433298416412964E-3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14106.971428571429</v>
      </c>
      <c r="F20" s="46">
        <v>26197.472857142857</v>
      </c>
      <c r="G20" s="21">
        <f t="shared" si="0"/>
        <v>0.85705861742117362</v>
      </c>
      <c r="H20" s="184">
        <v>19933.133333333331</v>
      </c>
      <c r="I20" s="21">
        <f t="shared" si="1"/>
        <v>0.31426767779323167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8945.7400000000016</v>
      </c>
      <c r="F21" s="46">
        <v>18505.444444444445</v>
      </c>
      <c r="G21" s="21">
        <f t="shared" si="0"/>
        <v>1.0686320465880343</v>
      </c>
      <c r="H21" s="184">
        <v>18994.333333333336</v>
      </c>
      <c r="I21" s="21">
        <f t="shared" si="1"/>
        <v>-2.5738670597663712E-2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4744.0200000000004</v>
      </c>
      <c r="F22" s="46">
        <v>13348.774444444443</v>
      </c>
      <c r="G22" s="21">
        <f t="shared" si="0"/>
        <v>1.8138107437246138</v>
      </c>
      <c r="H22" s="184">
        <v>13605.444444444445</v>
      </c>
      <c r="I22" s="21">
        <f t="shared" si="1"/>
        <v>-1.8865241855793163E-2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1902.51</v>
      </c>
      <c r="F23" s="46">
        <v>5419.4444444444443</v>
      </c>
      <c r="G23" s="21">
        <f t="shared" si="0"/>
        <v>1.8485760623830856</v>
      </c>
      <c r="H23" s="184">
        <v>5047.2222222222226</v>
      </c>
      <c r="I23" s="21">
        <f t="shared" si="1"/>
        <v>7.3747936158502919E-2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2424.2600000000002</v>
      </c>
      <c r="F24" s="46">
        <v>5990.625</v>
      </c>
      <c r="G24" s="21">
        <f t="shared" si="0"/>
        <v>1.4711148969169972</v>
      </c>
      <c r="H24" s="184">
        <v>5828</v>
      </c>
      <c r="I24" s="21">
        <f t="shared" si="1"/>
        <v>2.7904083733699382E-2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2430.9777777777776</v>
      </c>
      <c r="F25" s="46">
        <v>5968.75</v>
      </c>
      <c r="G25" s="21">
        <f t="shared" si="0"/>
        <v>1.4552877671535918</v>
      </c>
      <c r="H25" s="184">
        <v>5546.875</v>
      </c>
      <c r="I25" s="21">
        <f t="shared" si="1"/>
        <v>7.605633802816901E-2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3126.8100000000004</v>
      </c>
      <c r="F26" s="46">
        <v>6352.7711111111112</v>
      </c>
      <c r="G26" s="21">
        <f t="shared" si="0"/>
        <v>1.0317099891298513</v>
      </c>
      <c r="H26" s="184">
        <v>6563.7444444444445</v>
      </c>
      <c r="I26" s="21">
        <f t="shared" si="1"/>
        <v>-3.2142222342599162E-2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7191.7000000000007</v>
      </c>
      <c r="F27" s="46">
        <v>11877.666666666668</v>
      </c>
      <c r="G27" s="21">
        <f t="shared" si="0"/>
        <v>0.65157983045269774</v>
      </c>
      <c r="H27" s="184">
        <v>12119.333333333332</v>
      </c>
      <c r="I27" s="21">
        <f t="shared" si="1"/>
        <v>-1.9940590791572496E-2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2430.2283333333335</v>
      </c>
      <c r="F28" s="46">
        <v>6630.5</v>
      </c>
      <c r="G28" s="21">
        <f t="shared" si="0"/>
        <v>1.7283444559736154</v>
      </c>
      <c r="H28" s="184">
        <v>6043.625</v>
      </c>
      <c r="I28" s="21">
        <f t="shared" si="1"/>
        <v>9.7106455149020665E-2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3862.931111111111</v>
      </c>
      <c r="F29" s="46">
        <v>14771.555555555555</v>
      </c>
      <c r="G29" s="21">
        <f t="shared" si="0"/>
        <v>2.8239241474090773</v>
      </c>
      <c r="H29" s="184">
        <v>14988.222222222223</v>
      </c>
      <c r="I29" s="21">
        <f t="shared" si="1"/>
        <v>-1.4455794920456143E-2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7060.881388888889</v>
      </c>
      <c r="F30" s="46">
        <v>19607.142857142855</v>
      </c>
      <c r="G30" s="21">
        <f t="shared" si="0"/>
        <v>1.7768690305429795</v>
      </c>
      <c r="H30" s="184">
        <v>17864.285714285714</v>
      </c>
      <c r="I30" s="21">
        <f t="shared" si="1"/>
        <v>9.7560975609756018E-2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7049.87</v>
      </c>
      <c r="F31" s="49">
        <v>12150</v>
      </c>
      <c r="G31" s="23">
        <f t="shared" si="0"/>
        <v>0.72343603499071618</v>
      </c>
      <c r="H31" s="187">
        <v>12220.8</v>
      </c>
      <c r="I31" s="23">
        <f t="shared" si="1"/>
        <v>-5.793401413982659E-3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14042.622777777779</v>
      </c>
      <c r="F33" s="54">
        <v>18699.826666666668</v>
      </c>
      <c r="G33" s="21">
        <f>(F33-E33)/E33</f>
        <v>0.33164772440222767</v>
      </c>
      <c r="H33" s="190">
        <v>20235.571428571428</v>
      </c>
      <c r="I33" s="21">
        <f>(F33-H33)/H33</f>
        <v>-7.5893323167359597E-2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13617.423888888889</v>
      </c>
      <c r="F34" s="46">
        <v>18390.330000000002</v>
      </c>
      <c r="G34" s="21">
        <f>(F34-E34)/E34</f>
        <v>0.35049992935929364</v>
      </c>
      <c r="H34" s="184">
        <v>18783.157142857141</v>
      </c>
      <c r="I34" s="21">
        <f>(F34-H34)/H34</f>
        <v>-2.0913797391431777E-2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12945.898095238095</v>
      </c>
      <c r="F35" s="46">
        <v>28108.329999999998</v>
      </c>
      <c r="G35" s="21">
        <f>(F35-E35)/E35</f>
        <v>1.1712151442269669</v>
      </c>
      <c r="H35" s="184">
        <v>25316.6</v>
      </c>
      <c r="I35" s="21">
        <f>(F35-H35)/H35</f>
        <v>0.11027270644557324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9124.6666666666679</v>
      </c>
      <c r="F36" s="46">
        <v>20233.3</v>
      </c>
      <c r="G36" s="21">
        <f>(F36-E36)/E36</f>
        <v>1.2174289471761521</v>
      </c>
      <c r="H36" s="184">
        <v>13133.3</v>
      </c>
      <c r="I36" s="21">
        <f>(F36-H36)/H36</f>
        <v>0.54061050916372888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9254.14</v>
      </c>
      <c r="F37" s="49">
        <v>35144.333333333328</v>
      </c>
      <c r="G37" s="23">
        <f>(F37-E37)/E37</f>
        <v>2.7976876655565328</v>
      </c>
      <c r="H37" s="187">
        <v>33966</v>
      </c>
      <c r="I37" s="23">
        <f>(F37-H37)/H37</f>
        <v>3.4691554299397291E-2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285033.2</v>
      </c>
      <c r="F39" s="46">
        <v>418573.96666666667</v>
      </c>
      <c r="G39" s="21">
        <f t="shared" ref="G39:G44" si="2">(F39-E39)/E39</f>
        <v>0.46850951631833293</v>
      </c>
      <c r="H39" s="184">
        <v>430723.1</v>
      </c>
      <c r="I39" s="21">
        <f t="shared" ref="I39:I44" si="3">(F39-H39)/H39</f>
        <v>-2.820636583766532E-2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162034</v>
      </c>
      <c r="F40" s="46">
        <v>294427.71428571432</v>
      </c>
      <c r="G40" s="21">
        <f t="shared" si="2"/>
        <v>0.81707366531539261</v>
      </c>
      <c r="H40" s="184">
        <v>289574.83333333337</v>
      </c>
      <c r="I40" s="21">
        <f t="shared" si="3"/>
        <v>1.6758641959726976E-2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114522.3</v>
      </c>
      <c r="F41" s="57">
        <v>188940.5</v>
      </c>
      <c r="G41" s="21">
        <f t="shared" si="2"/>
        <v>0.64981405368212131</v>
      </c>
      <c r="H41" s="192">
        <v>191448</v>
      </c>
      <c r="I41" s="21">
        <f t="shared" si="3"/>
        <v>-1.3097551293301575E-2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28350.533333333336</v>
      </c>
      <c r="F42" s="47">
        <v>93793.428571428565</v>
      </c>
      <c r="G42" s="21">
        <f t="shared" si="2"/>
        <v>2.3083479407122929</v>
      </c>
      <c r="H42" s="185">
        <v>85942.333333333328</v>
      </c>
      <c r="I42" s="21">
        <f t="shared" si="3"/>
        <v>9.1353061216574341E-2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20666.333333333336</v>
      </c>
      <c r="F43" s="47">
        <v>80775.333333333328</v>
      </c>
      <c r="G43" s="21">
        <f t="shared" si="2"/>
        <v>2.908546912046968</v>
      </c>
      <c r="H43" s="185">
        <v>79000</v>
      </c>
      <c r="I43" s="21">
        <f t="shared" si="3"/>
        <v>2.2472573839662387E-2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54949.8</v>
      </c>
      <c r="F44" s="50">
        <v>213062.25</v>
      </c>
      <c r="G44" s="31">
        <f t="shared" si="2"/>
        <v>2.8773980979002656</v>
      </c>
      <c r="H44" s="188">
        <v>207928.28571428571</v>
      </c>
      <c r="I44" s="31">
        <f t="shared" si="3"/>
        <v>2.4691033584381447E-2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48489.186111111114</v>
      </c>
      <c r="F46" s="43">
        <v>120680.88888888889</v>
      </c>
      <c r="G46" s="21">
        <f t="shared" ref="G46:G51" si="4">(F46-E46)/E46</f>
        <v>1.4888206746212083</v>
      </c>
      <c r="H46" s="182">
        <v>121014.22222222222</v>
      </c>
      <c r="I46" s="21">
        <f t="shared" ref="I46:I51" si="5">(F46-H46)/H46</f>
        <v>-2.7544971757221893E-3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39585.605555555558</v>
      </c>
      <c r="F47" s="47">
        <v>99664.222222222219</v>
      </c>
      <c r="G47" s="21">
        <f t="shared" si="4"/>
        <v>1.5176884583046388</v>
      </c>
      <c r="H47" s="185">
        <v>97574.222222222219</v>
      </c>
      <c r="I47" s="21">
        <f t="shared" si="5"/>
        <v>2.1419591695438688E-2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119506.125</v>
      </c>
      <c r="F48" s="47">
        <v>299372.57142857142</v>
      </c>
      <c r="G48" s="21">
        <f t="shared" si="4"/>
        <v>1.5050814042256948</v>
      </c>
      <c r="H48" s="185">
        <v>293867.57142857142</v>
      </c>
      <c r="I48" s="21">
        <f t="shared" si="5"/>
        <v>1.8732927805673403E-2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160531.25</v>
      </c>
      <c r="F49" s="47">
        <v>351316.12285714282</v>
      </c>
      <c r="G49" s="21">
        <f t="shared" si="4"/>
        <v>1.1884593987596983</v>
      </c>
      <c r="H49" s="185">
        <v>351316.12142857147</v>
      </c>
      <c r="I49" s="21">
        <f t="shared" si="5"/>
        <v>4.0663415878964182E-9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14073.333333333332</v>
      </c>
      <c r="F50" s="47">
        <v>29792</v>
      </c>
      <c r="G50" s="21">
        <f t="shared" si="4"/>
        <v>1.1169114163903364</v>
      </c>
      <c r="H50" s="185">
        <v>32292</v>
      </c>
      <c r="I50" s="21">
        <f t="shared" si="5"/>
        <v>-7.7418555679425238E-2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114724.36666666667</v>
      </c>
      <c r="F51" s="50">
        <v>540120</v>
      </c>
      <c r="G51" s="31">
        <f t="shared" si="4"/>
        <v>3.7079797927263924</v>
      </c>
      <c r="H51" s="188">
        <v>269750</v>
      </c>
      <c r="I51" s="31">
        <f t="shared" si="5"/>
        <v>1.0022984244670992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20827</v>
      </c>
      <c r="F53" s="66">
        <v>53916.666666666664</v>
      </c>
      <c r="G53" s="22">
        <f t="shared" ref="G53:G61" si="6">(F53-E53)/E53</f>
        <v>1.5887869912453385</v>
      </c>
      <c r="H53" s="143">
        <v>53916.666666666664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34371.25</v>
      </c>
      <c r="F54" s="70">
        <v>56363.333333333336</v>
      </c>
      <c r="G54" s="21">
        <f t="shared" si="6"/>
        <v>0.63983949764216708</v>
      </c>
      <c r="H54" s="196">
        <v>56363.333333333336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28321.599999999999</v>
      </c>
      <c r="F55" s="70">
        <v>48061.599999999999</v>
      </c>
      <c r="G55" s="21">
        <f t="shared" si="6"/>
        <v>0.69699452008361118</v>
      </c>
      <c r="H55" s="196">
        <v>48061.599999999999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27694.6</v>
      </c>
      <c r="F56" s="70">
        <v>62615</v>
      </c>
      <c r="G56" s="21">
        <f t="shared" si="6"/>
        <v>1.2609100691109458</v>
      </c>
      <c r="H56" s="196">
        <v>62615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19451.599999999999</v>
      </c>
      <c r="F57" s="98">
        <v>31762.5</v>
      </c>
      <c r="G57" s="21">
        <f t="shared" si="6"/>
        <v>0.63289909313372694</v>
      </c>
      <c r="H57" s="201">
        <v>31762.5</v>
      </c>
      <c r="I57" s="21">
        <f t="shared" si="7"/>
        <v>0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4766.62</v>
      </c>
      <c r="F58" s="50">
        <v>35000</v>
      </c>
      <c r="G58" s="29">
        <f t="shared" si="6"/>
        <v>6.3427292295169329</v>
      </c>
      <c r="H58" s="188">
        <v>28333.333333333332</v>
      </c>
      <c r="I58" s="29">
        <f t="shared" si="7"/>
        <v>0.23529411764705888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41347</v>
      </c>
      <c r="F59" s="68">
        <v>79449.71428571429</v>
      </c>
      <c r="G59" s="21">
        <f t="shared" si="6"/>
        <v>0.92153516060933782</v>
      </c>
      <c r="H59" s="195">
        <v>79021.142857142855</v>
      </c>
      <c r="I59" s="21">
        <f t="shared" si="7"/>
        <v>5.4235032938744132E-3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42744.142857142855</v>
      </c>
      <c r="F60" s="70">
        <v>82066.333333333328</v>
      </c>
      <c r="G60" s="21">
        <f t="shared" si="6"/>
        <v>0.91994336177499114</v>
      </c>
      <c r="H60" s="196">
        <v>82066.333333333328</v>
      </c>
      <c r="I60" s="21">
        <f t="shared" si="7"/>
        <v>0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505550</v>
      </c>
      <c r="G61" s="29">
        <f t="shared" si="6"/>
        <v>1.3190366972477063</v>
      </c>
      <c r="H61" s="197">
        <v>523550</v>
      </c>
      <c r="I61" s="29">
        <f t="shared" si="7"/>
        <v>-3.4380670423073252E-2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50694.162222222214</v>
      </c>
      <c r="F63" s="54">
        <v>124141.625</v>
      </c>
      <c r="G63" s="21">
        <f t="shared" ref="G63:G68" si="8">(F63-E63)/E63</f>
        <v>1.4488347288552579</v>
      </c>
      <c r="H63" s="190">
        <v>124141.625</v>
      </c>
      <c r="I63" s="21">
        <f t="shared" ref="I63:I74" si="9">(F63-H63)/H63</f>
        <v>0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350689.32476190478</v>
      </c>
      <c r="F64" s="46">
        <v>706187</v>
      </c>
      <c r="G64" s="21">
        <f t="shared" si="8"/>
        <v>1.0137111401365155</v>
      </c>
      <c r="H64" s="184">
        <v>706187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153380.00000000003</v>
      </c>
      <c r="F65" s="46">
        <v>444545.5</v>
      </c>
      <c r="G65" s="21">
        <f t="shared" si="8"/>
        <v>1.8983276828791233</v>
      </c>
      <c r="H65" s="184">
        <v>446556.6</v>
      </c>
      <c r="I65" s="21">
        <f t="shared" si="9"/>
        <v>-4.50357244747917E-3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193295.75</v>
      </c>
      <c r="G66" s="21">
        <f t="shared" si="8"/>
        <v>1.4781824125950334</v>
      </c>
      <c r="H66" s="184">
        <v>193295.75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41564.416666666672</v>
      </c>
      <c r="F67" s="46">
        <v>87344.125</v>
      </c>
      <c r="G67" s="21">
        <f t="shared" si="8"/>
        <v>1.1014158745561606</v>
      </c>
      <c r="H67" s="184">
        <v>86219.125</v>
      </c>
      <c r="I67" s="21">
        <f t="shared" si="9"/>
        <v>1.3048149120047321E-2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33854.666666666672</v>
      </c>
      <c r="F68" s="58">
        <v>66394.5</v>
      </c>
      <c r="G68" s="31">
        <f t="shared" si="8"/>
        <v>0.96116241975503103</v>
      </c>
      <c r="H68" s="193">
        <v>66394.5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44894.284523809525</v>
      </c>
      <c r="F70" s="43">
        <v>73696.142857142855</v>
      </c>
      <c r="G70" s="21">
        <f>(F70-E70)/E70</f>
        <v>0.64154844294396463</v>
      </c>
      <c r="H70" s="182">
        <v>73247.875</v>
      </c>
      <c r="I70" s="21">
        <f t="shared" si="9"/>
        <v>6.119875247477897E-3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21680.5</v>
      </c>
      <c r="F71" s="47">
        <v>60098.25</v>
      </c>
      <c r="G71" s="21">
        <f>(F71-E71)/E71</f>
        <v>1.77199557205784</v>
      </c>
      <c r="H71" s="185">
        <v>60098.25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14882.573333333334</v>
      </c>
      <c r="F72" s="47">
        <v>26693</v>
      </c>
      <c r="G72" s="21">
        <f>(F72-E72)/E72</f>
        <v>0.79357422954632395</v>
      </c>
      <c r="H72" s="185">
        <v>26693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24025.75</v>
      </c>
      <c r="F73" s="47">
        <v>40115</v>
      </c>
      <c r="G73" s="21">
        <f>(F73-E73)/E73</f>
        <v>0.66966691986722582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16000.914285714287</v>
      </c>
      <c r="F74" s="50">
        <v>30923.833333333332</v>
      </c>
      <c r="G74" s="21">
        <f>(F74-E74)/E74</f>
        <v>0.93262914738205416</v>
      </c>
      <c r="H74" s="188">
        <v>30208.6</v>
      </c>
      <c r="I74" s="21">
        <f t="shared" si="9"/>
        <v>2.3676480648998417E-2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15972.86</v>
      </c>
      <c r="F76" s="43">
        <v>25803.333333333332</v>
      </c>
      <c r="G76" s="22">
        <f t="shared" ref="G76:G82" si="10">(F76-E76)/E76</f>
        <v>0.61544853791577281</v>
      </c>
      <c r="H76" s="182">
        <v>23892.5</v>
      </c>
      <c r="I76" s="22">
        <f t="shared" ref="I76:I82" si="11">(F76-H76)/H76</f>
        <v>7.9976282654947453E-2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15658.275</v>
      </c>
      <c r="F77" s="32">
        <v>31255.428571428572</v>
      </c>
      <c r="G77" s="21">
        <f t="shared" si="10"/>
        <v>0.99609654137691239</v>
      </c>
      <c r="H77" s="176">
        <v>29121.142857142859</v>
      </c>
      <c r="I77" s="21">
        <f t="shared" si="11"/>
        <v>7.328990228013027E-2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6226.88</v>
      </c>
      <c r="F78" s="47">
        <v>14960.6</v>
      </c>
      <c r="G78" s="21">
        <f t="shared" si="10"/>
        <v>1.4025836373914387</v>
      </c>
      <c r="H78" s="185">
        <v>14883.833333333334</v>
      </c>
      <c r="I78" s="21">
        <f t="shared" si="11"/>
        <v>5.1577214651243354E-3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10986.288888888888</v>
      </c>
      <c r="F79" s="47">
        <v>23571.625</v>
      </c>
      <c r="G79" s="21">
        <f t="shared" si="10"/>
        <v>1.1455493514137824</v>
      </c>
      <c r="H79" s="185">
        <v>23923.666666666668</v>
      </c>
      <c r="I79" s="21">
        <f t="shared" si="11"/>
        <v>-1.4715205305764216E-2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17796.653333333332</v>
      </c>
      <c r="F80" s="61">
        <v>34710.428571428572</v>
      </c>
      <c r="G80" s="21">
        <f t="shared" si="10"/>
        <v>0.95039077973247643</v>
      </c>
      <c r="H80" s="194">
        <v>34370.5</v>
      </c>
      <c r="I80" s="21">
        <f t="shared" si="11"/>
        <v>9.890125876218632E-3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143332.66666666666</v>
      </c>
      <c r="G81" s="21">
        <f t="shared" si="10"/>
        <v>1.5595119047619046</v>
      </c>
      <c r="H81" s="194">
        <v>104666</v>
      </c>
      <c r="I81" s="21">
        <f t="shared" si="11"/>
        <v>0.36942910464397855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27534.904761904756</v>
      </c>
      <c r="F82" s="50">
        <v>47437.8</v>
      </c>
      <c r="G82" s="23">
        <f t="shared" si="10"/>
        <v>0.72282419024856814</v>
      </c>
      <c r="H82" s="188">
        <v>47437.8</v>
      </c>
      <c r="I82" s="23">
        <f t="shared" si="11"/>
        <v>0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215</v>
      </c>
      <c r="G13" s="223" t="s">
        <v>197</v>
      </c>
      <c r="H13" s="240" t="s">
        <v>211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14</v>
      </c>
      <c r="C16" s="163" t="s">
        <v>94</v>
      </c>
      <c r="D16" s="160" t="s">
        <v>81</v>
      </c>
      <c r="E16" s="181">
        <v>3126.8100000000004</v>
      </c>
      <c r="F16" s="181">
        <v>6352.7711111111112</v>
      </c>
      <c r="G16" s="169">
        <f>(F16-E16)/E16</f>
        <v>1.0317099891298513</v>
      </c>
      <c r="H16" s="181">
        <v>6563.7444444444445</v>
      </c>
      <c r="I16" s="169">
        <f>(F16-H16)/H16</f>
        <v>-3.2142222342599162E-2</v>
      </c>
    </row>
    <row r="17" spans="1:9" ht="16.5">
      <c r="A17" s="130"/>
      <c r="B17" s="177" t="s">
        <v>9</v>
      </c>
      <c r="C17" s="164" t="s">
        <v>88</v>
      </c>
      <c r="D17" s="160" t="s">
        <v>161</v>
      </c>
      <c r="E17" s="184">
        <v>8945.7400000000016</v>
      </c>
      <c r="F17" s="184">
        <v>18505.444444444445</v>
      </c>
      <c r="G17" s="169">
        <f>(F17-E17)/E17</f>
        <v>1.0686320465880343</v>
      </c>
      <c r="H17" s="184">
        <v>18994.333333333336</v>
      </c>
      <c r="I17" s="169">
        <f>(F17-H17)/H17</f>
        <v>-2.5738670597663712E-2</v>
      </c>
    </row>
    <row r="18" spans="1:9" ht="16.5">
      <c r="A18" s="130"/>
      <c r="B18" s="177" t="s">
        <v>15</v>
      </c>
      <c r="C18" s="164" t="s">
        <v>95</v>
      </c>
      <c r="D18" s="160" t="s">
        <v>82</v>
      </c>
      <c r="E18" s="184">
        <v>7191.7000000000007</v>
      </c>
      <c r="F18" s="184">
        <v>11877.666666666668</v>
      </c>
      <c r="G18" s="169">
        <f>(F18-E18)/E18</f>
        <v>0.65157983045269774</v>
      </c>
      <c r="H18" s="184">
        <v>12119.333333333332</v>
      </c>
      <c r="I18" s="169">
        <f>(F18-H18)/H18</f>
        <v>-1.9940590791572496E-2</v>
      </c>
    </row>
    <row r="19" spans="1:9" ht="16.5">
      <c r="A19" s="130"/>
      <c r="B19" s="177" t="s">
        <v>10</v>
      </c>
      <c r="C19" s="164" t="s">
        <v>90</v>
      </c>
      <c r="D19" s="160" t="s">
        <v>161</v>
      </c>
      <c r="E19" s="184">
        <v>4744.0200000000004</v>
      </c>
      <c r="F19" s="184">
        <v>13348.774444444443</v>
      </c>
      <c r="G19" s="169">
        <f>(F19-E19)/E19</f>
        <v>1.8138107437246138</v>
      </c>
      <c r="H19" s="184">
        <v>13605.444444444445</v>
      </c>
      <c r="I19" s="169">
        <f>(F19-H19)/H19</f>
        <v>-1.8865241855793163E-2</v>
      </c>
    </row>
    <row r="20" spans="1:9" ht="16.5">
      <c r="A20" s="130"/>
      <c r="B20" s="177" t="s">
        <v>5</v>
      </c>
      <c r="C20" s="164" t="s">
        <v>85</v>
      </c>
      <c r="D20" s="160" t="s">
        <v>161</v>
      </c>
      <c r="E20" s="184">
        <v>6070.5355555555552</v>
      </c>
      <c r="F20" s="184">
        <v>15668.625</v>
      </c>
      <c r="G20" s="169">
        <f>(F20-E20)/E20</f>
        <v>1.5810943460598941</v>
      </c>
      <c r="H20" s="184">
        <v>15909.25</v>
      </c>
      <c r="I20" s="169">
        <f>(F20-H20)/H20</f>
        <v>-1.5124848751512486E-2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3862.931111111111</v>
      </c>
      <c r="F21" s="184">
        <v>14771.555555555555</v>
      </c>
      <c r="G21" s="169">
        <f>(F21-E21)/E21</f>
        <v>2.8239241474090773</v>
      </c>
      <c r="H21" s="184">
        <v>14988.222222222223</v>
      </c>
      <c r="I21" s="169">
        <f>(F21-H21)/H21</f>
        <v>-1.4455794920456143E-2</v>
      </c>
    </row>
    <row r="22" spans="1:9" ht="16.5">
      <c r="A22" s="130"/>
      <c r="B22" s="177" t="s">
        <v>7</v>
      </c>
      <c r="C22" s="164" t="s">
        <v>87</v>
      </c>
      <c r="D22" s="160" t="s">
        <v>161</v>
      </c>
      <c r="E22" s="184">
        <v>5722.42</v>
      </c>
      <c r="F22" s="184">
        <v>10719.326666666668</v>
      </c>
      <c r="G22" s="169">
        <f>(F22-E22)/E22</f>
        <v>0.87321564419715214</v>
      </c>
      <c r="H22" s="184">
        <v>10819.333333333332</v>
      </c>
      <c r="I22" s="169">
        <f>(F22-H22)/H22</f>
        <v>-9.2433298416412964E-3</v>
      </c>
    </row>
    <row r="23" spans="1:9" ht="16.5">
      <c r="A23" s="130"/>
      <c r="B23" s="177" t="s">
        <v>19</v>
      </c>
      <c r="C23" s="164" t="s">
        <v>99</v>
      </c>
      <c r="D23" s="162" t="s">
        <v>161</v>
      </c>
      <c r="E23" s="184">
        <v>7049.87</v>
      </c>
      <c r="F23" s="184">
        <v>12150</v>
      </c>
      <c r="G23" s="169">
        <f>(F23-E23)/E23</f>
        <v>0.72343603499071618</v>
      </c>
      <c r="H23" s="184">
        <v>12220.8</v>
      </c>
      <c r="I23" s="169">
        <f>(F23-H23)/H23</f>
        <v>-5.793401413982659E-3</v>
      </c>
    </row>
    <row r="24" spans="1:9" ht="16.5">
      <c r="A24" s="130"/>
      <c r="B24" s="177" t="s">
        <v>6</v>
      </c>
      <c r="C24" s="164" t="s">
        <v>86</v>
      </c>
      <c r="D24" s="162" t="s">
        <v>161</v>
      </c>
      <c r="E24" s="184">
        <v>5696.844444444444</v>
      </c>
      <c r="F24" s="184">
        <v>13855.444111111112</v>
      </c>
      <c r="G24" s="169">
        <f>(F24-E24)/E24</f>
        <v>1.432126108800974</v>
      </c>
      <c r="H24" s="184">
        <v>13766.555555555555</v>
      </c>
      <c r="I24" s="169">
        <f>(F24-H24)/H24</f>
        <v>6.4568479164481872E-3</v>
      </c>
    </row>
    <row r="25" spans="1:9" ht="16.5">
      <c r="A25" s="130"/>
      <c r="B25" s="177" t="s">
        <v>12</v>
      </c>
      <c r="C25" s="164" t="s">
        <v>92</v>
      </c>
      <c r="D25" s="162" t="s">
        <v>81</v>
      </c>
      <c r="E25" s="184">
        <v>2424.2600000000002</v>
      </c>
      <c r="F25" s="184">
        <v>5990.625</v>
      </c>
      <c r="G25" s="169">
        <f>(F25-E25)/E25</f>
        <v>1.4711148969169972</v>
      </c>
      <c r="H25" s="184">
        <v>5828</v>
      </c>
      <c r="I25" s="169">
        <f>(F25-H25)/H25</f>
        <v>2.7904083733699382E-2</v>
      </c>
    </row>
    <row r="26" spans="1:9" ht="16.5">
      <c r="A26" s="130"/>
      <c r="B26" s="177" t="s">
        <v>11</v>
      </c>
      <c r="C26" s="164" t="s">
        <v>91</v>
      </c>
      <c r="D26" s="162" t="s">
        <v>81</v>
      </c>
      <c r="E26" s="184">
        <v>1902.51</v>
      </c>
      <c r="F26" s="184">
        <v>5419.4444444444443</v>
      </c>
      <c r="G26" s="169">
        <f>(F26-E26)/E26</f>
        <v>1.8485760623830856</v>
      </c>
      <c r="H26" s="184">
        <v>5047.2222222222226</v>
      </c>
      <c r="I26" s="169">
        <f>(F26-H26)/H26</f>
        <v>7.3747936158502919E-2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2430.9777777777776</v>
      </c>
      <c r="F27" s="184">
        <v>5968.75</v>
      </c>
      <c r="G27" s="169">
        <f>(F27-E27)/E27</f>
        <v>1.4552877671535918</v>
      </c>
      <c r="H27" s="184">
        <v>5546.875</v>
      </c>
      <c r="I27" s="169">
        <f>(F27-H27)/H27</f>
        <v>7.605633802816901E-2</v>
      </c>
    </row>
    <row r="28" spans="1:9" ht="16.5">
      <c r="A28" s="130"/>
      <c r="B28" s="177" t="s">
        <v>16</v>
      </c>
      <c r="C28" s="164" t="s">
        <v>96</v>
      </c>
      <c r="D28" s="162" t="s">
        <v>81</v>
      </c>
      <c r="E28" s="184">
        <v>2430.2283333333335</v>
      </c>
      <c r="F28" s="184">
        <v>6630.5</v>
      </c>
      <c r="G28" s="169">
        <f>(F28-E28)/E28</f>
        <v>1.7283444559736154</v>
      </c>
      <c r="H28" s="184">
        <v>6043.625</v>
      </c>
      <c r="I28" s="169">
        <f>(F28-H28)/H28</f>
        <v>9.7106455149020665E-2</v>
      </c>
    </row>
    <row r="29" spans="1:9" ht="17.25" thickBot="1">
      <c r="A29" s="131"/>
      <c r="B29" s="177" t="s">
        <v>18</v>
      </c>
      <c r="C29" s="164" t="s">
        <v>98</v>
      </c>
      <c r="D29" s="162" t="s">
        <v>83</v>
      </c>
      <c r="E29" s="184">
        <v>7060.881388888889</v>
      </c>
      <c r="F29" s="184">
        <v>19607.142857142855</v>
      </c>
      <c r="G29" s="169">
        <f>(F29-E29)/E29</f>
        <v>1.7768690305429795</v>
      </c>
      <c r="H29" s="184">
        <v>17864.285714285714</v>
      </c>
      <c r="I29" s="169">
        <f>(F29-H29)/H29</f>
        <v>9.7560975609756018E-2</v>
      </c>
    </row>
    <row r="30" spans="1:9" ht="16.5">
      <c r="A30" s="37"/>
      <c r="B30" s="177" t="s">
        <v>4</v>
      </c>
      <c r="C30" s="164" t="s">
        <v>84</v>
      </c>
      <c r="D30" s="162" t="s">
        <v>161</v>
      </c>
      <c r="E30" s="184">
        <v>7677.28</v>
      </c>
      <c r="F30" s="184">
        <v>17424.444444444445</v>
      </c>
      <c r="G30" s="169">
        <f>(F30-E30)/E30</f>
        <v>1.2696116911776627</v>
      </c>
      <c r="H30" s="184">
        <v>15421.522222222222</v>
      </c>
      <c r="I30" s="169">
        <f>(F30-H30)/H30</f>
        <v>0.1298783734420223</v>
      </c>
    </row>
    <row r="31" spans="1:9" ht="17.25" thickBot="1">
      <c r="A31" s="38"/>
      <c r="B31" s="178" t="s">
        <v>8</v>
      </c>
      <c r="C31" s="165" t="s">
        <v>89</v>
      </c>
      <c r="D31" s="161" t="s">
        <v>161</v>
      </c>
      <c r="E31" s="187">
        <v>14106.971428571429</v>
      </c>
      <c r="F31" s="187">
        <v>26197.472857142857</v>
      </c>
      <c r="G31" s="171">
        <f>(F31-E31)/E31</f>
        <v>0.85705861742117362</v>
      </c>
      <c r="H31" s="187">
        <v>19933.133333333331</v>
      </c>
      <c r="I31" s="171">
        <f>(F31-H31)/H31</f>
        <v>0.31426767779323167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90443.980039682545</v>
      </c>
      <c r="F32" s="100">
        <f>SUM(F16:F31)</f>
        <v>204487.98760317458</v>
      </c>
      <c r="G32" s="101">
        <f t="shared" ref="G32" si="0">(F32-E32)/E32</f>
        <v>1.2609353050745324</v>
      </c>
      <c r="H32" s="100">
        <f>SUM(H16:H31)</f>
        <v>194671.68015873016</v>
      </c>
      <c r="I32" s="104">
        <f t="shared" ref="I32" si="1">(F32-H32)/H32</f>
        <v>5.042493821618256E-2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14042.622777777779</v>
      </c>
      <c r="F34" s="190">
        <v>18699.826666666668</v>
      </c>
      <c r="G34" s="169">
        <f>(F34-E34)/E34</f>
        <v>0.33164772440222767</v>
      </c>
      <c r="H34" s="190">
        <v>20235.571428571428</v>
      </c>
      <c r="I34" s="169">
        <f>(F34-H34)/H34</f>
        <v>-7.5893323167359597E-2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13617.423888888889</v>
      </c>
      <c r="F35" s="184">
        <v>18390.330000000002</v>
      </c>
      <c r="G35" s="169">
        <f>(F35-E35)/E35</f>
        <v>0.35049992935929364</v>
      </c>
      <c r="H35" s="184">
        <v>18783.157142857141</v>
      </c>
      <c r="I35" s="169">
        <f>(F35-H35)/H35</f>
        <v>-2.0913797391431777E-2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9254.14</v>
      </c>
      <c r="F36" s="184">
        <v>35144.333333333328</v>
      </c>
      <c r="G36" s="169">
        <f>(F36-E36)/E36</f>
        <v>2.7976876655565328</v>
      </c>
      <c r="H36" s="184">
        <v>33966</v>
      </c>
      <c r="I36" s="169">
        <f>(F36-H36)/H36</f>
        <v>3.4691554299397291E-2</v>
      </c>
    </row>
    <row r="37" spans="1:9" ht="16.5">
      <c r="A37" s="37"/>
      <c r="B37" s="177" t="s">
        <v>28</v>
      </c>
      <c r="C37" s="164" t="s">
        <v>102</v>
      </c>
      <c r="D37" s="160" t="s">
        <v>161</v>
      </c>
      <c r="E37" s="184">
        <v>12945.898095238095</v>
      </c>
      <c r="F37" s="184">
        <v>28108.329999999998</v>
      </c>
      <c r="G37" s="169">
        <f>(F37-E37)/E37</f>
        <v>1.1712151442269669</v>
      </c>
      <c r="H37" s="184">
        <v>25316.6</v>
      </c>
      <c r="I37" s="169">
        <f>(F37-H37)/H37</f>
        <v>0.11027270644557324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9124.6666666666679</v>
      </c>
      <c r="F38" s="187">
        <v>20233.3</v>
      </c>
      <c r="G38" s="171">
        <f>(F38-E38)/E38</f>
        <v>1.2174289471761521</v>
      </c>
      <c r="H38" s="187">
        <v>13133.3</v>
      </c>
      <c r="I38" s="171">
        <f>(F38-H38)/H38</f>
        <v>0.54061050916372888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58984.751428571428</v>
      </c>
      <c r="F39" s="102">
        <f>SUM(F34:F38)</f>
        <v>120576.12</v>
      </c>
      <c r="G39" s="103">
        <f t="shared" ref="G39" si="2">(F39-E39)/E39</f>
        <v>1.044191372850213</v>
      </c>
      <c r="H39" s="102">
        <f>SUM(H34:H38)</f>
        <v>111434.62857142858</v>
      </c>
      <c r="I39" s="104">
        <f t="shared" ref="I39" si="3">(F39-H39)/H39</f>
        <v>8.2034566326138078E-2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285033.2</v>
      </c>
      <c r="F41" s="184">
        <v>418573.96666666667</v>
      </c>
      <c r="G41" s="169">
        <f>(F41-E41)/E41</f>
        <v>0.46850951631833293</v>
      </c>
      <c r="H41" s="184">
        <v>430723.1</v>
      </c>
      <c r="I41" s="169">
        <f>(F41-H41)/H41</f>
        <v>-2.820636583766532E-2</v>
      </c>
    </row>
    <row r="42" spans="1:9" ht="16.5">
      <c r="A42" s="37"/>
      <c r="B42" s="177" t="s">
        <v>33</v>
      </c>
      <c r="C42" s="164" t="s">
        <v>107</v>
      </c>
      <c r="D42" s="160" t="s">
        <v>161</v>
      </c>
      <c r="E42" s="185">
        <v>114522.3</v>
      </c>
      <c r="F42" s="184">
        <v>188940.5</v>
      </c>
      <c r="G42" s="169">
        <f>(F42-E42)/E42</f>
        <v>0.64981405368212131</v>
      </c>
      <c r="H42" s="184">
        <v>191448</v>
      </c>
      <c r="I42" s="169">
        <f>(F42-H42)/H42</f>
        <v>-1.3097551293301575E-2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162034</v>
      </c>
      <c r="F43" s="192">
        <v>294427.71428571432</v>
      </c>
      <c r="G43" s="169">
        <f>(F43-E43)/E43</f>
        <v>0.81707366531539261</v>
      </c>
      <c r="H43" s="192">
        <v>289574.83333333337</v>
      </c>
      <c r="I43" s="169">
        <f>(F43-H43)/H43</f>
        <v>1.6758641959726976E-2</v>
      </c>
    </row>
    <row r="44" spans="1:9" ht="16.5">
      <c r="A44" s="37"/>
      <c r="B44" s="177" t="s">
        <v>35</v>
      </c>
      <c r="C44" s="164" t="s">
        <v>152</v>
      </c>
      <c r="D44" s="160" t="s">
        <v>161</v>
      </c>
      <c r="E44" s="185">
        <v>20666.333333333336</v>
      </c>
      <c r="F44" s="185">
        <v>80775.333333333328</v>
      </c>
      <c r="G44" s="169">
        <f>(F44-E44)/E44</f>
        <v>2.908546912046968</v>
      </c>
      <c r="H44" s="185">
        <v>79000</v>
      </c>
      <c r="I44" s="169">
        <f>(F44-H44)/H44</f>
        <v>2.2472573839662387E-2</v>
      </c>
    </row>
    <row r="45" spans="1:9" ht="16.5">
      <c r="A45" s="37"/>
      <c r="B45" s="177" t="s">
        <v>36</v>
      </c>
      <c r="C45" s="164" t="s">
        <v>153</v>
      </c>
      <c r="D45" s="160" t="s">
        <v>161</v>
      </c>
      <c r="E45" s="185">
        <v>54949.8</v>
      </c>
      <c r="F45" s="185">
        <v>213062.25</v>
      </c>
      <c r="G45" s="169">
        <f>(F45-E45)/E45</f>
        <v>2.8773980979002656</v>
      </c>
      <c r="H45" s="185">
        <v>207928.28571428571</v>
      </c>
      <c r="I45" s="169">
        <f>(F45-H45)/H45</f>
        <v>2.4691033584381447E-2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28350.533333333336</v>
      </c>
      <c r="F46" s="188">
        <v>93793.428571428565</v>
      </c>
      <c r="G46" s="175">
        <f>(F46-E46)/E46</f>
        <v>2.3083479407122929</v>
      </c>
      <c r="H46" s="188">
        <v>85942.333333333328</v>
      </c>
      <c r="I46" s="175">
        <f>(F46-H46)/H46</f>
        <v>9.1353061216574341E-2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665556.16666666674</v>
      </c>
      <c r="F47" s="83">
        <f>SUM(F41:F46)</f>
        <v>1289573.192857143</v>
      </c>
      <c r="G47" s="103">
        <f t="shared" ref="G47" si="4">(F47-E47)/E47</f>
        <v>0.93758732537295431</v>
      </c>
      <c r="H47" s="102">
        <f>SUM(H41:H46)</f>
        <v>1284616.5523809523</v>
      </c>
      <c r="I47" s="104">
        <f t="shared" ref="I47" si="5">(F47-H47)/H47</f>
        <v>3.8584591386464006E-3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14073.333333333332</v>
      </c>
      <c r="F49" s="182">
        <v>29792</v>
      </c>
      <c r="G49" s="169">
        <f>(F49-E49)/E49</f>
        <v>1.1169114163903364</v>
      </c>
      <c r="H49" s="182">
        <v>32292</v>
      </c>
      <c r="I49" s="169">
        <f>(F49-H49)/H49</f>
        <v>-7.7418555679425238E-2</v>
      </c>
    </row>
    <row r="50" spans="1:9" ht="16.5">
      <c r="A50" s="37"/>
      <c r="B50" s="177" t="s">
        <v>45</v>
      </c>
      <c r="C50" s="164" t="s">
        <v>109</v>
      </c>
      <c r="D50" s="162" t="s">
        <v>108</v>
      </c>
      <c r="E50" s="185">
        <v>48489.186111111114</v>
      </c>
      <c r="F50" s="185">
        <v>120680.88888888889</v>
      </c>
      <c r="G50" s="169">
        <f>(F50-E50)/E50</f>
        <v>1.4888206746212083</v>
      </c>
      <c r="H50" s="185">
        <v>121014.22222222222</v>
      </c>
      <c r="I50" s="169">
        <f>(F50-H50)/H50</f>
        <v>-2.7544971757221893E-3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160531.25</v>
      </c>
      <c r="F51" s="185">
        <v>351316.12285714282</v>
      </c>
      <c r="G51" s="169">
        <f>(F51-E51)/E51</f>
        <v>1.1884593987596983</v>
      </c>
      <c r="H51" s="185">
        <v>351316.12142857147</v>
      </c>
      <c r="I51" s="169">
        <f>(F51-H51)/H51</f>
        <v>4.0663415878964182E-9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119506.125</v>
      </c>
      <c r="F52" s="185">
        <v>299372.57142857142</v>
      </c>
      <c r="G52" s="169">
        <f>(F52-E52)/E52</f>
        <v>1.5050814042256948</v>
      </c>
      <c r="H52" s="185">
        <v>293867.57142857142</v>
      </c>
      <c r="I52" s="169">
        <f>(F52-H52)/H52</f>
        <v>1.8732927805673403E-2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39585.605555555558</v>
      </c>
      <c r="F53" s="185">
        <v>99664.222222222219</v>
      </c>
      <c r="G53" s="169">
        <f>(F53-E53)/E53</f>
        <v>1.5176884583046388</v>
      </c>
      <c r="H53" s="185">
        <v>97574.222222222219</v>
      </c>
      <c r="I53" s="169">
        <f>(F53-H53)/H53</f>
        <v>2.1419591695438688E-2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114724.36666666667</v>
      </c>
      <c r="F54" s="188">
        <v>540120</v>
      </c>
      <c r="G54" s="175">
        <f>(F54-E54)/E54</f>
        <v>3.7079797927263924</v>
      </c>
      <c r="H54" s="188">
        <v>269750</v>
      </c>
      <c r="I54" s="175">
        <f>(F54-H54)/H54</f>
        <v>1.0022984244670992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496909.8666666667</v>
      </c>
      <c r="F55" s="83">
        <f>SUM(F49:F54)</f>
        <v>1440945.8053968253</v>
      </c>
      <c r="G55" s="103">
        <f t="shared" ref="G55" si="6">(F55-E55)/E55</f>
        <v>1.8998132298375745</v>
      </c>
      <c r="H55" s="83">
        <f>SUM(H49:H54)</f>
        <v>1165814.1373015873</v>
      </c>
      <c r="I55" s="104">
        <f t="shared" ref="I55" si="7">(F55-H55)/H55</f>
        <v>0.23599959829965894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56</v>
      </c>
      <c r="C57" s="167" t="s">
        <v>123</v>
      </c>
      <c r="D57" s="168" t="s">
        <v>120</v>
      </c>
      <c r="E57" s="182">
        <v>218000</v>
      </c>
      <c r="F57" s="143">
        <v>505550</v>
      </c>
      <c r="G57" s="170">
        <f>(F57-E57)/E57</f>
        <v>1.3190366972477063</v>
      </c>
      <c r="H57" s="143">
        <v>523550</v>
      </c>
      <c r="I57" s="170">
        <f>(F57-H57)/H57</f>
        <v>-3.4380670423073252E-2</v>
      </c>
    </row>
    <row r="58" spans="1:9" ht="16.5">
      <c r="A58" s="109"/>
      <c r="B58" s="199" t="s">
        <v>38</v>
      </c>
      <c r="C58" s="164" t="s">
        <v>115</v>
      </c>
      <c r="D58" s="160" t="s">
        <v>114</v>
      </c>
      <c r="E58" s="185">
        <v>20827</v>
      </c>
      <c r="F58" s="196">
        <v>53916.666666666664</v>
      </c>
      <c r="G58" s="169">
        <f>(F58-E58)/E58</f>
        <v>1.5887869912453385</v>
      </c>
      <c r="H58" s="196">
        <v>53916.666666666664</v>
      </c>
      <c r="I58" s="169">
        <f>(F58-H58)/H58</f>
        <v>0</v>
      </c>
    </row>
    <row r="59" spans="1:9" ht="16.5">
      <c r="A59" s="109"/>
      <c r="B59" s="199" t="s">
        <v>39</v>
      </c>
      <c r="C59" s="164" t="s">
        <v>116</v>
      </c>
      <c r="D59" s="160" t="s">
        <v>114</v>
      </c>
      <c r="E59" s="185">
        <v>34371.25</v>
      </c>
      <c r="F59" s="196">
        <v>56363.333333333336</v>
      </c>
      <c r="G59" s="169">
        <f>(F59-E59)/E59</f>
        <v>0.63983949764216708</v>
      </c>
      <c r="H59" s="196">
        <v>56363.333333333336</v>
      </c>
      <c r="I59" s="169">
        <f>(F59-H59)/H59</f>
        <v>0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28321.599999999999</v>
      </c>
      <c r="F60" s="196">
        <v>48061.599999999999</v>
      </c>
      <c r="G60" s="169">
        <f>(F60-E60)/E60</f>
        <v>0.69699452008361118</v>
      </c>
      <c r="H60" s="196">
        <v>48061.599999999999</v>
      </c>
      <c r="I60" s="169">
        <f>(F60-H60)/H60</f>
        <v>0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27694.6</v>
      </c>
      <c r="F61" s="201">
        <v>62615</v>
      </c>
      <c r="G61" s="169">
        <f>(F61-E61)/E61</f>
        <v>1.2609100691109458</v>
      </c>
      <c r="H61" s="201">
        <v>62615</v>
      </c>
      <c r="I61" s="169">
        <f>(F61-H61)/H61</f>
        <v>0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19451.599999999999</v>
      </c>
      <c r="F62" s="197">
        <v>31762.5</v>
      </c>
      <c r="G62" s="174">
        <f>(F62-E62)/E62</f>
        <v>0.63289909313372694</v>
      </c>
      <c r="H62" s="197">
        <v>31762.5</v>
      </c>
      <c r="I62" s="174">
        <f>(F62-H62)/H62</f>
        <v>0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42744.142857142855</v>
      </c>
      <c r="F63" s="195">
        <v>82066.333333333328</v>
      </c>
      <c r="G63" s="169">
        <f>(F63-E63)/E63</f>
        <v>0.91994336177499114</v>
      </c>
      <c r="H63" s="195">
        <v>82066.333333333328</v>
      </c>
      <c r="I63" s="169">
        <f>(F63-H63)/H63</f>
        <v>0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41347</v>
      </c>
      <c r="F64" s="196">
        <v>79449.71428571429</v>
      </c>
      <c r="G64" s="169">
        <f>(F64-E64)/E64</f>
        <v>0.92153516060933782</v>
      </c>
      <c r="H64" s="196">
        <v>79021.142857142855</v>
      </c>
      <c r="I64" s="169">
        <f>(F64-H64)/H64</f>
        <v>5.4235032938744132E-3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4766.62</v>
      </c>
      <c r="F65" s="188">
        <v>35000</v>
      </c>
      <c r="G65" s="174">
        <f>(F65-E65)/E65</f>
        <v>6.3427292295169329</v>
      </c>
      <c r="H65" s="188">
        <v>28333.333333333332</v>
      </c>
      <c r="I65" s="174">
        <f>(F65-H65)/H65</f>
        <v>0.23529411764705888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437523.81285714277</v>
      </c>
      <c r="F66" s="99">
        <f>SUM(F57:F65)</f>
        <v>954785.14761904767</v>
      </c>
      <c r="G66" s="101">
        <f t="shared" ref="G66" si="8">(F66-E66)/E66</f>
        <v>1.1822472733176639</v>
      </c>
      <c r="H66" s="99">
        <f>SUM(H57:H65)</f>
        <v>965689.90952380956</v>
      </c>
      <c r="I66" s="152">
        <f t="shared" ref="I66" si="9">(F66-H66)/H66</f>
        <v>-1.129219824833743E-2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153380.00000000003</v>
      </c>
      <c r="F68" s="190">
        <v>444545.5</v>
      </c>
      <c r="G68" s="169">
        <f>(F68-E68)/E68</f>
        <v>1.8983276828791233</v>
      </c>
      <c r="H68" s="190">
        <v>446556.6</v>
      </c>
      <c r="I68" s="169">
        <f>(F68-H68)/H68</f>
        <v>-4.50357244747917E-3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50694.162222222214</v>
      </c>
      <c r="F69" s="184">
        <v>124141.625</v>
      </c>
      <c r="G69" s="169">
        <f>(F69-E69)/E69</f>
        <v>1.4488347288552579</v>
      </c>
      <c r="H69" s="184">
        <v>124141.625</v>
      </c>
      <c r="I69" s="169">
        <f>(F69-H69)/H69</f>
        <v>0</v>
      </c>
    </row>
    <row r="70" spans="1:9" ht="16.5">
      <c r="A70" s="37"/>
      <c r="B70" s="177" t="s">
        <v>60</v>
      </c>
      <c r="C70" s="164" t="s">
        <v>129</v>
      </c>
      <c r="D70" s="162" t="s">
        <v>206</v>
      </c>
      <c r="E70" s="185">
        <v>350689.32476190478</v>
      </c>
      <c r="F70" s="184">
        <v>706187</v>
      </c>
      <c r="G70" s="169">
        <f>(F70-E70)/E70</f>
        <v>1.0137111401365155</v>
      </c>
      <c r="H70" s="184">
        <v>706187</v>
      </c>
      <c r="I70" s="169">
        <f>(F70-H70)/H70</f>
        <v>0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77999</v>
      </c>
      <c r="F71" s="184">
        <v>193295.75</v>
      </c>
      <c r="G71" s="169">
        <f>(F71-E71)/E71</f>
        <v>1.4781824125950334</v>
      </c>
      <c r="H71" s="184">
        <v>193295.75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33854.666666666672</v>
      </c>
      <c r="F72" s="184">
        <v>66394.5</v>
      </c>
      <c r="G72" s="169">
        <f>(F72-E72)/E72</f>
        <v>0.96116241975503103</v>
      </c>
      <c r="H72" s="184">
        <v>66394.5</v>
      </c>
      <c r="I72" s="169">
        <f>(F72-H72)/H72</f>
        <v>0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41564.416666666672</v>
      </c>
      <c r="F73" s="193">
        <v>87344.125</v>
      </c>
      <c r="G73" s="175">
        <f>(F73-E73)/E73</f>
        <v>1.1014158745561606</v>
      </c>
      <c r="H73" s="193">
        <v>86219.125</v>
      </c>
      <c r="I73" s="175">
        <f>(F73-H73)/H73</f>
        <v>1.3048149120047321E-2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708181.57031746022</v>
      </c>
      <c r="F74" s="83">
        <f>SUM(F68:F73)</f>
        <v>1621908.5</v>
      </c>
      <c r="G74" s="103">
        <f t="shared" ref="G74" si="10">(F74-E74)/E74</f>
        <v>1.2902438696236316</v>
      </c>
      <c r="H74" s="83">
        <f>SUM(H68:H73)</f>
        <v>1622794.6</v>
      </c>
      <c r="I74" s="104">
        <f t="shared" ref="I74" si="11">(F74-H74)/H74</f>
        <v>-5.4603336737754312E-4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21680.5</v>
      </c>
      <c r="F76" s="182">
        <v>60098.25</v>
      </c>
      <c r="G76" s="169">
        <f>(F76-E76)/E76</f>
        <v>1.77199557205784</v>
      </c>
      <c r="H76" s="182">
        <v>60098.25</v>
      </c>
      <c r="I76" s="169">
        <f>(F76-H76)/H76</f>
        <v>0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14882.573333333334</v>
      </c>
      <c r="F77" s="185">
        <v>26693</v>
      </c>
      <c r="G77" s="169">
        <f>(F77-E77)/E77</f>
        <v>0.79357422954632395</v>
      </c>
      <c r="H77" s="185">
        <v>26693</v>
      </c>
      <c r="I77" s="169">
        <f>(F77-H77)/H77</f>
        <v>0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24025.75</v>
      </c>
      <c r="F78" s="185">
        <v>40115</v>
      </c>
      <c r="G78" s="169">
        <f>(F78-E78)/E78</f>
        <v>0.66966691986722582</v>
      </c>
      <c r="H78" s="185">
        <v>40115</v>
      </c>
      <c r="I78" s="169">
        <f>(F78-H78)/H78</f>
        <v>0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44894.284523809525</v>
      </c>
      <c r="F79" s="185">
        <v>73696.142857142855</v>
      </c>
      <c r="G79" s="169">
        <f>(F79-E79)/E79</f>
        <v>0.64154844294396463</v>
      </c>
      <c r="H79" s="185">
        <v>73247.875</v>
      </c>
      <c r="I79" s="169">
        <f>(F79-H79)/H79</f>
        <v>6.119875247477897E-3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16000.914285714287</v>
      </c>
      <c r="F80" s="188">
        <v>30923.833333333332</v>
      </c>
      <c r="G80" s="169">
        <f>(F80-E80)/E80</f>
        <v>0.93262914738205416</v>
      </c>
      <c r="H80" s="188">
        <v>30208.6</v>
      </c>
      <c r="I80" s="169">
        <f>(F80-H80)/H80</f>
        <v>2.3676480648998417E-2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121484.02214285715</v>
      </c>
      <c r="F81" s="83">
        <f>SUM(F76:F80)</f>
        <v>231526.22619047618</v>
      </c>
      <c r="G81" s="103">
        <f t="shared" ref="G81" si="12">(F81-E81)/E81</f>
        <v>0.90581627202149018</v>
      </c>
      <c r="H81" s="83">
        <f>SUM(H76:H80)</f>
        <v>230362.72500000001</v>
      </c>
      <c r="I81" s="104">
        <f t="shared" ref="I81" si="13">(F81-H81)/H81</f>
        <v>5.0507354888955133E-3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10986.288888888888</v>
      </c>
      <c r="F83" s="182">
        <v>23571.625</v>
      </c>
      <c r="G83" s="170">
        <f>(F83-E83)/E83</f>
        <v>1.1455493514137824</v>
      </c>
      <c r="H83" s="182">
        <v>23923.666666666668</v>
      </c>
      <c r="I83" s="170">
        <f>(F83-H83)/H83</f>
        <v>-1.4715205305764216E-2</v>
      </c>
    </row>
    <row r="84" spans="1:11" ht="16.5">
      <c r="A84" s="37"/>
      <c r="B84" s="177" t="s">
        <v>80</v>
      </c>
      <c r="C84" s="164" t="s">
        <v>151</v>
      </c>
      <c r="D84" s="160" t="s">
        <v>150</v>
      </c>
      <c r="E84" s="185">
        <v>27534.904761904756</v>
      </c>
      <c r="F84" s="185">
        <v>47437.8</v>
      </c>
      <c r="G84" s="169">
        <f>(F84-E84)/E84</f>
        <v>0.72282419024856814</v>
      </c>
      <c r="H84" s="185">
        <v>47437.8</v>
      </c>
      <c r="I84" s="169">
        <f>(F84-H84)/H84</f>
        <v>0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6226.88</v>
      </c>
      <c r="F85" s="185">
        <v>14960.6</v>
      </c>
      <c r="G85" s="169">
        <f>(F85-E85)/E85</f>
        <v>1.4025836373914387</v>
      </c>
      <c r="H85" s="185">
        <v>14883.833333333334</v>
      </c>
      <c r="I85" s="169">
        <f>(F85-H85)/H85</f>
        <v>5.1577214651243354E-3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17796.653333333332</v>
      </c>
      <c r="F86" s="185">
        <v>34710.428571428572</v>
      </c>
      <c r="G86" s="169">
        <f>(F86-E86)/E86</f>
        <v>0.95039077973247643</v>
      </c>
      <c r="H86" s="185">
        <v>34370.5</v>
      </c>
      <c r="I86" s="169">
        <f>(F86-H86)/H86</f>
        <v>9.890125876218632E-3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15658.275</v>
      </c>
      <c r="F87" s="246">
        <v>31255.428571428572</v>
      </c>
      <c r="G87" s="169">
        <f>(F87-E87)/E87</f>
        <v>0.99609654137691239</v>
      </c>
      <c r="H87" s="246">
        <v>29121.142857142859</v>
      </c>
      <c r="I87" s="169">
        <f>(F87-H87)/H87</f>
        <v>7.328990228013027E-2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15972.86</v>
      </c>
      <c r="F88" s="194">
        <v>25803.333333333332</v>
      </c>
      <c r="G88" s="169">
        <f>(F88-E88)/E88</f>
        <v>0.61544853791577281</v>
      </c>
      <c r="H88" s="194">
        <v>23892.5</v>
      </c>
      <c r="I88" s="169">
        <f>(F88-H88)/H88</f>
        <v>7.9976282654947453E-2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56000</v>
      </c>
      <c r="F89" s="188">
        <v>143332.66666666666</v>
      </c>
      <c r="G89" s="171">
        <f>(F89-E89)/E89</f>
        <v>1.5595119047619046</v>
      </c>
      <c r="H89" s="188">
        <v>104666</v>
      </c>
      <c r="I89" s="171">
        <f>(F89-H89)/H89</f>
        <v>0.36942910464397855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150175.86198412697</v>
      </c>
      <c r="F90" s="83">
        <f>SUM(F83:F89)</f>
        <v>321071.88214285718</v>
      </c>
      <c r="G90" s="111">
        <f t="shared" ref="G90:G91" si="14">(F90-E90)/E90</f>
        <v>1.1379726268978785</v>
      </c>
      <c r="H90" s="83">
        <f>SUM(H83:H89)</f>
        <v>278295.44285714289</v>
      </c>
      <c r="I90" s="104">
        <f t="shared" ref="I90:I91" si="15">(F90-H90)/H90</f>
        <v>0.15370873071634408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2729260.0321031748</v>
      </c>
      <c r="F91" s="99">
        <f>SUM(F32,F39,F47,F55,F66,F74,F81,F90)</f>
        <v>6184874.8618095238</v>
      </c>
      <c r="G91" s="101">
        <f t="shared" si="14"/>
        <v>1.2661361647697025</v>
      </c>
      <c r="H91" s="99">
        <f>SUM(H32,H39,H47,H55,H66,H74,H81,H90)</f>
        <v>5853679.6757936496</v>
      </c>
      <c r="I91" s="112">
        <f t="shared" si="15"/>
        <v>5.6578973288450442E-2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2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216</v>
      </c>
      <c r="B9" s="26"/>
      <c r="C9" s="26"/>
      <c r="D9" s="26"/>
      <c r="E9" s="218"/>
      <c r="F9" s="218"/>
    </row>
    <row r="10" spans="1:12" ht="18">
      <c r="A10" s="2" t="s">
        <v>217</v>
      </c>
      <c r="B10" s="2"/>
      <c r="C10" s="2"/>
    </row>
    <row r="11" spans="1:12" ht="18">
      <c r="A11" s="2" t="s">
        <v>218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219</v>
      </c>
      <c r="E13" s="223" t="s">
        <v>220</v>
      </c>
      <c r="F13" s="223" t="s">
        <v>221</v>
      </c>
      <c r="G13" s="223" t="s">
        <v>222</v>
      </c>
      <c r="H13" s="223" t="s">
        <v>223</v>
      </c>
      <c r="I13" s="223" t="s">
        <v>224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11000</v>
      </c>
      <c r="E16" s="208">
        <v>15000</v>
      </c>
      <c r="F16" s="208">
        <v>16000</v>
      </c>
      <c r="G16" s="155">
        <v>12000</v>
      </c>
      <c r="H16" s="208">
        <v>20000</v>
      </c>
      <c r="I16" s="155">
        <f>AVERAGE(D16:H16)</f>
        <v>14800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10500</v>
      </c>
      <c r="E17" s="202">
        <v>10000</v>
      </c>
      <c r="F17" s="202">
        <v>12000</v>
      </c>
      <c r="G17" s="125">
        <v>12500</v>
      </c>
      <c r="H17" s="202">
        <v>15000</v>
      </c>
      <c r="I17" s="155">
        <f t="shared" ref="I17:I40" si="0">AVERAGE(D17:H17)</f>
        <v>12000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11500</v>
      </c>
      <c r="E18" s="211">
        <v>10000</v>
      </c>
      <c r="F18" s="202">
        <v>13500</v>
      </c>
      <c r="G18" s="125">
        <v>8000</v>
      </c>
      <c r="H18" s="202">
        <v>18333.330000000002</v>
      </c>
      <c r="I18" s="155">
        <f t="shared" si="0"/>
        <v>12266.666000000001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6500</v>
      </c>
      <c r="E19" s="202">
        <v>8000</v>
      </c>
      <c r="F19" s="202">
        <v>10000</v>
      </c>
      <c r="G19" s="125">
        <v>10000</v>
      </c>
      <c r="H19" s="202">
        <v>10666.6</v>
      </c>
      <c r="I19" s="155">
        <f t="shared" si="0"/>
        <v>9033.32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21000</v>
      </c>
      <c r="E20" s="202">
        <v>25000</v>
      </c>
      <c r="F20" s="211">
        <v>22000</v>
      </c>
      <c r="G20" s="125">
        <v>22500</v>
      </c>
      <c r="H20" s="211">
        <v>28333.3</v>
      </c>
      <c r="I20" s="155">
        <f t="shared" si="0"/>
        <v>23766.66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17500</v>
      </c>
      <c r="E21" s="202">
        <v>18000</v>
      </c>
      <c r="F21" s="202">
        <v>12000</v>
      </c>
      <c r="G21" s="125">
        <v>16500</v>
      </c>
      <c r="H21" s="202">
        <v>20000</v>
      </c>
      <c r="I21" s="155">
        <f t="shared" si="0"/>
        <v>16800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9000</v>
      </c>
      <c r="E22" s="202">
        <v>15000</v>
      </c>
      <c r="F22" s="202">
        <v>15000</v>
      </c>
      <c r="G22" s="125">
        <v>12000</v>
      </c>
      <c r="H22" s="202">
        <v>13333.3</v>
      </c>
      <c r="I22" s="155">
        <f t="shared" si="0"/>
        <v>12866.66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3000</v>
      </c>
      <c r="E23" s="202">
        <v>6000</v>
      </c>
      <c r="F23" s="211">
        <v>5000</v>
      </c>
      <c r="G23" s="125">
        <v>5500</v>
      </c>
      <c r="H23" s="211">
        <v>5000</v>
      </c>
      <c r="I23" s="155">
        <f t="shared" si="0"/>
        <v>4900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3000</v>
      </c>
      <c r="E24" s="202">
        <v>5000</v>
      </c>
      <c r="F24" s="202">
        <v>7000</v>
      </c>
      <c r="G24" s="125">
        <v>4500</v>
      </c>
      <c r="H24" s="202">
        <v>7000</v>
      </c>
      <c r="I24" s="155">
        <f t="shared" si="0"/>
        <v>5300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3000</v>
      </c>
      <c r="E25" s="202">
        <v>5000</v>
      </c>
      <c r="F25" s="202">
        <v>7000</v>
      </c>
      <c r="G25" s="125">
        <v>5000</v>
      </c>
      <c r="H25" s="202">
        <v>5000</v>
      </c>
      <c r="I25" s="155">
        <f t="shared" si="0"/>
        <v>5000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3000</v>
      </c>
      <c r="E26" s="202">
        <v>5000</v>
      </c>
      <c r="F26" s="202">
        <v>7000</v>
      </c>
      <c r="G26" s="125">
        <v>5500</v>
      </c>
      <c r="H26" s="202">
        <v>6666.6</v>
      </c>
      <c r="I26" s="155">
        <f t="shared" si="0"/>
        <v>5433.32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6000</v>
      </c>
      <c r="E27" s="202">
        <v>10000</v>
      </c>
      <c r="F27" s="202">
        <v>9500</v>
      </c>
      <c r="G27" s="125">
        <v>10500</v>
      </c>
      <c r="H27" s="202">
        <v>10000</v>
      </c>
      <c r="I27" s="155">
        <f t="shared" si="0"/>
        <v>9200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3000</v>
      </c>
      <c r="E28" s="202">
        <v>5000</v>
      </c>
      <c r="F28" s="202">
        <v>5500</v>
      </c>
      <c r="G28" s="125">
        <v>5000</v>
      </c>
      <c r="H28" s="202">
        <v>5000</v>
      </c>
      <c r="I28" s="155">
        <f t="shared" si="0"/>
        <v>4700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10000</v>
      </c>
      <c r="E29" s="211">
        <v>12000</v>
      </c>
      <c r="F29" s="202">
        <v>16000</v>
      </c>
      <c r="G29" s="125">
        <v>15000</v>
      </c>
      <c r="H29" s="202">
        <v>15000</v>
      </c>
      <c r="I29" s="155">
        <f t="shared" si="0"/>
        <v>13600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15000</v>
      </c>
      <c r="E30" s="202">
        <v>35000</v>
      </c>
      <c r="F30" s="202">
        <v>15000</v>
      </c>
      <c r="G30" s="125">
        <v>10000</v>
      </c>
      <c r="H30" s="202">
        <v>10000</v>
      </c>
      <c r="I30" s="155">
        <f t="shared" si="0"/>
        <v>17000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12000</v>
      </c>
      <c r="E31" s="203">
        <v>12000</v>
      </c>
      <c r="F31" s="203">
        <v>12000</v>
      </c>
      <c r="G31" s="158">
        <v>9500</v>
      </c>
      <c r="H31" s="203">
        <v>12000</v>
      </c>
      <c r="I31" s="155">
        <f t="shared" si="0"/>
        <v>11500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7000</v>
      </c>
      <c r="E33" s="208">
        <v>30000</v>
      </c>
      <c r="F33" s="208">
        <v>25000</v>
      </c>
      <c r="G33" s="155">
        <v>15000</v>
      </c>
      <c r="H33" s="208">
        <v>16666.599999999999</v>
      </c>
      <c r="I33" s="155">
        <f t="shared" si="0"/>
        <v>18733.32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7000</v>
      </c>
      <c r="E34" s="202">
        <v>30000</v>
      </c>
      <c r="F34" s="202">
        <v>20000</v>
      </c>
      <c r="G34" s="125">
        <v>17500</v>
      </c>
      <c r="H34" s="202">
        <v>18333.3</v>
      </c>
      <c r="I34" s="155">
        <f t="shared" si="0"/>
        <v>18566.66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25000</v>
      </c>
      <c r="E35" s="202">
        <v>20000</v>
      </c>
      <c r="F35" s="202">
        <v>40000</v>
      </c>
      <c r="G35" s="125">
        <v>31500</v>
      </c>
      <c r="H35" s="202">
        <v>23333.3</v>
      </c>
      <c r="I35" s="155">
        <f t="shared" si="0"/>
        <v>27966.659999999996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10000</v>
      </c>
      <c r="E36" s="202">
        <v>20000</v>
      </c>
      <c r="F36" s="202">
        <v>16000</v>
      </c>
      <c r="G36" s="125">
        <v>8500</v>
      </c>
      <c r="H36" s="202">
        <v>10333</v>
      </c>
      <c r="I36" s="155">
        <f t="shared" si="0"/>
        <v>12966.6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34000</v>
      </c>
      <c r="E37" s="202">
        <v>30000</v>
      </c>
      <c r="F37" s="202">
        <v>40000</v>
      </c>
      <c r="G37" s="125">
        <v>25000</v>
      </c>
      <c r="H37" s="202">
        <v>30000</v>
      </c>
      <c r="I37" s="155">
        <f t="shared" si="0"/>
        <v>31800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225</v>
      </c>
      <c r="D39" s="181">
        <v>430000</v>
      </c>
      <c r="E39" s="181">
        <v>400000</v>
      </c>
      <c r="F39" s="181">
        <v>430000</v>
      </c>
      <c r="G39" s="217">
        <v>400000</v>
      </c>
      <c r="H39" s="181">
        <v>323333</v>
      </c>
      <c r="I39" s="155">
        <f t="shared" si="0"/>
        <v>396666.6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300000</v>
      </c>
      <c r="E40" s="187">
        <v>300000</v>
      </c>
      <c r="F40" s="187">
        <v>310000</v>
      </c>
      <c r="G40" s="157">
        <v>300000</v>
      </c>
      <c r="H40" s="187">
        <v>280000</v>
      </c>
      <c r="I40" s="155">
        <f t="shared" si="0"/>
        <v>298000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08-08-2022</vt:lpstr>
      <vt:lpstr>By Order</vt:lpstr>
      <vt:lpstr>All Stores</vt:lpstr>
      <vt:lpstr>'08-08-2022'!Print_Titles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2022-08-11T07:59:29Z</cp:lastPrinted>
  <dcterms:created xsi:type="dcterms:W3CDTF">2010-10-20T06:23:14Z</dcterms:created>
  <dcterms:modified xsi:type="dcterms:W3CDTF">2022-08-11T08:08:10Z</dcterms:modified>
</cp:coreProperties>
</file>