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5-04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'25-04-2023'!$12:$14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9" i="11"/>
  <c r="G89" i="11"/>
  <c r="I88" i="11"/>
  <c r="G88" i="11"/>
  <c r="I84" i="11"/>
  <c r="G84" i="11"/>
  <c r="I87" i="11"/>
  <c r="G87" i="11"/>
  <c r="I83" i="11"/>
  <c r="G83" i="11"/>
  <c r="I77" i="11"/>
  <c r="G77" i="11"/>
  <c r="I80" i="11"/>
  <c r="G80" i="11"/>
  <c r="I76" i="11"/>
  <c r="G76" i="11"/>
  <c r="I78" i="11"/>
  <c r="G78" i="11"/>
  <c r="I79" i="11"/>
  <c r="G79" i="11"/>
  <c r="I72" i="11"/>
  <c r="G72" i="11"/>
  <c r="I68" i="11"/>
  <c r="G68" i="11"/>
  <c r="I71" i="11"/>
  <c r="G71" i="11"/>
  <c r="I70" i="11"/>
  <c r="G70" i="11"/>
  <c r="I69" i="11"/>
  <c r="G69" i="11"/>
  <c r="I73" i="11"/>
  <c r="G73" i="11"/>
  <c r="I59" i="11"/>
  <c r="G59" i="11"/>
  <c r="I57" i="11"/>
  <c r="G57" i="11"/>
  <c r="I64" i="11"/>
  <c r="G64" i="11"/>
  <c r="I65" i="11"/>
  <c r="G65" i="11"/>
  <c r="I61" i="11"/>
  <c r="G61" i="11"/>
  <c r="I58" i="11"/>
  <c r="G58" i="11"/>
  <c r="I62" i="11"/>
  <c r="G62" i="11"/>
  <c r="I60" i="11"/>
  <c r="G60" i="11"/>
  <c r="I63" i="11"/>
  <c r="G63" i="11"/>
  <c r="I52" i="11"/>
  <c r="G52" i="11"/>
  <c r="I50" i="11"/>
  <c r="G50" i="11"/>
  <c r="I54" i="11"/>
  <c r="G54" i="11"/>
  <c r="I51" i="11"/>
  <c r="G51" i="11"/>
  <c r="I53" i="11"/>
  <c r="G53" i="11"/>
  <c r="I49" i="11"/>
  <c r="G49" i="11"/>
  <c r="I43" i="11"/>
  <c r="G43" i="11"/>
  <c r="I45" i="11"/>
  <c r="G45" i="11"/>
  <c r="I44" i="11"/>
  <c r="G44" i="11"/>
  <c r="I41" i="11"/>
  <c r="G41" i="11"/>
  <c r="I42" i="11"/>
  <c r="G42" i="11"/>
  <c r="I46" i="11"/>
  <c r="G46" i="11"/>
  <c r="I34" i="11"/>
  <c r="G34" i="11"/>
  <c r="I38" i="11"/>
  <c r="G38" i="11"/>
  <c r="I37" i="11"/>
  <c r="G37" i="11"/>
  <c r="I35" i="11"/>
  <c r="G35" i="11"/>
  <c r="I36" i="11"/>
  <c r="G36" i="11"/>
  <c r="I29" i="11"/>
  <c r="G29" i="11"/>
  <c r="I31" i="11"/>
  <c r="G31" i="11"/>
  <c r="I20" i="11"/>
  <c r="G20" i="11"/>
  <c r="I22" i="11"/>
  <c r="G22" i="11"/>
  <c r="I24" i="11"/>
  <c r="G24" i="11"/>
  <c r="I26" i="11"/>
  <c r="G26" i="11"/>
  <c r="I19" i="11"/>
  <c r="G19" i="11"/>
  <c r="I23" i="11"/>
  <c r="G23" i="11"/>
  <c r="I30" i="11"/>
  <c r="G30" i="11"/>
  <c r="I28" i="11"/>
  <c r="G28" i="11"/>
  <c r="I17" i="11"/>
  <c r="G17" i="11"/>
  <c r="I18" i="11"/>
  <c r="G18" i="11"/>
  <c r="I27" i="11"/>
  <c r="G27" i="11"/>
  <c r="I21" i="11"/>
  <c r="G21" i="11"/>
  <c r="I16" i="11"/>
  <c r="G16" i="11"/>
  <c r="I25" i="11"/>
  <c r="G25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<sst xmlns="http://schemas.openxmlformats.org/spreadsheetml/2006/main" count="851" uniqueCount="228">
  <si>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</si>
  <si>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</si>
  <si>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</si>
  <si>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</si>
  <si>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</si>
  <si>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</si>
  <si>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</si>
  <si>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</si>
  <si>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</si>
  <si>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</si>
  <si>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</si>
  <si>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</si>
  <si>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</si>
  <si>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</si>
  <si>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</si>
  <si>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</si>
  <si>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</si>
  <si>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</si>
  <si>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</si>
  <si>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</si>
  <si>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</si>
  <si>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</si>
  <si>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</si>
  <si>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</si>
  <si>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</si>
  <si>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</si>
  <si>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</si>
  <si>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</si>
  <si>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</si>
  <si>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</si>
  <si>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</si>
  <si>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</si>
  <si>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</si>
  <si>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</si>
  <si>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</si>
  <si>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</si>
  <si>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</si>
  <si>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</si>
  <si>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</si>
  <si>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</si>
  <si>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</si>
  <si>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</si>
  <si>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</si>
  <si>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</si>
  <si>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</si>
  <si>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</si>
  <si>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</si>
  <si>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</si>
  <si>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</si>
  <si>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</si>
  <si>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</si>
  <si>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</si>
  <si>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</si>
  <si>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</si>
  <si>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</si>
  <si>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</si>
  <si>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</si>
  <si>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</si>
  <si>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</si>
  <si>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</si>
  <si>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</si>
  <si>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</si>
  <si>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</si>
  <si>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</si>
  <si>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</si>
  <si>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</si>
  <si>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</si>
  <si>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</si>
  <si>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</si>
  <si>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</si>
  <si>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</si>
  <si>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</si>
  <si>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</si>
  <si>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</si>
  <si>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</si>
  <si>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</si>
  <si>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</si>
  <si>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</si>
  <si>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</si>
  <si>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</si>
  <si>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</si>
  <si>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</si>
  <si>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</si>
  <si>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</si>
  <si>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</si>
  <si>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</si>
  <si>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</si>
  <si>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</si>
  <si>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</si>
  <si>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</si>
  <si>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</si>
  <si>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</si>
  <si>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</si>
  <si>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</si>
  <si>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</si>
  <si>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</si>
  <si>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</si>
  <si>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</si>
  <si>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</si>
  <si>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</si>
  <si>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</si>
  <si>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</si>
  <si>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</si>
  <si>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</si>
  <si>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</si>
  <si>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</si>
  <si>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</si>
  <si>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</si>
  <si>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</si>
  <si>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</si>
  <si>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</si>
  <si>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</si>
  <si>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</si>
  <si>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</si>
  <si>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</si>
  <si>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</si>
  <si>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</si>
  <si>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</si>
  <si>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</si>
  <si>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</si>
  <si>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</si>
  <si>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</si>
  <si>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</si>
  <si>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</si>
  <si>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</si>
  <si>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</si>
  <si>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</si>
  <si>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</si>
  <si>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</si>
  <si>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</si>
  <si>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</si>
  <si>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</si>
  <si>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</si>
  <si>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</si>
  <si>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</si>
  <si>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</si>
  <si>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</si>
  <si>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</si>
  <si>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</si>
  <si>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</si>
  <si>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</si>
  <si>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</si>
  <si>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</si>
  <si>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</si>
  <si>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</si>
  <si>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</si>
  <si>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</si>
  <si>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</si>
  <si>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</si>
  <si>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</si>
  <si>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</si>
  <si>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</si>
  <si>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</si>
  <si>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</si>
  <si>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</si>
  <si>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</si>
  <si>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</si>
  <si>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</si>
  <si>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</si>
  <si>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</si>
  <si>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</si>
  <si>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</si>
  <si>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</si>
  <si>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</si>
  <si>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</si>
  <si>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</si>
  <si>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</si>
  <si>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</si>
  <si>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</si>
  <si>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</si>
  <si>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</si>
  <si>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</si>
  <si>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</si>
  <si>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</si>
  <si>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</si>
  <si>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</si>
  <si>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</si>
  <si>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</si>
  <si>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</si>
  <si>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</si>
  <si>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</si>
  <si>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</si>
  <si>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</si>
  <si>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</si>
  <si>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</si>
  <si>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</si>
  <si>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</si>
  <si>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</si>
  <si>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</si>
  <si>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</si>
  <si>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</si>
  <si>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</si>
  <si>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</si>
  <si>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</si>
  <si>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</si>
  <si>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</si>
  <si>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</si>
  <si>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</si>
  <si>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</si>
  <si>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</si>
  <si>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</si>
  <si>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</si>
  <si>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</si>
  <si>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</si>
  <si>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</si>
  <si>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</si>
  <si>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</si>
  <si>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</si>
  <si>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نيسان 2022 (ل.ل.)</t>
  </si>
  <si>
    <t>سعر صرف الدولار</t>
  </si>
  <si>
    <t>معدل أسعار  السوبرماركات في 18-04-2023 (ل.ل.)</t>
  </si>
  <si>
    <t>معدل أسعار المحلات والملاحم في 18-04-2023 (ل.ل.)</t>
  </si>
  <si>
    <t>المعدل العام للأسعار في 18-04-2023  (ل.ل.)</t>
  </si>
  <si>
    <t xml:space="preserve"> التاريخ 25 نيسان 2023</t>
  </si>
  <si>
    <t>معدل أسعار  السوبرماركات في 25-04-2023 (ل.ل.)</t>
  </si>
  <si>
    <t>معدل أسعار المحلات والملاحم في 25-04-2023 (ل.ل.)</t>
  </si>
  <si>
    <t>المعدل العام للأسعار في 25-04-2023  (ل.ل.)</t>
  </si>
  <si>
    <t>1$=97000LBP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</si>
  <si>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</si>
  <si>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</si>
  <si>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التاريخ25 نيسان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</si>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</sst>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23" fillId="0" borderId="0" xfId="0" applyFont="1"/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65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208</v>
      </c>
      <c r="F12" s="225" t="s">
        <v>214</v>
      </c>
      <c r="G12" s="225" t="s">
        <v>197</v>
      </c>
      <c r="H12" s="225" t="s">
        <v>210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28582.347222222223</v>
      </c>
      <c r="F15" s="190">
        <v>71610.888888888891</v>
      </c>
      <c r="G15" s="45">
        <f t="shared" ref="G15:G30" si="0">(F15-E15)/E15</f>
        <v>1.5054236565012691</v>
      </c>
      <c r="H15" s="190">
        <v>73276.444444444438</v>
      </c>
      <c r="I15" s="45">
        <f t="shared" ref="I15:I30" si="1">(F15-H15)/H15</f>
        <v>-2.2729753990974707E-2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27674.368750000001</v>
      </c>
      <c r="F16" s="184">
        <v>67124.75</v>
      </c>
      <c r="G16" s="48">
        <f t="shared" si="0"/>
        <v>1.4255205459745128</v>
      </c>
      <c r="H16" s="184">
        <v>98686</v>
      </c>
      <c r="I16" s="44">
        <f t="shared" si="1"/>
        <v>-0.31981486735707193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27077.658333333333</v>
      </c>
      <c r="F17" s="184">
        <v>70498.666666666672</v>
      </c>
      <c r="G17" s="48">
        <f t="shared" si="0"/>
        <v>1.6035732410391226</v>
      </c>
      <c r="H17" s="184">
        <v>77436</v>
      </c>
      <c r="I17" s="44">
        <f t="shared" si="1"/>
        <v>-8.9587960810647876E-2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12477.552777777777</v>
      </c>
      <c r="F18" s="184">
        <v>22943.111111111109</v>
      </c>
      <c r="G18" s="48">
        <f t="shared" si="0"/>
        <v>0.83875087685240979</v>
      </c>
      <c r="H18" s="184">
        <v>21943.111111111109</v>
      </c>
      <c r="I18" s="44">
        <f t="shared" si="1"/>
        <v>4.5572389208458242E-2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75926.908333333326</v>
      </c>
      <c r="F19" s="184">
        <v>225749.66666666666</v>
      </c>
      <c r="G19" s="48">
        <f t="shared" si="0"/>
        <v>1.9732498217309653</v>
      </c>
      <c r="H19" s="184">
        <v>234749.66666666666</v>
      </c>
      <c r="I19" s="44">
        <f t="shared" si="1"/>
        <v>-3.8338712586031359E-2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28322.380555555555</v>
      </c>
      <c r="F20" s="184">
        <v>53554.222222222219</v>
      </c>
      <c r="G20" s="48">
        <f t="shared" si="0"/>
        <v>0.89087997448425393</v>
      </c>
      <c r="H20" s="184">
        <v>66332</v>
      </c>
      <c r="I20" s="44">
        <f t="shared" si="1"/>
        <v>-0.19263368777931889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16127.380555555555</v>
      </c>
      <c r="F21" s="184">
        <v>96388.666666666672</v>
      </c>
      <c r="G21" s="48">
        <f t="shared" si="0"/>
        <v>4.9767093815779484</v>
      </c>
      <c r="H21" s="184">
        <v>90610.888888888891</v>
      </c>
      <c r="I21" s="44">
        <f t="shared" si="1"/>
        <v>6.3764718000534681E-2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7079.7993055555553</v>
      </c>
      <c r="F22" s="184">
        <v>20105.333333333332</v>
      </c>
      <c r="G22" s="48">
        <f t="shared" si="0"/>
        <v>1.8398168458753585</v>
      </c>
      <c r="H22" s="184">
        <v>16994.222222222223</v>
      </c>
      <c r="I22" s="44">
        <f t="shared" si="1"/>
        <v>0.18306875539399001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6465.094444444444</v>
      </c>
      <c r="F23" s="184">
        <v>27312.25</v>
      </c>
      <c r="G23" s="48">
        <f t="shared" si="0"/>
        <v>3.2245709223118681</v>
      </c>
      <c r="H23" s="184">
        <v>26187.25</v>
      </c>
      <c r="I23" s="44">
        <f t="shared" si="1"/>
        <v>4.2959837325415993E-2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7135.8062499999996</v>
      </c>
      <c r="F24" s="184">
        <v>29562.25</v>
      </c>
      <c r="G24" s="48">
        <f t="shared" si="0"/>
        <v>3.1428044658583603</v>
      </c>
      <c r="H24" s="184">
        <v>35312.25</v>
      </c>
      <c r="I24" s="44">
        <f t="shared" si="1"/>
        <v>-0.16283301120715898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6887.2455357142862</v>
      </c>
      <c r="F25" s="184">
        <v>25388.666666666668</v>
      </c>
      <c r="G25" s="48">
        <f>(F25-E25)/E25</f>
        <v>2.686330991832945</v>
      </c>
      <c r="H25" s="184">
        <v>26687.25</v>
      </c>
      <c r="I25" s="44">
        <f t="shared" si="1"/>
        <v>-4.8659316090392681E-2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19928.627083333333</v>
      </c>
      <c r="F26" s="184">
        <v>60562.25</v>
      </c>
      <c r="G26" s="48">
        <f t="shared" si="0"/>
        <v>2.0389574628876113</v>
      </c>
      <c r="H26" s="184">
        <v>60624.75</v>
      </c>
      <c r="I26" s="44">
        <f t="shared" si="1"/>
        <v>-1.0309320863178817E-3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7410.2107142857149</v>
      </c>
      <c r="F27" s="184">
        <v>28187.25</v>
      </c>
      <c r="G27" s="48">
        <f t="shared" si="0"/>
        <v>2.8038392006396577</v>
      </c>
      <c r="H27" s="184">
        <v>31062.25</v>
      </c>
      <c r="I27" s="44">
        <f t="shared" si="1"/>
        <v>-9.2556076910075738E-2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8404.4868055555544</v>
      </c>
      <c r="F28" s="184">
        <v>89277.555555555562</v>
      </c>
      <c r="G28" s="48">
        <f t="shared" si="0"/>
        <v>9.6226064269077192</v>
      </c>
      <c r="H28" s="184">
        <v>89054.222222222219</v>
      </c>
      <c r="I28" s="44">
        <f t="shared" si="1"/>
        <v>2.5078354261075493E-3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18885.379464285714</v>
      </c>
      <c r="F29" s="184">
        <v>67293.75</v>
      </c>
      <c r="G29" s="48">
        <f t="shared" si="0"/>
        <v>2.5632723254123504</v>
      </c>
      <c r="H29" s="184">
        <v>67293.75</v>
      </c>
      <c r="I29" s="44">
        <f t="shared" si="1"/>
        <v>0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13773.594444444443</v>
      </c>
      <c r="F30" s="187">
        <v>45388.666666666664</v>
      </c>
      <c r="G30" s="51">
        <f t="shared" si="0"/>
        <v>2.2953392703510382</v>
      </c>
      <c r="H30" s="187">
        <v>40499.777777777781</v>
      </c>
      <c r="I30" s="56">
        <f t="shared" si="1"/>
        <v>0.1207139682522262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21419.205555555556</v>
      </c>
      <c r="F32" s="190">
        <v>130214.28571428571</v>
      </c>
      <c r="G32" s="45">
        <f>(F32-E32)/E32</f>
        <v>5.0793237814794532</v>
      </c>
      <c r="H32" s="190">
        <v>129928.57142857143</v>
      </c>
      <c r="I32" s="44">
        <f>(F32-H32)/H32</f>
        <v>2.199010445299535E-3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21007.058035714286</v>
      </c>
      <c r="F33" s="184">
        <v>132833.33333333334</v>
      </c>
      <c r="G33" s="48">
        <f>(F33-E33)/E33</f>
        <v>5.3232715931713148</v>
      </c>
      <c r="H33" s="184">
        <v>133600</v>
      </c>
      <c r="I33" s="44">
        <f>(F33-H33)/H33</f>
        <v>-5.7385229540917434E-3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13783.657142857144</v>
      </c>
      <c r="F34" s="184">
        <v>61214.285714285717</v>
      </c>
      <c r="G34" s="48">
        <f>(F34-E34)/E34</f>
        <v>3.441077217740264</v>
      </c>
      <c r="H34" s="184">
        <v>57214.285714285717</v>
      </c>
      <c r="I34" s="44">
        <f>(F34-H34)/H34</f>
        <v>6.9912609238451925E-2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12812.5</v>
      </c>
      <c r="F35" s="184">
        <v>94000</v>
      </c>
      <c r="G35" s="48">
        <f>(F35-E35)/E35</f>
        <v>6.3365853658536588</v>
      </c>
      <c r="H35" s="184">
        <v>93000</v>
      </c>
      <c r="I35" s="44">
        <f>(F35-H35)/H35</f>
        <v>1.0752688172043012E-2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8694.2090277777788</v>
      </c>
      <c r="F36" s="184">
        <v>38387.555555555555</v>
      </c>
      <c r="G36" s="51">
        <f>(F36-E36)/E36</f>
        <v>3.4153016603245083</v>
      </c>
      <c r="H36" s="184">
        <v>36108.666666666664</v>
      </c>
      <c r="I36" s="56">
        <f>(F36-H36)/H36</f>
        <v>6.31119645022125E-2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342734.8</v>
      </c>
      <c r="F38" s="184">
        <v>1720392</v>
      </c>
      <c r="G38" s="45">
        <f t="shared" ref="G38:G43" si="2">(F38-E38)/E38</f>
        <v>4.0196011610142888</v>
      </c>
      <c r="H38" s="184">
        <v>1556800</v>
      </c>
      <c r="I38" s="44">
        <f t="shared" ref="I38:I43" si="3">(F38-H38)/H38</f>
        <v>0.10508221993833505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252830.65714285715</v>
      </c>
      <c r="F39" s="184">
        <v>887685</v>
      </c>
      <c r="G39" s="48">
        <f t="shared" si="2"/>
        <v>2.510986405016661</v>
      </c>
      <c r="H39" s="184">
        <v>872653.71428571432</v>
      </c>
      <c r="I39" s="44">
        <f t="shared" si="3"/>
        <v>1.7224800018858694E-2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164062.58333333334</v>
      </c>
      <c r="F40" s="184">
        <v>609968.33333333337</v>
      </c>
      <c r="G40" s="48">
        <f t="shared" si="2"/>
        <v>2.7179003337649097</v>
      </c>
      <c r="H40" s="184">
        <v>619801</v>
      </c>
      <c r="I40" s="44">
        <f t="shared" si="3"/>
        <v>-1.5864231691569759E-2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82702.14285714287</v>
      </c>
      <c r="F41" s="184">
        <v>317621.11111111112</v>
      </c>
      <c r="G41" s="48">
        <f t="shared" si="2"/>
        <v>2.8405427010489928</v>
      </c>
      <c r="H41" s="184">
        <v>309305.88888888888</v>
      </c>
      <c r="I41" s="44">
        <f t="shared" si="3"/>
        <v>2.6883491459192044E-2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69833.333333333328</v>
      </c>
      <c r="F42" s="184">
        <v>326566.66666666669</v>
      </c>
      <c r="G42" s="48">
        <f t="shared" si="2"/>
        <v>3.6763723150358003</v>
      </c>
      <c r="H42" s="184">
        <v>317198</v>
      </c>
      <c r="I42" s="44">
        <f t="shared" si="3"/>
        <v>2.9535705353333521E-2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161540.17857142858</v>
      </c>
      <c r="F43" s="184">
        <v>599875.71428571432</v>
      </c>
      <c r="G43" s="51">
        <f t="shared" si="2"/>
        <v>2.7134768550504353</v>
      </c>
      <c r="H43" s="184">
        <v>594086</v>
      </c>
      <c r="I43" s="59">
        <f t="shared" si="3"/>
        <v>9.7455827703637511E-3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100746.30416666667</v>
      </c>
      <c r="F45" s="184">
        <v>363750</v>
      </c>
      <c r="G45" s="45">
        <f t="shared" ref="G45:G50" si="4">(F45-E45)/E45</f>
        <v>2.6105542829466075</v>
      </c>
      <c r="H45" s="184">
        <v>369837.33333333331</v>
      </c>
      <c r="I45" s="44">
        <f t="shared" ref="I45:I50" si="5">(F45-H45)/H45</f>
        <v>-1.6459488495843166E-2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73242</v>
      </c>
      <c r="F46" s="184">
        <v>322255.55555555556</v>
      </c>
      <c r="G46" s="48">
        <f t="shared" si="4"/>
        <v>3.3998737821954008</v>
      </c>
      <c r="H46" s="184">
        <v>320846.75</v>
      </c>
      <c r="I46" s="84">
        <f t="shared" si="5"/>
        <v>4.3908986316849464E-3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229796.32638888888</v>
      </c>
      <c r="F47" s="184">
        <v>1027922.8571428572</v>
      </c>
      <c r="G47" s="48">
        <f t="shared" si="4"/>
        <v>3.473190991762344</v>
      </c>
      <c r="H47" s="184">
        <v>1031102</v>
      </c>
      <c r="I47" s="84">
        <f t="shared" si="5"/>
        <v>-3.0832476875642181E-3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286990.625</v>
      </c>
      <c r="F48" s="184">
        <v>1293171.6666666667</v>
      </c>
      <c r="G48" s="48">
        <f t="shared" si="4"/>
        <v>3.5059718123777275</v>
      </c>
      <c r="H48" s="184">
        <v>1270143.3899999999</v>
      </c>
      <c r="I48" s="84">
        <f t="shared" si="5"/>
        <v>1.8130454284115787E-2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25060</v>
      </c>
      <c r="F49" s="184">
        <v>149137.5</v>
      </c>
      <c r="G49" s="48">
        <f t="shared" si="4"/>
        <v>4.9512170790103749</v>
      </c>
      <c r="H49" s="184">
        <v>149598.75</v>
      </c>
      <c r="I49" s="44">
        <f t="shared" si="5"/>
        <v>-3.0832476875642342E-3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1899000</v>
      </c>
      <c r="G50" s="56">
        <f t="shared" si="4"/>
        <v>6.03985171455051</v>
      </c>
      <c r="H50" s="184">
        <v>1899000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48480</v>
      </c>
      <c r="F52" s="181">
        <v>168004</v>
      </c>
      <c r="G52" s="183">
        <f t="shared" ref="G52:G60" si="6">(F52-E52)/E52</f>
        <v>2.4654290429042902</v>
      </c>
      <c r="H52" s="181">
        <v>166383</v>
      </c>
      <c r="I52" s="116">
        <f t="shared" ref="I52:I60" si="7">(F52-H52)/H52</f>
        <v>9.7425818743501445E-3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53735.416666666664</v>
      </c>
      <c r="F53" s="184">
        <v>172272</v>
      </c>
      <c r="G53" s="186">
        <f t="shared" si="6"/>
        <v>2.2059302911642695</v>
      </c>
      <c r="H53" s="184">
        <v>172804.8</v>
      </c>
      <c r="I53" s="84">
        <f t="shared" si="7"/>
        <v>-3.083247687564167E-3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38467.825000000004</v>
      </c>
      <c r="F54" s="184">
        <v>145823.33333333334</v>
      </c>
      <c r="G54" s="186">
        <f t="shared" si="6"/>
        <v>2.7907870625212974</v>
      </c>
      <c r="H54" s="184">
        <v>144977</v>
      </c>
      <c r="I54" s="84">
        <f t="shared" si="7"/>
        <v>5.8377075903994638E-3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49322.916666666664</v>
      </c>
      <c r="F55" s="184">
        <v>205478.33333333334</v>
      </c>
      <c r="G55" s="186">
        <f t="shared" si="6"/>
        <v>3.1659809926082372</v>
      </c>
      <c r="H55" s="184">
        <v>206113.83333333334</v>
      </c>
      <c r="I55" s="84">
        <f t="shared" si="7"/>
        <v>-3.0832476875642342E-3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24572</v>
      </c>
      <c r="F56" s="184">
        <v>99263.333333333328</v>
      </c>
      <c r="G56" s="191">
        <f t="shared" si="6"/>
        <v>3.0396928753594876</v>
      </c>
      <c r="H56" s="184">
        <v>99083.833333333328</v>
      </c>
      <c r="I56" s="85">
        <f t="shared" si="7"/>
        <v>1.8115972501400331E-3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13360</v>
      </c>
      <c r="F57" s="187">
        <v>108640</v>
      </c>
      <c r="G57" s="189">
        <f t="shared" si="6"/>
        <v>7.1317365269461082</v>
      </c>
      <c r="H57" s="187">
        <v>107030</v>
      </c>
      <c r="I57" s="117">
        <f t="shared" si="7"/>
        <v>1.5042511445389144E-2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48045.53571428571</v>
      </c>
      <c r="F58" s="190">
        <v>230305.71428571429</v>
      </c>
      <c r="G58" s="44">
        <f t="shared" si="6"/>
        <v>3.7934883202319232</v>
      </c>
      <c r="H58" s="190">
        <v>227404</v>
      </c>
      <c r="I58" s="44">
        <f t="shared" si="7"/>
        <v>1.2760172581459825E-2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57016.047619047618</v>
      </c>
      <c r="F59" s="184">
        <v>220882.85714285713</v>
      </c>
      <c r="G59" s="48">
        <f t="shared" si="6"/>
        <v>2.8740471563143877</v>
      </c>
      <c r="H59" s="184">
        <v>225180</v>
      </c>
      <c r="I59" s="44">
        <f t="shared" si="7"/>
        <v>-1.9083146181467579E-2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479500</v>
      </c>
      <c r="F60" s="184">
        <v>1095130</v>
      </c>
      <c r="G60" s="51">
        <f t="shared" si="6"/>
        <v>1.2838998957247132</v>
      </c>
      <c r="H60" s="184">
        <v>1098517</v>
      </c>
      <c r="I60" s="51">
        <f t="shared" si="7"/>
        <v>-3.0832476875642342E-3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95515.142857142855</v>
      </c>
      <c r="F62" s="184">
        <v>466421.25</v>
      </c>
      <c r="G62" s="45">
        <f t="shared" ref="G62:G67" si="8">(F62-E62)/E62</f>
        <v>3.8832178442909577</v>
      </c>
      <c r="H62" s="184">
        <v>467676</v>
      </c>
      <c r="I62" s="44">
        <f t="shared" ref="I62:I67" si="9">(F62-H62)/H62</f>
        <v>-2.6829471685525879E-3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579720.1166666667</v>
      </c>
      <c r="F63" s="184">
        <v>2329212.5</v>
      </c>
      <c r="G63" s="48">
        <f t="shared" si="8"/>
        <v>3.0178224509315656</v>
      </c>
      <c r="H63" s="184">
        <v>2342984</v>
      </c>
      <c r="I63" s="44">
        <f t="shared" si="9"/>
        <v>-5.8777610090380468E-3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347343.75</v>
      </c>
      <c r="F64" s="184">
        <v>888735.5555555555</v>
      </c>
      <c r="G64" s="48">
        <f t="shared" si="8"/>
        <v>1.5586628679962011</v>
      </c>
      <c r="H64" s="184">
        <v>892349.11111111112</v>
      </c>
      <c r="I64" s="84">
        <f t="shared" si="9"/>
        <v>-4.0494863619645353E-3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142896.75</v>
      </c>
      <c r="F65" s="184">
        <v>609645</v>
      </c>
      <c r="G65" s="48">
        <f t="shared" si="8"/>
        <v>3.2663321594088037</v>
      </c>
      <c r="H65" s="184">
        <v>611530.5</v>
      </c>
      <c r="I65" s="84">
        <f t="shared" si="9"/>
        <v>-3.0832476875642342E-3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62629.19642857142</v>
      </c>
      <c r="F66" s="184">
        <v>301115.71428571426</v>
      </c>
      <c r="G66" s="48">
        <f t="shared" si="8"/>
        <v>3.807912785998087</v>
      </c>
      <c r="H66" s="184">
        <v>306859.875</v>
      </c>
      <c r="I66" s="84">
        <f t="shared" si="9"/>
        <v>-1.871916526813986E-2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51410.525000000001</v>
      </c>
      <c r="F67" s="184">
        <v>217141.42857142858</v>
      </c>
      <c r="G67" s="51">
        <f t="shared" si="8"/>
        <v>3.223676544276266</v>
      </c>
      <c r="H67" s="184">
        <v>217813</v>
      </c>
      <c r="I67" s="85">
        <f t="shared" si="9"/>
        <v>-3.083247687564196E-3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58072.875</v>
      </c>
      <c r="F69" s="190">
        <v>280468.57142857142</v>
      </c>
      <c r="G69" s="45">
        <f>(F69-E69)/E69</f>
        <v>3.8295968027856624</v>
      </c>
      <c r="H69" s="190">
        <v>281753</v>
      </c>
      <c r="I69" s="44">
        <f>(F69-H69)/H69</f>
        <v>-4.5587041537395508E-3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39908.458333333336</v>
      </c>
      <c r="F70" s="184">
        <v>218896.66666666666</v>
      </c>
      <c r="G70" s="48">
        <f>(F70-E70)/E70</f>
        <v>4.4849692473295653</v>
      </c>
      <c r="H70" s="184">
        <v>223141.33333333334</v>
      </c>
      <c r="I70" s="44">
        <f>(F70-H70)/H70</f>
        <v>-1.9022323669303846E-2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22435.723214285714</v>
      </c>
      <c r="F71" s="184">
        <v>86087.5</v>
      </c>
      <c r="G71" s="48">
        <f>(F71-E71)/E71</f>
        <v>2.8370726531866235</v>
      </c>
      <c r="H71" s="184">
        <v>89299.777777777781</v>
      </c>
      <c r="I71" s="44">
        <f>(F71-H71)/H71</f>
        <v>-3.5971845145813509E-2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30528.25</v>
      </c>
      <c r="F72" s="184">
        <v>154230</v>
      </c>
      <c r="G72" s="48">
        <f>(F72-E72)/E72</f>
        <v>4.0520419611343588</v>
      </c>
      <c r="H72" s="184">
        <v>146923</v>
      </c>
      <c r="I72" s="44">
        <f>(F72-H72)/H72</f>
        <v>4.9733533891902562E-2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24862.791666666668</v>
      </c>
      <c r="F73" s="193">
        <v>121896.66666666667</v>
      </c>
      <c r="G73" s="48">
        <f>(F73-E73)/E73</f>
        <v>3.902774728635662</v>
      </c>
      <c r="H73" s="193">
        <v>124785</v>
      </c>
      <c r="I73" s="59">
        <f>(F73-H73)/H73</f>
        <v>-2.3146478609875613E-2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20083.599999999999</v>
      </c>
      <c r="F75" s="181">
        <v>76953.333333333328</v>
      </c>
      <c r="G75" s="44">
        <f t="shared" ref="G75:G81" si="10">(F75-E75)/E75</f>
        <v>2.8316503681278919</v>
      </c>
      <c r="H75" s="181">
        <v>77515.666666666672</v>
      </c>
      <c r="I75" s="45">
        <f t="shared" ref="I75:I81" si="11">(F75-H75)/H75</f>
        <v>-7.2544474880348016E-3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28845</v>
      </c>
      <c r="F76" s="184">
        <v>99679.5</v>
      </c>
      <c r="G76" s="48">
        <f t="shared" si="10"/>
        <v>2.4556942277691109</v>
      </c>
      <c r="H76" s="184">
        <v>99441.822222222225</v>
      </c>
      <c r="I76" s="44">
        <f t="shared" si="11"/>
        <v>2.3901188902857961E-3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11270.077380952382</v>
      </c>
      <c r="F77" s="184">
        <v>43456</v>
      </c>
      <c r="G77" s="48">
        <f t="shared" si="10"/>
        <v>2.8558741462986954</v>
      </c>
      <c r="H77" s="184">
        <v>43590.400000000001</v>
      </c>
      <c r="I77" s="44">
        <f t="shared" si="11"/>
        <v>-3.0832476875642676E-3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17524.444444444445</v>
      </c>
      <c r="F78" s="184">
        <v>99117</v>
      </c>
      <c r="G78" s="48">
        <f t="shared" si="10"/>
        <v>4.6559282272381433</v>
      </c>
      <c r="H78" s="184">
        <v>96409.5</v>
      </c>
      <c r="I78" s="44">
        <f t="shared" si="11"/>
        <v>2.8083332036780609E-2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30674.363095238095</v>
      </c>
      <c r="F79" s="184">
        <v>146142.625</v>
      </c>
      <c r="G79" s="48">
        <f t="shared" si="10"/>
        <v>3.7643246755036053</v>
      </c>
      <c r="H79" s="184">
        <v>140939</v>
      </c>
      <c r="I79" s="44">
        <f t="shared" si="11"/>
        <v>3.6921114808534189E-2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759186.66666666663</v>
      </c>
      <c r="G80" s="48">
        <f t="shared" si="10"/>
        <v>9.1224888888888884</v>
      </c>
      <c r="H80" s="184">
        <v>761534.66666666663</v>
      </c>
      <c r="I80" s="44">
        <f t="shared" si="11"/>
        <v>-3.0832476875642346E-3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43885.8</v>
      </c>
      <c r="F81" s="187">
        <v>172296.25</v>
      </c>
      <c r="G81" s="51">
        <f t="shared" si="10"/>
        <v>2.9260136536191657</v>
      </c>
      <c r="H81" s="187">
        <v>172329.11111111112</v>
      </c>
      <c r="I81" s="56">
        <f t="shared" si="11"/>
        <v>-1.90688101965178E-4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208</v>
      </c>
      <c r="F12" s="233" t="s">
        <v>215</v>
      </c>
      <c r="G12" s="225" t="s">
        <v>197</v>
      </c>
      <c r="H12" s="233" t="s">
        <v>211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28582.347222222223</v>
      </c>
      <c r="F15" s="155">
        <v>54833.2</v>
      </c>
      <c r="G15" s="44">
        <f>(F15-E15)/E15</f>
        <v>0.91842886707947635</v>
      </c>
      <c r="H15" s="155">
        <v>62433.2</v>
      </c>
      <c r="I15" s="118">
        <f>(F15-H15)/H15</f>
        <v>-0.12173010513636975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27674.368750000001</v>
      </c>
      <c r="F16" s="155">
        <v>52300</v>
      </c>
      <c r="G16" s="48">
        <f t="shared" ref="G16:G39" si="0">(F16-E16)/E16</f>
        <v>0.88983533725588582</v>
      </c>
      <c r="H16" s="155">
        <v>80000</v>
      </c>
      <c r="I16" s="48">
        <f>(F16-H16)/H16</f>
        <v>-0.34625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27077.658333333333</v>
      </c>
      <c r="F17" s="155">
        <v>57666.6</v>
      </c>
      <c r="G17" s="48">
        <f t="shared" si="0"/>
        <v>1.129674556422438</v>
      </c>
      <c r="H17" s="155">
        <v>68300</v>
      </c>
      <c r="I17" s="48">
        <f t="shared" ref="I17:I29" si="1">(F17-H17)/H17</f>
        <v>-0.15568667642752565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12477.552777777777</v>
      </c>
      <c r="F18" s="155">
        <v>16766.599999999999</v>
      </c>
      <c r="G18" s="48">
        <f t="shared" si="0"/>
        <v>0.34374106033523755</v>
      </c>
      <c r="H18" s="155">
        <v>20100</v>
      </c>
      <c r="I18" s="48">
        <f t="shared" si="1"/>
        <v>-0.16584079601990057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75926.908333333326</v>
      </c>
      <c r="F19" s="155">
        <v>152000</v>
      </c>
      <c r="G19" s="48">
        <f t="shared" si="0"/>
        <v>1.001925316551697</v>
      </c>
      <c r="H19" s="155">
        <v>214500</v>
      </c>
      <c r="I19" s="48">
        <f t="shared" si="1"/>
        <v>-0.29137529137529139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28322.380555555555</v>
      </c>
      <c r="F20" s="155">
        <v>41633.199999999997</v>
      </c>
      <c r="G20" s="48">
        <f t="shared" si="0"/>
        <v>0.46997530515963171</v>
      </c>
      <c r="H20" s="155">
        <v>51666.6</v>
      </c>
      <c r="I20" s="48">
        <f t="shared" si="1"/>
        <v>-0.19419508928398621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16127.380555555555</v>
      </c>
      <c r="F21" s="155">
        <v>53466.6</v>
      </c>
      <c r="G21" s="48">
        <f t="shared" si="0"/>
        <v>2.3152687019332374</v>
      </c>
      <c r="H21" s="155">
        <v>63000</v>
      </c>
      <c r="I21" s="48">
        <f t="shared" si="1"/>
        <v>-0.15132380952380955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7079.7993055555553</v>
      </c>
      <c r="F22" s="155">
        <v>14733.2</v>
      </c>
      <c r="G22" s="48">
        <f t="shared" si="0"/>
        <v>1.0810194419549128</v>
      </c>
      <c r="H22" s="155">
        <v>16666.599999999999</v>
      </c>
      <c r="I22" s="48">
        <f t="shared" si="1"/>
        <v>-0.11600446401785595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6465.094444444444</v>
      </c>
      <c r="F23" s="155">
        <v>13500</v>
      </c>
      <c r="G23" s="48">
        <f t="shared" si="0"/>
        <v>1.0881365486626045</v>
      </c>
      <c r="H23" s="155">
        <v>18100</v>
      </c>
      <c r="I23" s="48">
        <f t="shared" si="1"/>
        <v>-0.2541436464088398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7135.8062499999996</v>
      </c>
      <c r="F24" s="155">
        <v>15500</v>
      </c>
      <c r="G24" s="48">
        <f t="shared" si="0"/>
        <v>1.1721441778215322</v>
      </c>
      <c r="H24" s="155">
        <v>18100</v>
      </c>
      <c r="I24" s="48">
        <f t="shared" si="1"/>
        <v>-0.143646408839779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6887.2455357142862</v>
      </c>
      <c r="F25" s="155">
        <v>13500</v>
      </c>
      <c r="G25" s="48">
        <f t="shared" si="0"/>
        <v>0.96014501443208611</v>
      </c>
      <c r="H25" s="155">
        <v>14900</v>
      </c>
      <c r="I25" s="48">
        <f t="shared" si="1"/>
        <v>-9.3959731543624164E-2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19928.627083333333</v>
      </c>
      <c r="F26" s="155">
        <v>32500</v>
      </c>
      <c r="G26" s="48">
        <f t="shared" si="0"/>
        <v>0.63081981834967105</v>
      </c>
      <c r="H26" s="155">
        <v>40100</v>
      </c>
      <c r="I26" s="48">
        <f t="shared" si="1"/>
        <v>-0.18952618453865336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7410.2107142857149</v>
      </c>
      <c r="F27" s="155">
        <v>17833.2</v>
      </c>
      <c r="G27" s="48">
        <f t="shared" si="0"/>
        <v>1.4065712417084726</v>
      </c>
      <c r="H27" s="155">
        <v>20266.599999999999</v>
      </c>
      <c r="I27" s="48">
        <f t="shared" si="1"/>
        <v>-0.12006947391274303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8404.4868055555544</v>
      </c>
      <c r="F28" s="155">
        <v>65300</v>
      </c>
      <c r="G28" s="48">
        <f t="shared" si="0"/>
        <v>6.7696594105942589</v>
      </c>
      <c r="H28" s="155">
        <v>89023.2</v>
      </c>
      <c r="I28" s="48">
        <f t="shared" si="1"/>
        <v>-0.26648334366771803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18885.379464285714</v>
      </c>
      <c r="F29" s="155">
        <v>55156.6</v>
      </c>
      <c r="G29" s="48">
        <f t="shared" si="0"/>
        <v>1.9205979209635191</v>
      </c>
      <c r="H29" s="155">
        <v>50825.4</v>
      </c>
      <c r="I29" s="48">
        <f t="shared" si="1"/>
        <v>8.5217233902733613E-2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13773.594444444443</v>
      </c>
      <c r="F30" s="158">
        <v>38966.6</v>
      </c>
      <c r="G30" s="51">
        <f t="shared" si="0"/>
        <v>1.8290799585519315</v>
      </c>
      <c r="H30" s="158">
        <v>42000</v>
      </c>
      <c r="I30" s="51">
        <f>(F30-H30)/H30</f>
        <v>-7.2223809523809565E-2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21419.205555555556</v>
      </c>
      <c r="F32" s="155">
        <v>71833.2</v>
      </c>
      <c r="G32" s="44">
        <f t="shared" si="0"/>
        <v>2.3536818073706955</v>
      </c>
      <c r="H32" s="155">
        <v>67666.600000000006</v>
      </c>
      <c r="I32" s="45">
        <f>(F32-H32)/H32</f>
        <v>6.1575430123576344E-2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21007.058035714286</v>
      </c>
      <c r="F33" s="155">
        <v>71166.600000000006</v>
      </c>
      <c r="G33" s="48">
        <f t="shared" si="0"/>
        <v>2.3877471028550992</v>
      </c>
      <c r="H33" s="155">
        <v>68166.600000000006</v>
      </c>
      <c r="I33" s="48">
        <f>(F33-H33)/H33</f>
        <v>4.4009822992491919E-2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13783.657142857144</v>
      </c>
      <c r="F34" s="155">
        <v>53300</v>
      </c>
      <c r="G34" s="48">
        <f>(F34-E34)/E34</f>
        <v>2.8668982729028989</v>
      </c>
      <c r="H34" s="155">
        <v>53333.2</v>
      </c>
      <c r="I34" s="48">
        <f>(F34-H34)/H34</f>
        <v>-6.2250155625383609E-4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12812.5</v>
      </c>
      <c r="F35" s="155">
        <v>46966.6</v>
      </c>
      <c r="G35" s="48">
        <f t="shared" si="0"/>
        <v>2.6656858536585366</v>
      </c>
      <c r="H35" s="155">
        <v>41133.199999999997</v>
      </c>
      <c r="I35" s="48">
        <f>(F35-H35)/H35</f>
        <v>0.14181731545321058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8694.2090277777788</v>
      </c>
      <c r="F36" s="155">
        <v>24166.6</v>
      </c>
      <c r="G36" s="55">
        <f t="shared" si="0"/>
        <v>1.7796203108055397</v>
      </c>
      <c r="H36" s="155">
        <v>28333.200000000001</v>
      </c>
      <c r="I36" s="48">
        <f>(F36-H36)/H36</f>
        <v>-0.14705716262194182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342734.8</v>
      </c>
      <c r="F38" s="156">
        <v>1452900</v>
      </c>
      <c r="G38" s="45">
        <f t="shared" si="0"/>
        <v>3.2391376656236832</v>
      </c>
      <c r="H38" s="156">
        <v>1494610</v>
      </c>
      <c r="I38" s="45">
        <f>(F38-H38)/H38</f>
        <v>-2.7906945624611101E-2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252830.65714285715</v>
      </c>
      <c r="F39" s="157">
        <v>1017100</v>
      </c>
      <c r="G39" s="51">
        <f t="shared" si="0"/>
        <v>3.0228507551016928</v>
      </c>
      <c r="H39" s="157">
        <v>1056925.8</v>
      </c>
      <c r="I39" s="51">
        <f>(F39-H39)/H39</f>
        <v>-3.7680790836972705E-2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</row>
    <row r="12" spans="1:9" ht="24.75" customHeight="1">
      <c r="A12" s="223" t="s">
        <v>3</v>
      </c>
      <c r="B12" s="229"/>
      <c r="C12" s="231" t="s">
        <v>0</v>
      </c>
      <c r="D12" s="225" t="s">
        <v>214</v>
      </c>
      <c r="E12" s="233" t="s">
        <v>215</v>
      </c>
      <c r="F12" s="240" t="s">
        <v>186</v>
      </c>
      <c r="G12" s="225" t="s">
        <v>208</v>
      </c>
      <c r="H12" s="242" t="s">
        <v>216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71610.888888888891</v>
      </c>
      <c r="E15" s="144">
        <v>54833.2</v>
      </c>
      <c r="F15" s="67">
        <f t="shared" ref="F15:F30" si="0">D15-E15</f>
        <v>16777.688888888893</v>
      </c>
      <c r="G15" s="42">
        <v>28582.347222222223</v>
      </c>
      <c r="H15" s="66">
        <f>AVERAGE(D15:E15)</f>
        <v>63222.044444444444</v>
      </c>
      <c r="I15" s="69">
        <f>(H15-G15)/G15</f>
        <v>1.2119262617903728</v>
      </c>
    </row>
    <row r="16" spans="1:9" ht="16.5" customHeight="1">
      <c r="A16" s="37"/>
      <c r="B16" s="34" t="s">
        <v>5</v>
      </c>
      <c r="C16" s="15" t="s">
        <v>164</v>
      </c>
      <c r="D16" s="144">
        <v>67124.75</v>
      </c>
      <c r="E16" s="144">
        <v>52300</v>
      </c>
      <c r="F16" s="71">
        <f t="shared" si="0"/>
        <v>14824.75</v>
      </c>
      <c r="G16" s="46">
        <v>27674.368750000001</v>
      </c>
      <c r="H16" s="68">
        <f t="shared" ref="H16:H30" si="1">AVERAGE(D16:E16)</f>
        <v>59712.375</v>
      </c>
      <c r="I16" s="72">
        <f t="shared" ref="I16:I39" si="2">(H16-G16)/G16</f>
        <v>1.1576779416151994</v>
      </c>
    </row>
    <row r="17" spans="1:9" ht="16.5">
      <c r="A17" s="37"/>
      <c r="B17" s="34" t="s">
        <v>6</v>
      </c>
      <c r="C17" s="15" t="s">
        <v>165</v>
      </c>
      <c r="D17" s="144">
        <v>70498.666666666672</v>
      </c>
      <c r="E17" s="144">
        <v>57666.6</v>
      </c>
      <c r="F17" s="71">
        <f t="shared" si="0"/>
        <v>12832.066666666673</v>
      </c>
      <c r="G17" s="46">
        <v>27077.658333333333</v>
      </c>
      <c r="H17" s="68">
        <f t="shared" si="1"/>
        <v>64082.633333333331</v>
      </c>
      <c r="I17" s="72">
        <f t="shared" si="2"/>
        <v>1.3666238987307802</v>
      </c>
    </row>
    <row r="18" spans="1:9" ht="16.5">
      <c r="A18" s="37"/>
      <c r="B18" s="34" t="s">
        <v>7</v>
      </c>
      <c r="C18" s="15" t="s">
        <v>166</v>
      </c>
      <c r="D18" s="144">
        <v>22943.111111111109</v>
      </c>
      <c r="E18" s="144">
        <v>16766.599999999999</v>
      </c>
      <c r="F18" s="71">
        <f t="shared" si="0"/>
        <v>6176.5111111111109</v>
      </c>
      <c r="G18" s="46">
        <v>12477.552777777777</v>
      </c>
      <c r="H18" s="68">
        <f t="shared" si="1"/>
        <v>19854.855555555554</v>
      </c>
      <c r="I18" s="72">
        <f t="shared" si="2"/>
        <v>0.59124596859382372</v>
      </c>
    </row>
    <row r="19" spans="1:9" ht="16.5">
      <c r="A19" s="37"/>
      <c r="B19" s="34" t="s">
        <v>8</v>
      </c>
      <c r="C19" s="15" t="s">
        <v>167</v>
      </c>
      <c r="D19" s="144">
        <v>225749.66666666666</v>
      </c>
      <c r="E19" s="144">
        <v>152000</v>
      </c>
      <c r="F19" s="71">
        <f t="shared" si="0"/>
        <v>73749.666666666657</v>
      </c>
      <c r="G19" s="46">
        <v>75926.908333333326</v>
      </c>
      <c r="H19" s="68">
        <f t="shared" si="1"/>
        <v>188874.83333333331</v>
      </c>
      <c r="I19" s="72">
        <f t="shared" si="2"/>
        <v>1.4875875691413309</v>
      </c>
    </row>
    <row r="20" spans="1:9" ht="16.5">
      <c r="A20" s="37"/>
      <c r="B20" s="34" t="s">
        <v>9</v>
      </c>
      <c r="C20" s="164" t="s">
        <v>168</v>
      </c>
      <c r="D20" s="144">
        <v>53554.222222222219</v>
      </c>
      <c r="E20" s="144">
        <v>41633.199999999997</v>
      </c>
      <c r="F20" s="71">
        <f t="shared" si="0"/>
        <v>11921.022222222222</v>
      </c>
      <c r="G20" s="46">
        <v>28322.380555555555</v>
      </c>
      <c r="H20" s="68">
        <f t="shared" si="1"/>
        <v>47593.711111111108</v>
      </c>
      <c r="I20" s="72">
        <f t="shared" si="2"/>
        <v>0.68042763982194288</v>
      </c>
    </row>
    <row r="21" spans="1:9" ht="16.5">
      <c r="A21" s="37"/>
      <c r="B21" s="34" t="s">
        <v>10</v>
      </c>
      <c r="C21" s="15" t="s">
        <v>169</v>
      </c>
      <c r="D21" s="144">
        <v>96388.666666666672</v>
      </c>
      <c r="E21" s="144">
        <v>53466.6</v>
      </c>
      <c r="F21" s="71">
        <f t="shared" si="0"/>
        <v>42922.066666666673</v>
      </c>
      <c r="G21" s="46">
        <v>16127.380555555555</v>
      </c>
      <c r="H21" s="68">
        <f t="shared" si="1"/>
        <v>74927.633333333331</v>
      </c>
      <c r="I21" s="72">
        <f t="shared" si="2"/>
        <v>3.6459890417555925</v>
      </c>
    </row>
    <row r="22" spans="1:9" ht="16.5">
      <c r="A22" s="37"/>
      <c r="B22" s="34" t="s">
        <v>11</v>
      </c>
      <c r="C22" s="15" t="s">
        <v>170</v>
      </c>
      <c r="D22" s="144">
        <v>20105.333333333332</v>
      </c>
      <c r="E22" s="144">
        <v>14733.2</v>
      </c>
      <c r="F22" s="71">
        <f t="shared" si="0"/>
        <v>5372.1333333333314</v>
      </c>
      <c r="G22" s="46">
        <v>7079.7993055555553</v>
      </c>
      <c r="H22" s="68">
        <f t="shared" si="1"/>
        <v>17419.266666666666</v>
      </c>
      <c r="I22" s="72">
        <f t="shared" si="2"/>
        <v>1.4604181439151356</v>
      </c>
    </row>
    <row r="23" spans="1:9" ht="16.5">
      <c r="A23" s="37"/>
      <c r="B23" s="34" t="s">
        <v>12</v>
      </c>
      <c r="C23" s="15" t="s">
        <v>171</v>
      </c>
      <c r="D23" s="144">
        <v>27312.25</v>
      </c>
      <c r="E23" s="144">
        <v>13500</v>
      </c>
      <c r="F23" s="71">
        <f t="shared" si="0"/>
        <v>13812.25</v>
      </c>
      <c r="G23" s="46">
        <v>6465.094444444444</v>
      </c>
      <c r="H23" s="68">
        <f t="shared" si="1"/>
        <v>20406.125</v>
      </c>
      <c r="I23" s="72">
        <f t="shared" si="2"/>
        <v>2.1563537354872366</v>
      </c>
    </row>
    <row r="24" spans="1:9" ht="16.5">
      <c r="A24" s="37"/>
      <c r="B24" s="34" t="s">
        <v>13</v>
      </c>
      <c r="C24" s="15" t="s">
        <v>172</v>
      </c>
      <c r="D24" s="144">
        <v>29562.25</v>
      </c>
      <c r="E24" s="144">
        <v>15500</v>
      </c>
      <c r="F24" s="71">
        <f t="shared" si="0"/>
        <v>14062.25</v>
      </c>
      <c r="G24" s="46">
        <v>7135.8062499999996</v>
      </c>
      <c r="H24" s="68">
        <f t="shared" si="1"/>
        <v>22531.125</v>
      </c>
      <c r="I24" s="72">
        <f t="shared" si="2"/>
        <v>2.1574743218399464</v>
      </c>
    </row>
    <row r="25" spans="1:9" ht="16.5">
      <c r="A25" s="37"/>
      <c r="B25" s="34" t="s">
        <v>14</v>
      </c>
      <c r="C25" s="164" t="s">
        <v>173</v>
      </c>
      <c r="D25" s="144">
        <v>25388.666666666668</v>
      </c>
      <c r="E25" s="144">
        <v>13500</v>
      </c>
      <c r="F25" s="71">
        <f t="shared" si="0"/>
        <v>11888.666666666668</v>
      </c>
      <c r="G25" s="46">
        <v>6887.2455357142862</v>
      </c>
      <c r="H25" s="68">
        <f t="shared" si="1"/>
        <v>19444.333333333336</v>
      </c>
      <c r="I25" s="72">
        <f t="shared" si="2"/>
        <v>1.8232380031325159</v>
      </c>
    </row>
    <row r="26" spans="1:9" ht="16.5">
      <c r="A26" s="37"/>
      <c r="B26" s="34" t="s">
        <v>15</v>
      </c>
      <c r="C26" s="15" t="s">
        <v>174</v>
      </c>
      <c r="D26" s="144">
        <v>60562.25</v>
      </c>
      <c r="E26" s="144">
        <v>32500</v>
      </c>
      <c r="F26" s="71">
        <f t="shared" si="0"/>
        <v>28062.25</v>
      </c>
      <c r="G26" s="46">
        <v>19928.627083333333</v>
      </c>
      <c r="H26" s="68">
        <f t="shared" si="1"/>
        <v>46531.125</v>
      </c>
      <c r="I26" s="72">
        <f t="shared" si="2"/>
        <v>1.3348886406186411</v>
      </c>
    </row>
    <row r="27" spans="1:9" ht="16.5">
      <c r="A27" s="37"/>
      <c r="B27" s="34" t="s">
        <v>16</v>
      </c>
      <c r="C27" s="15" t="s">
        <v>175</v>
      </c>
      <c r="D27" s="144">
        <v>28187.25</v>
      </c>
      <c r="E27" s="144">
        <v>17833.2</v>
      </c>
      <c r="F27" s="71">
        <f t="shared" si="0"/>
        <v>10354.049999999999</v>
      </c>
      <c r="G27" s="46">
        <v>7410.2107142857149</v>
      </c>
      <c r="H27" s="68">
        <f t="shared" si="1"/>
        <v>23010.224999999999</v>
      </c>
      <c r="I27" s="72">
        <f t="shared" si="2"/>
        <v>2.1052052211740651</v>
      </c>
    </row>
    <row r="28" spans="1:9" ht="16.5">
      <c r="A28" s="37"/>
      <c r="B28" s="34" t="s">
        <v>17</v>
      </c>
      <c r="C28" s="15" t="s">
        <v>176</v>
      </c>
      <c r="D28" s="144">
        <v>89277.555555555562</v>
      </c>
      <c r="E28" s="144">
        <v>65300</v>
      </c>
      <c r="F28" s="71">
        <f t="shared" si="0"/>
        <v>23977.555555555562</v>
      </c>
      <c r="G28" s="46">
        <v>8404.4868055555544</v>
      </c>
      <c r="H28" s="68">
        <f t="shared" si="1"/>
        <v>77288.777777777781</v>
      </c>
      <c r="I28" s="72">
        <f t="shared" si="2"/>
        <v>8.1961329187509886</v>
      </c>
    </row>
    <row r="29" spans="1:9" ht="16.5">
      <c r="A29" s="37"/>
      <c r="B29" s="34" t="s">
        <v>18</v>
      </c>
      <c r="C29" s="15" t="s">
        <v>177</v>
      </c>
      <c r="D29" s="144">
        <v>67293.75</v>
      </c>
      <c r="E29" s="144">
        <v>55156.6</v>
      </c>
      <c r="F29" s="71">
        <f t="shared" si="0"/>
        <v>12137.150000000001</v>
      </c>
      <c r="G29" s="46">
        <v>18885.379464285714</v>
      </c>
      <c r="H29" s="68">
        <f t="shared" si="1"/>
        <v>61225.175000000003</v>
      </c>
      <c r="I29" s="72">
        <f t="shared" si="2"/>
        <v>2.2419351231879352</v>
      </c>
    </row>
    <row r="30" spans="1:9" ht="17.25" thickBot="1">
      <c r="A30" s="38"/>
      <c r="B30" s="36" t="s">
        <v>19</v>
      </c>
      <c r="C30" s="16" t="s">
        <v>178</v>
      </c>
      <c r="D30" s="155">
        <v>45388.666666666664</v>
      </c>
      <c r="E30" s="147">
        <v>38966.6</v>
      </c>
      <c r="F30" s="74">
        <f t="shared" si="0"/>
        <v>6422.0666666666657</v>
      </c>
      <c r="G30" s="49">
        <v>13773.594444444443</v>
      </c>
      <c r="H30" s="100">
        <f t="shared" si="1"/>
        <v>42177.633333333331</v>
      </c>
      <c r="I30" s="75">
        <f t="shared" si="2"/>
        <v>2.062209614451485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130214.28571428571</v>
      </c>
      <c r="E32" s="144">
        <v>71833.2</v>
      </c>
      <c r="F32" s="67">
        <f>D32-E32</f>
        <v>58381.085714285713</v>
      </c>
      <c r="G32" s="54">
        <v>21419.205555555556</v>
      </c>
      <c r="H32" s="68">
        <f>AVERAGE(D32:E32)</f>
        <v>101023.74285714285</v>
      </c>
      <c r="I32" s="78">
        <f t="shared" si="2"/>
        <v>3.7165027944250739</v>
      </c>
    </row>
    <row r="33" spans="1:9" ht="16.5">
      <c r="A33" s="37"/>
      <c r="B33" s="34" t="s">
        <v>27</v>
      </c>
      <c r="C33" s="15" t="s">
        <v>180</v>
      </c>
      <c r="D33" s="47">
        <v>132833.33333333334</v>
      </c>
      <c r="E33" s="144">
        <v>71166.600000000006</v>
      </c>
      <c r="F33" s="79">
        <f>D33-E33</f>
        <v>61666.733333333337</v>
      </c>
      <c r="G33" s="46">
        <v>21007.058035714286</v>
      </c>
      <c r="H33" s="68">
        <f>AVERAGE(D33:E33)</f>
        <v>101999.96666666667</v>
      </c>
      <c r="I33" s="72">
        <f t="shared" si="2"/>
        <v>3.8555093480132068</v>
      </c>
    </row>
    <row r="34" spans="1:9" ht="16.5">
      <c r="A34" s="37"/>
      <c r="B34" s="39" t="s">
        <v>28</v>
      </c>
      <c r="C34" s="15" t="s">
        <v>181</v>
      </c>
      <c r="D34" s="47">
        <v>61214.285714285717</v>
      </c>
      <c r="E34" s="144">
        <v>53300</v>
      </c>
      <c r="F34" s="71">
        <f>D34-E34</f>
        <v>7914.2857142857174</v>
      </c>
      <c r="G34" s="46">
        <v>13783.657142857144</v>
      </c>
      <c r="H34" s="68">
        <f>AVERAGE(D34:E34)</f>
        <v>57257.142857142855</v>
      </c>
      <c r="I34" s="72">
        <f t="shared" si="2"/>
        <v>3.1539877453215808</v>
      </c>
    </row>
    <row r="35" spans="1:9" ht="16.5">
      <c r="A35" s="37"/>
      <c r="B35" s="34" t="s">
        <v>29</v>
      </c>
      <c r="C35" s="15" t="s">
        <v>182</v>
      </c>
      <c r="D35" s="47">
        <v>94000</v>
      </c>
      <c r="E35" s="144">
        <v>46966.6</v>
      </c>
      <c r="F35" s="79">
        <f>D35-E35</f>
        <v>47033.4</v>
      </c>
      <c r="G35" s="46">
        <v>12812.5</v>
      </c>
      <c r="H35" s="68">
        <f>AVERAGE(D35:E35)</f>
        <v>70483.3</v>
      </c>
      <c r="I35" s="72">
        <f t="shared" si="2"/>
        <v>4.5011356097560977</v>
      </c>
    </row>
    <row r="36" spans="1:9" ht="17.25" thickBot="1">
      <c r="A36" s="38"/>
      <c r="B36" s="39" t="s">
        <v>30</v>
      </c>
      <c r="C36" s="15" t="s">
        <v>183</v>
      </c>
      <c r="D36" s="50">
        <v>38387.555555555555</v>
      </c>
      <c r="E36" s="144">
        <v>24166.6</v>
      </c>
      <c r="F36" s="71">
        <f>D36-E36</f>
        <v>14220.955555555556</v>
      </c>
      <c r="G36" s="49">
        <v>8694.2090277777788</v>
      </c>
      <c r="H36" s="68">
        <f>AVERAGE(D36:E36)</f>
        <v>31277.077777777777</v>
      </c>
      <c r="I36" s="80">
        <f t="shared" si="2"/>
        <v>2.5974609855650241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1720392</v>
      </c>
      <c r="E38" s="145">
        <v>1452900</v>
      </c>
      <c r="F38" s="67">
        <f>D38-E38</f>
        <v>267492</v>
      </c>
      <c r="G38" s="46">
        <v>342734.8</v>
      </c>
      <c r="H38" s="67">
        <f>AVERAGE(D38:E38)</f>
        <v>1586646</v>
      </c>
      <c r="I38" s="78">
        <f t="shared" si="2"/>
        <v>3.6293694133189858</v>
      </c>
    </row>
    <row r="39" spans="1:9" ht="17.25" thickBot="1">
      <c r="A39" s="38"/>
      <c r="B39" s="36" t="s">
        <v>32</v>
      </c>
      <c r="C39" s="16" t="s">
        <v>185</v>
      </c>
      <c r="D39" s="57">
        <v>887685</v>
      </c>
      <c r="E39" s="146">
        <v>1017100</v>
      </c>
      <c r="F39" s="74">
        <f>D39-E39</f>
        <v>-129415</v>
      </c>
      <c r="G39" s="46">
        <v>252830.65714285715</v>
      </c>
      <c r="H39" s="81">
        <f>AVERAGE(D39:E39)</f>
        <v>952392.5</v>
      </c>
      <c r="I39" s="75">
        <f t="shared" si="2"/>
        <v>2.7669185800591771</v>
      </c>
    </row>
    <row r="40" spans="1:9" ht="15.75" customHeight="1" thickBot="1">
      <c r="A40" s="235"/>
      <c r="B40" s="236"/>
      <c r="C40" s="237"/>
      <c r="D40" s="83">
        <f>SUM(D15:D39)</f>
        <v>4065674.4047619049</v>
      </c>
      <c r="E40" s="83">
        <f>SUM(E15:E39)</f>
        <v>3433088.8</v>
      </c>
      <c r="F40" s="83">
        <f>SUM(F15:F39)</f>
        <v>632585.6047619048</v>
      </c>
      <c r="G40" s="83">
        <f>SUM(G15:G39)</f>
        <v>985440.92748015863</v>
      </c>
      <c r="H40" s="83">
        <f>AVERAGE(D40:E40)</f>
        <v>3749381.6023809523</v>
      </c>
      <c r="I40" s="75">
        <f>(H40-G40)/G40</f>
        <v>2.8047756063556069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59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</row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208</v>
      </c>
      <c r="F13" s="242" t="s">
        <v>216</v>
      </c>
      <c r="G13" s="225" t="s">
        <v>197</v>
      </c>
      <c r="H13" s="242" t="s">
        <v>212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28582.347222222223</v>
      </c>
      <c r="F16" s="42">
        <v>63222.044444444444</v>
      </c>
      <c r="G16" s="21">
        <f t="shared" ref="G16:G31" si="0">(F16-E16)/E16</f>
        <v>1.2119262617903728</v>
      </c>
      <c r="H16" s="181">
        <v>67854.822222222225</v>
      </c>
      <c r="I16" s="21">
        <f t="shared" ref="I16:I31" si="1">(F16-H16)/H16</f>
        <v>-6.827484953988372E-2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27674.368750000001</v>
      </c>
      <c r="F17" s="46">
        <v>59712.375</v>
      </c>
      <c r="G17" s="21">
        <f t="shared" si="0"/>
        <v>1.1576779416151994</v>
      </c>
      <c r="H17" s="184">
        <v>89343</v>
      </c>
      <c r="I17" s="21">
        <f t="shared" si="1"/>
        <v>-0.33165021322319599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27077.658333333333</v>
      </c>
      <c r="F18" s="46">
        <v>64082.633333333331</v>
      </c>
      <c r="G18" s="21">
        <f t="shared" si="0"/>
        <v>1.3666238987307802</v>
      </c>
      <c r="H18" s="184">
        <v>72868</v>
      </c>
      <c r="I18" s="21">
        <f t="shared" si="1"/>
        <v>-0.1205654974291413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12477.552777777777</v>
      </c>
      <c r="F19" s="46">
        <v>19854.855555555554</v>
      </c>
      <c r="G19" s="21">
        <f t="shared" si="0"/>
        <v>0.59124596859382372</v>
      </c>
      <c r="H19" s="184">
        <v>21021.555555555555</v>
      </c>
      <c r="I19" s="21">
        <f t="shared" si="1"/>
        <v>-5.5500174424136108E-2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75926.908333333326</v>
      </c>
      <c r="F20" s="46">
        <v>188874.83333333331</v>
      </c>
      <c r="G20" s="21">
        <f t="shared" si="0"/>
        <v>1.4875875691413309</v>
      </c>
      <c r="H20" s="184">
        <v>224624.83333333331</v>
      </c>
      <c r="I20" s="21">
        <f t="shared" si="1"/>
        <v>-0.15915426388741524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28322.380555555555</v>
      </c>
      <c r="F21" s="46">
        <v>47593.711111111108</v>
      </c>
      <c r="G21" s="21">
        <f t="shared" si="0"/>
        <v>0.68042763982194288</v>
      </c>
      <c r="H21" s="184">
        <v>58999.3</v>
      </c>
      <c r="I21" s="21">
        <f t="shared" si="1"/>
        <v>-0.19331735950916187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16127.380555555555</v>
      </c>
      <c r="F22" s="46">
        <v>74927.633333333331</v>
      </c>
      <c r="G22" s="21">
        <f t="shared" si="0"/>
        <v>3.6459890417555925</v>
      </c>
      <c r="H22" s="184">
        <v>76805.444444444438</v>
      </c>
      <c r="I22" s="21">
        <f t="shared" si="1"/>
        <v>-2.444893229501954E-2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7079.7993055555553</v>
      </c>
      <c r="F23" s="46">
        <v>17419.266666666666</v>
      </c>
      <c r="G23" s="21">
        <f t="shared" si="0"/>
        <v>1.4604181439151356</v>
      </c>
      <c r="H23" s="184">
        <v>16830.411111111112</v>
      </c>
      <c r="I23" s="21">
        <f t="shared" si="1"/>
        <v>3.4987591905393384E-2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6465.094444444444</v>
      </c>
      <c r="F24" s="46">
        <v>20406.125</v>
      </c>
      <c r="G24" s="21">
        <f t="shared" si="0"/>
        <v>2.1563537354872366</v>
      </c>
      <c r="H24" s="184">
        <v>22143.625</v>
      </c>
      <c r="I24" s="21">
        <f t="shared" si="1"/>
        <v>-7.8465020971046975E-2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7135.8062499999996</v>
      </c>
      <c r="F25" s="46">
        <v>22531.125</v>
      </c>
      <c r="G25" s="21">
        <f t="shared" si="0"/>
        <v>2.1574743218399464</v>
      </c>
      <c r="H25" s="184">
        <v>26706.125</v>
      </c>
      <c r="I25" s="21">
        <f t="shared" si="1"/>
        <v>-0.15633117870900401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6887.2455357142862</v>
      </c>
      <c r="F26" s="46">
        <v>19444.333333333336</v>
      </c>
      <c r="G26" s="21">
        <f t="shared" si="0"/>
        <v>1.8232380031325159</v>
      </c>
      <c r="H26" s="184">
        <v>20793.625</v>
      </c>
      <c r="I26" s="21">
        <f t="shared" si="1"/>
        <v>-6.4889679729564428E-2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19928.627083333333</v>
      </c>
      <c r="F27" s="46">
        <v>46531.125</v>
      </c>
      <c r="G27" s="21">
        <f t="shared" si="0"/>
        <v>1.3348886406186411</v>
      </c>
      <c r="H27" s="184">
        <v>50362.375</v>
      </c>
      <c r="I27" s="21">
        <f t="shared" si="1"/>
        <v>-7.6073656176858226E-2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7410.2107142857149</v>
      </c>
      <c r="F28" s="46">
        <v>23010.224999999999</v>
      </c>
      <c r="G28" s="21">
        <f t="shared" si="0"/>
        <v>2.1052052211740651</v>
      </c>
      <c r="H28" s="184">
        <v>25664.424999999999</v>
      </c>
      <c r="I28" s="21">
        <f t="shared" si="1"/>
        <v>-0.10341942202094927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8404.4868055555544</v>
      </c>
      <c r="F29" s="46">
        <v>77288.777777777781</v>
      </c>
      <c r="G29" s="21">
        <f t="shared" si="0"/>
        <v>8.1961329187509886</v>
      </c>
      <c r="H29" s="184">
        <v>89038.711111111101</v>
      </c>
      <c r="I29" s="21">
        <f t="shared" si="1"/>
        <v>-0.13196432413167591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18885.379464285714</v>
      </c>
      <c r="F30" s="46">
        <v>61225.175000000003</v>
      </c>
      <c r="G30" s="21">
        <f t="shared" si="0"/>
        <v>2.2419351231879352</v>
      </c>
      <c r="H30" s="184">
        <v>59059.574999999997</v>
      </c>
      <c r="I30" s="21">
        <f t="shared" si="1"/>
        <v>3.6668059328229266E-2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13773.594444444443</v>
      </c>
      <c r="F31" s="49">
        <v>42177.633333333331</v>
      </c>
      <c r="G31" s="23">
        <f t="shared" si="0"/>
        <v>2.062209614451485</v>
      </c>
      <c r="H31" s="187">
        <v>41249.888888888891</v>
      </c>
      <c r="I31" s="23">
        <f t="shared" si="1"/>
        <v>2.2490834992148039E-2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21419.205555555556</v>
      </c>
      <c r="F33" s="54">
        <v>101023.74285714285</v>
      </c>
      <c r="G33" s="21">
        <f>(F33-E33)/E33</f>
        <v>3.7165027944250739</v>
      </c>
      <c r="H33" s="190">
        <v>98797.585714285728</v>
      </c>
      <c r="I33" s="21">
        <f>(F33-H33)/H33</f>
        <v>2.2532505493555045E-2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21007.058035714286</v>
      </c>
      <c r="F34" s="46">
        <v>101999.96666666667</v>
      </c>
      <c r="G34" s="21">
        <f>(F34-E34)/E34</f>
        <v>3.8555093480132068</v>
      </c>
      <c r="H34" s="184">
        <v>100883.3</v>
      </c>
      <c r="I34" s="21">
        <f>(F34-H34)/H34</f>
        <v>1.1068895116106149E-2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13783.657142857144</v>
      </c>
      <c r="F35" s="46">
        <v>57257.142857142855</v>
      </c>
      <c r="G35" s="21">
        <f>(F35-E35)/E35</f>
        <v>3.1539877453215808</v>
      </c>
      <c r="H35" s="184">
        <v>55273.742857142861</v>
      </c>
      <c r="I35" s="21">
        <f>(F35-H35)/H35</f>
        <v>3.5883222258463097E-2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12812.5</v>
      </c>
      <c r="F36" s="46">
        <v>70483.3</v>
      </c>
      <c r="G36" s="21">
        <f>(F36-E36)/E36</f>
        <v>4.5011356097560977</v>
      </c>
      <c r="H36" s="184">
        <v>67066.600000000006</v>
      </c>
      <c r="I36" s="21">
        <f>(F36-H36)/H36</f>
        <v>5.0944881654951896E-2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8694.2090277777788</v>
      </c>
      <c r="F37" s="49">
        <v>31277.077777777777</v>
      </c>
      <c r="G37" s="23">
        <f>(F37-E37)/E37</f>
        <v>2.5974609855650241</v>
      </c>
      <c r="H37" s="187">
        <v>32220.933333333334</v>
      </c>
      <c r="I37" s="23">
        <f>(F37-H37)/H37</f>
        <v>-2.9293240695145113E-2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342734.8</v>
      </c>
      <c r="F39" s="46">
        <v>1586646</v>
      </c>
      <c r="G39" s="21">
        <f t="shared" ref="G39:G44" si="2">(F39-E39)/E39</f>
        <v>3.6293694133189858</v>
      </c>
      <c r="H39" s="184">
        <v>1525705</v>
      </c>
      <c r="I39" s="21">
        <f t="shared" ref="I39:I44" si="3">(F39-H39)/H39</f>
        <v>3.9942846094100759E-2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252830.65714285715</v>
      </c>
      <c r="F40" s="46">
        <v>952392.5</v>
      </c>
      <c r="G40" s="21">
        <f t="shared" si="2"/>
        <v>2.7669185800591771</v>
      </c>
      <c r="H40" s="184">
        <v>964789.75714285718</v>
      </c>
      <c r="I40" s="21">
        <f t="shared" si="3"/>
        <v>-1.2849698134825359E-2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164062.58333333334</v>
      </c>
      <c r="F41" s="57">
        <v>609968.33333333337</v>
      </c>
      <c r="G41" s="21">
        <f t="shared" si="2"/>
        <v>2.7179003337649097</v>
      </c>
      <c r="H41" s="192">
        <v>619801</v>
      </c>
      <c r="I41" s="21">
        <f t="shared" si="3"/>
        <v>-1.5864231691569759E-2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82702.14285714287</v>
      </c>
      <c r="F42" s="47">
        <v>317621.11111111112</v>
      </c>
      <c r="G42" s="21">
        <f t="shared" si="2"/>
        <v>2.8405427010489928</v>
      </c>
      <c r="H42" s="185">
        <v>309305.88888888888</v>
      </c>
      <c r="I42" s="21">
        <f t="shared" si="3"/>
        <v>2.6883491459192044E-2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69833.333333333328</v>
      </c>
      <c r="F43" s="47">
        <v>326566.66666666669</v>
      </c>
      <c r="G43" s="21">
        <f t="shared" si="2"/>
        <v>3.6763723150358003</v>
      </c>
      <c r="H43" s="185">
        <v>317198</v>
      </c>
      <c r="I43" s="21">
        <f t="shared" si="3"/>
        <v>2.9535705353333521E-2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161540.17857142858</v>
      </c>
      <c r="F44" s="50">
        <v>599875.71428571432</v>
      </c>
      <c r="G44" s="31">
        <f t="shared" si="2"/>
        <v>2.7134768550504353</v>
      </c>
      <c r="H44" s="188">
        <v>594086</v>
      </c>
      <c r="I44" s="31">
        <f t="shared" si="3"/>
        <v>9.7455827703637511E-3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100746.30416666667</v>
      </c>
      <c r="F46" s="43">
        <v>363750</v>
      </c>
      <c r="G46" s="21">
        <f t="shared" ref="G46:G51" si="4">(F46-E46)/E46</f>
        <v>2.6105542829466075</v>
      </c>
      <c r="H46" s="182">
        <v>369837.33333333331</v>
      </c>
      <c r="I46" s="21">
        <f t="shared" ref="I46:I51" si="5">(F46-H46)/H46</f>
        <v>-1.6459488495843166E-2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73242</v>
      </c>
      <c r="F47" s="47">
        <v>322255.55555555556</v>
      </c>
      <c r="G47" s="21">
        <f t="shared" si="4"/>
        <v>3.3998737821954008</v>
      </c>
      <c r="H47" s="185">
        <v>320846.75</v>
      </c>
      <c r="I47" s="21">
        <f t="shared" si="5"/>
        <v>4.3908986316849464E-3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229796.32638888888</v>
      </c>
      <c r="F48" s="47">
        <v>1027922.8571428572</v>
      </c>
      <c r="G48" s="21">
        <f t="shared" si="4"/>
        <v>3.473190991762344</v>
      </c>
      <c r="H48" s="185">
        <v>1031102</v>
      </c>
      <c r="I48" s="21">
        <f t="shared" si="5"/>
        <v>-3.0832476875642181E-3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286990.625</v>
      </c>
      <c r="F49" s="47">
        <v>1293171.6666666667</v>
      </c>
      <c r="G49" s="21">
        <f t="shared" si="4"/>
        <v>3.5059718123777275</v>
      </c>
      <c r="H49" s="185">
        <v>1270143.3899999999</v>
      </c>
      <c r="I49" s="21">
        <f t="shared" si="5"/>
        <v>1.8130454284115787E-2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25060</v>
      </c>
      <c r="F50" s="47">
        <v>149137.5</v>
      </c>
      <c r="G50" s="21">
        <f t="shared" si="4"/>
        <v>4.9512170790103749</v>
      </c>
      <c r="H50" s="185">
        <v>149598.75</v>
      </c>
      <c r="I50" s="21">
        <f t="shared" si="5"/>
        <v>-3.0832476875642342E-3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1899000</v>
      </c>
      <c r="G51" s="31">
        <f t="shared" si="4"/>
        <v>6.03985171455051</v>
      </c>
      <c r="H51" s="188">
        <v>1899000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48480</v>
      </c>
      <c r="F53" s="66">
        <v>168004</v>
      </c>
      <c r="G53" s="22">
        <f t="shared" ref="G53:G61" si="6">(F53-E53)/E53</f>
        <v>2.4654290429042902</v>
      </c>
      <c r="H53" s="143">
        <v>166383</v>
      </c>
      <c r="I53" s="22">
        <f t="shared" ref="I53:I61" si="7">(F53-H53)/H53</f>
        <v>9.7425818743501445E-3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53735.416666666664</v>
      </c>
      <c r="F54" s="70">
        <v>172272</v>
      </c>
      <c r="G54" s="21">
        <f t="shared" si="6"/>
        <v>2.2059302911642695</v>
      </c>
      <c r="H54" s="196">
        <v>172804.8</v>
      </c>
      <c r="I54" s="21">
        <f t="shared" si="7"/>
        <v>-3.083247687564167E-3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38467.825000000004</v>
      </c>
      <c r="F55" s="70">
        <v>145823.33333333334</v>
      </c>
      <c r="G55" s="21">
        <f t="shared" si="6"/>
        <v>2.7907870625212974</v>
      </c>
      <c r="H55" s="196">
        <v>144977</v>
      </c>
      <c r="I55" s="21">
        <f t="shared" si="7"/>
        <v>5.8377075903994638E-3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49322.916666666664</v>
      </c>
      <c r="F56" s="70">
        <v>205478.33333333334</v>
      </c>
      <c r="G56" s="21">
        <f t="shared" si="6"/>
        <v>3.1659809926082372</v>
      </c>
      <c r="H56" s="196">
        <v>206113.83333333334</v>
      </c>
      <c r="I56" s="21">
        <f t="shared" si="7"/>
        <v>-3.0832476875642342E-3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24572</v>
      </c>
      <c r="F57" s="98">
        <v>99263.333333333328</v>
      </c>
      <c r="G57" s="21">
        <f t="shared" si="6"/>
        <v>3.0396928753594876</v>
      </c>
      <c r="H57" s="201">
        <v>99083.833333333328</v>
      </c>
      <c r="I57" s="21">
        <f t="shared" si="7"/>
        <v>1.8115972501400331E-3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13360</v>
      </c>
      <c r="F58" s="50">
        <v>108640</v>
      </c>
      <c r="G58" s="29">
        <f t="shared" si="6"/>
        <v>7.1317365269461082</v>
      </c>
      <c r="H58" s="188">
        <v>107030</v>
      </c>
      <c r="I58" s="29">
        <f t="shared" si="7"/>
        <v>1.5042511445389144E-2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48045.53571428571</v>
      </c>
      <c r="F59" s="68">
        <v>230305.71428571429</v>
      </c>
      <c r="G59" s="21">
        <f t="shared" si="6"/>
        <v>3.7934883202319232</v>
      </c>
      <c r="H59" s="195">
        <v>227404</v>
      </c>
      <c r="I59" s="21">
        <f t="shared" si="7"/>
        <v>1.2760172581459825E-2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57016.047619047618</v>
      </c>
      <c r="F60" s="70">
        <v>220882.85714285713</v>
      </c>
      <c r="G60" s="21">
        <f t="shared" si="6"/>
        <v>2.8740471563143877</v>
      </c>
      <c r="H60" s="196">
        <v>225180</v>
      </c>
      <c r="I60" s="21">
        <f t="shared" si="7"/>
        <v>-1.9083146181467579E-2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479500</v>
      </c>
      <c r="F61" s="73">
        <v>1095130</v>
      </c>
      <c r="G61" s="29">
        <f t="shared" si="6"/>
        <v>1.2838998957247132</v>
      </c>
      <c r="H61" s="197">
        <v>1098517</v>
      </c>
      <c r="I61" s="29">
        <f t="shared" si="7"/>
        <v>-3.0832476875642342E-3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95515.142857142855</v>
      </c>
      <c r="F63" s="54">
        <v>466421.25</v>
      </c>
      <c r="G63" s="21">
        <f t="shared" ref="G63:G68" si="8">(F63-E63)/E63</f>
        <v>3.8832178442909577</v>
      </c>
      <c r="H63" s="190">
        <v>467676</v>
      </c>
      <c r="I63" s="21">
        <f t="shared" ref="I63:I74" si="9">(F63-H63)/H63</f>
        <v>-2.6829471685525879E-3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579720.1166666667</v>
      </c>
      <c r="F64" s="46">
        <v>2329212.5</v>
      </c>
      <c r="G64" s="21">
        <f t="shared" si="8"/>
        <v>3.0178224509315656</v>
      </c>
      <c r="H64" s="184">
        <v>2342984</v>
      </c>
      <c r="I64" s="21">
        <f t="shared" si="9"/>
        <v>-5.8777610090380468E-3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347343.75</v>
      </c>
      <c r="F65" s="46">
        <v>888735.5555555555</v>
      </c>
      <c r="G65" s="21">
        <f t="shared" si="8"/>
        <v>1.5586628679962011</v>
      </c>
      <c r="H65" s="184">
        <v>892349.11111111112</v>
      </c>
      <c r="I65" s="21">
        <f t="shared" si="9"/>
        <v>-4.0494863619645353E-3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142896.75</v>
      </c>
      <c r="F66" s="46">
        <v>609645</v>
      </c>
      <c r="G66" s="21">
        <f t="shared" si="8"/>
        <v>3.2663321594088037</v>
      </c>
      <c r="H66" s="184">
        <v>611530.5</v>
      </c>
      <c r="I66" s="21">
        <f t="shared" si="9"/>
        <v>-3.0832476875642342E-3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62629.19642857142</v>
      </c>
      <c r="F67" s="46">
        <v>301115.71428571426</v>
      </c>
      <c r="G67" s="21">
        <f t="shared" si="8"/>
        <v>3.807912785998087</v>
      </c>
      <c r="H67" s="184">
        <v>306859.875</v>
      </c>
      <c r="I67" s="21">
        <f t="shared" si="9"/>
        <v>-1.871916526813986E-2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51410.525000000001</v>
      </c>
      <c r="F68" s="58">
        <v>217141.42857142858</v>
      </c>
      <c r="G68" s="31">
        <f t="shared" si="8"/>
        <v>3.223676544276266</v>
      </c>
      <c r="H68" s="193">
        <v>217813</v>
      </c>
      <c r="I68" s="31">
        <f t="shared" si="9"/>
        <v>-3.083247687564196E-3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58072.875</v>
      </c>
      <c r="F70" s="43">
        <v>280468.57142857142</v>
      </c>
      <c r="G70" s="21">
        <f>(F70-E70)/E70</f>
        <v>3.8295968027856624</v>
      </c>
      <c r="H70" s="182">
        <v>281753</v>
      </c>
      <c r="I70" s="21">
        <f t="shared" si="9"/>
        <v>-4.5587041537395508E-3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39908.458333333336</v>
      </c>
      <c r="F71" s="47">
        <v>218896.66666666666</v>
      </c>
      <c r="G71" s="21">
        <f>(F71-E71)/E71</f>
        <v>4.4849692473295653</v>
      </c>
      <c r="H71" s="185">
        <v>223141.33333333334</v>
      </c>
      <c r="I71" s="21">
        <f t="shared" si="9"/>
        <v>-1.9022323669303846E-2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22435.723214285714</v>
      </c>
      <c r="F72" s="47">
        <v>86087.5</v>
      </c>
      <c r="G72" s="21">
        <f>(F72-E72)/E72</f>
        <v>2.8370726531866235</v>
      </c>
      <c r="H72" s="185">
        <v>89299.777777777781</v>
      </c>
      <c r="I72" s="21">
        <f t="shared" si="9"/>
        <v>-3.5971845145813509E-2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30528.25</v>
      </c>
      <c r="F73" s="47">
        <v>154230</v>
      </c>
      <c r="G73" s="21">
        <f>(F73-E73)/E73</f>
        <v>4.0520419611343588</v>
      </c>
      <c r="H73" s="185">
        <v>146923</v>
      </c>
      <c r="I73" s="21">
        <f t="shared" si="9"/>
        <v>4.9733533891902562E-2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24862.791666666668</v>
      </c>
      <c r="F74" s="50">
        <v>121896.66666666667</v>
      </c>
      <c r="G74" s="21">
        <f>(F74-E74)/E74</f>
        <v>3.902774728635662</v>
      </c>
      <c r="H74" s="188">
        <v>124785</v>
      </c>
      <c r="I74" s="21">
        <f t="shared" si="9"/>
        <v>-2.3146478609875613E-2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20083.599999999999</v>
      </c>
      <c r="F76" s="43">
        <v>76953.333333333328</v>
      </c>
      <c r="G76" s="22">
        <f t="shared" ref="G76:G82" si="10">(F76-E76)/E76</f>
        <v>2.8316503681278919</v>
      </c>
      <c r="H76" s="182">
        <v>77515.666666666672</v>
      </c>
      <c r="I76" s="22">
        <f t="shared" ref="I76:I82" si="11">(F76-H76)/H76</f>
        <v>-7.2544474880348016E-3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28845</v>
      </c>
      <c r="F77" s="32">
        <v>99679.5</v>
      </c>
      <c r="G77" s="21">
        <f t="shared" si="10"/>
        <v>2.4556942277691109</v>
      </c>
      <c r="H77" s="176">
        <v>99441.822222222225</v>
      </c>
      <c r="I77" s="21">
        <f t="shared" si="11"/>
        <v>2.3901188902857961E-3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11270.077380952382</v>
      </c>
      <c r="F78" s="47">
        <v>43456</v>
      </c>
      <c r="G78" s="21">
        <f t="shared" si="10"/>
        <v>2.8558741462986954</v>
      </c>
      <c r="H78" s="185">
        <v>43590.400000000001</v>
      </c>
      <c r="I78" s="21">
        <f t="shared" si="11"/>
        <v>-3.0832476875642676E-3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17524.444444444445</v>
      </c>
      <c r="F79" s="47">
        <v>99117</v>
      </c>
      <c r="G79" s="21">
        <f t="shared" si="10"/>
        <v>4.6559282272381433</v>
      </c>
      <c r="H79" s="185">
        <v>96409.5</v>
      </c>
      <c r="I79" s="21">
        <f t="shared" si="11"/>
        <v>2.8083332036780609E-2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30674.363095238095</v>
      </c>
      <c r="F80" s="61">
        <v>146142.625</v>
      </c>
      <c r="G80" s="21">
        <f t="shared" si="10"/>
        <v>3.7643246755036053</v>
      </c>
      <c r="H80" s="194">
        <v>140939</v>
      </c>
      <c r="I80" s="21">
        <f t="shared" si="11"/>
        <v>3.6921114808534189E-2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759186.66666666663</v>
      </c>
      <c r="G81" s="21">
        <f t="shared" si="10"/>
        <v>9.1224888888888884</v>
      </c>
      <c r="H81" s="194">
        <v>761534.66666666663</v>
      </c>
      <c r="I81" s="21">
        <f t="shared" si="11"/>
        <v>-3.0832476875642346E-3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43885.8</v>
      </c>
      <c r="F82" s="50">
        <v>172296.25</v>
      </c>
      <c r="G82" s="23">
        <f t="shared" si="10"/>
        <v>2.9260136536191657</v>
      </c>
      <c r="H82" s="188">
        <v>172329.11111111112</v>
      </c>
      <c r="I82" s="23">
        <f t="shared" si="11"/>
        <v>-1.90688101965178E-4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  <c r="D11" s="246" t="s">
        <v>209</v>
      </c>
      <c r="E11" s="246"/>
      <c r="F11" s="218" t="s">
        <v>217</v>
      </c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208</v>
      </c>
      <c r="F13" s="242" t="s">
        <v>216</v>
      </c>
      <c r="G13" s="225" t="s">
        <v>197</v>
      </c>
      <c r="H13" s="242" t="s">
        <v>212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5</v>
      </c>
      <c r="C16" s="163" t="s">
        <v>85</v>
      </c>
      <c r="D16" s="160" t="s">
        <v>161</v>
      </c>
      <c r="E16" s="181">
        <v>27674.368750000001</v>
      </c>
      <c r="F16" s="181">
        <v>59712.375</v>
      </c>
      <c r="G16" s="169">
        <f>(F16-E16)/E16</f>
        <v>1.1576779416151994</v>
      </c>
      <c r="H16" s="181">
        <v>89343</v>
      </c>
      <c r="I16" s="169">
        <f>(F16-H16)/H16</f>
        <v>-0.33165021322319599</v>
      </c>
    </row>
    <row r="17" spans="1:9" ht="16.5">
      <c r="A17" s="130"/>
      <c r="B17" s="177" t="s">
        <v>9</v>
      </c>
      <c r="C17" s="164" t="s">
        <v>88</v>
      </c>
      <c r="D17" s="160" t="s">
        <v>161</v>
      </c>
      <c r="E17" s="184">
        <v>28322.380555555555</v>
      </c>
      <c r="F17" s="184">
        <v>47593.711111111108</v>
      </c>
      <c r="G17" s="169">
        <f>(F17-E17)/E17</f>
        <v>0.68042763982194288</v>
      </c>
      <c r="H17" s="184">
        <v>58999.3</v>
      </c>
      <c r="I17" s="169">
        <f>(F17-H17)/H17</f>
        <v>-0.19331735950916187</v>
      </c>
    </row>
    <row r="18" spans="1:9" ht="16.5">
      <c r="A18" s="130"/>
      <c r="B18" s="177" t="s">
        <v>8</v>
      </c>
      <c r="C18" s="164" t="s">
        <v>89</v>
      </c>
      <c r="D18" s="160" t="s">
        <v>161</v>
      </c>
      <c r="E18" s="184">
        <v>75926.908333333326</v>
      </c>
      <c r="F18" s="184">
        <v>188874.83333333331</v>
      </c>
      <c r="G18" s="169">
        <f>(F18-E18)/E18</f>
        <v>1.4875875691413309</v>
      </c>
      <c r="H18" s="184">
        <v>224624.83333333331</v>
      </c>
      <c r="I18" s="169">
        <f>(F18-H18)/H18</f>
        <v>-0.15915426388741524</v>
      </c>
    </row>
    <row r="19" spans="1:9" ht="16.5">
      <c r="A19" s="130"/>
      <c r="B19" s="177" t="s">
        <v>13</v>
      </c>
      <c r="C19" s="164" t="s">
        <v>93</v>
      </c>
      <c r="D19" s="160" t="s">
        <v>81</v>
      </c>
      <c r="E19" s="184">
        <v>7135.8062499999996</v>
      </c>
      <c r="F19" s="184">
        <v>22531.125</v>
      </c>
      <c r="G19" s="169">
        <f>(F19-E19)/E19</f>
        <v>2.1574743218399464</v>
      </c>
      <c r="H19" s="184">
        <v>26706.125</v>
      </c>
      <c r="I19" s="169">
        <f>(F19-H19)/H19</f>
        <v>-0.15633117870900401</v>
      </c>
    </row>
    <row r="20" spans="1:9" ht="16.5">
      <c r="A20" s="130"/>
      <c r="B20" s="177" t="s">
        <v>17</v>
      </c>
      <c r="C20" s="164" t="s">
        <v>97</v>
      </c>
      <c r="D20" s="160" t="s">
        <v>161</v>
      </c>
      <c r="E20" s="184">
        <v>8404.4868055555544</v>
      </c>
      <c r="F20" s="184">
        <v>77288.777777777781</v>
      </c>
      <c r="G20" s="169">
        <f>(F20-E20)/E20</f>
        <v>8.1961329187509886</v>
      </c>
      <c r="H20" s="184">
        <v>89038.711111111101</v>
      </c>
      <c r="I20" s="169">
        <f>(F20-H20)/H20</f>
        <v>-0.13196432413167591</v>
      </c>
    </row>
    <row r="21" spans="1:9" ht="16.5">
      <c r="A21" s="130"/>
      <c r="B21" s="177" t="s">
        <v>6</v>
      </c>
      <c r="C21" s="164" t="s">
        <v>86</v>
      </c>
      <c r="D21" s="160" t="s">
        <v>161</v>
      </c>
      <c r="E21" s="184">
        <v>27077.658333333333</v>
      </c>
      <c r="F21" s="184">
        <v>64082.633333333331</v>
      </c>
      <c r="G21" s="169">
        <f>(F21-E21)/E21</f>
        <v>1.3666238987307802</v>
      </c>
      <c r="H21" s="184">
        <v>72868</v>
      </c>
      <c r="I21" s="169">
        <f>(F21-H21)/H21</f>
        <v>-0.1205654974291413</v>
      </c>
    </row>
    <row r="22" spans="1:9" ht="16.5">
      <c r="A22" s="130"/>
      <c r="B22" s="177" t="s">
        <v>16</v>
      </c>
      <c r="C22" s="164" t="s">
        <v>96</v>
      </c>
      <c r="D22" s="160" t="s">
        <v>81</v>
      </c>
      <c r="E22" s="184">
        <v>7410.2107142857149</v>
      </c>
      <c r="F22" s="184">
        <v>23010.224999999999</v>
      </c>
      <c r="G22" s="169">
        <f>(F22-E22)/E22</f>
        <v>2.1052052211740651</v>
      </c>
      <c r="H22" s="184">
        <v>25664.424999999999</v>
      </c>
      <c r="I22" s="169">
        <f>(F22-H22)/H22</f>
        <v>-0.10341942202094927</v>
      </c>
    </row>
    <row r="23" spans="1:9" ht="16.5">
      <c r="A23" s="130"/>
      <c r="B23" s="177" t="s">
        <v>12</v>
      </c>
      <c r="C23" s="164" t="s">
        <v>92</v>
      </c>
      <c r="D23" s="162" t="s">
        <v>81</v>
      </c>
      <c r="E23" s="184">
        <v>6465.094444444444</v>
      </c>
      <c r="F23" s="184">
        <v>20406.125</v>
      </c>
      <c r="G23" s="169">
        <f>(F23-E23)/E23</f>
        <v>2.1563537354872366</v>
      </c>
      <c r="H23" s="184">
        <v>22143.625</v>
      </c>
      <c r="I23" s="169">
        <f>(F23-H23)/H23</f>
        <v>-7.8465020971046975E-2</v>
      </c>
    </row>
    <row r="24" spans="1:9" ht="16.5">
      <c r="A24" s="130"/>
      <c r="B24" s="177" t="s">
        <v>15</v>
      </c>
      <c r="C24" s="164" t="s">
        <v>95</v>
      </c>
      <c r="D24" s="162" t="s">
        <v>82</v>
      </c>
      <c r="E24" s="184">
        <v>19928.627083333333</v>
      </c>
      <c r="F24" s="184">
        <v>46531.125</v>
      </c>
      <c r="G24" s="169">
        <f>(F24-E24)/E24</f>
        <v>1.3348886406186411</v>
      </c>
      <c r="H24" s="184">
        <v>50362.375</v>
      </c>
      <c r="I24" s="169">
        <f>(F24-H24)/H24</f>
        <v>-7.6073656176858226E-2</v>
      </c>
    </row>
    <row r="25" spans="1:9" ht="16.5">
      <c r="A25" s="130"/>
      <c r="B25" s="177" t="s">
        <v>4</v>
      </c>
      <c r="C25" s="164" t="s">
        <v>84</v>
      </c>
      <c r="D25" s="162" t="s">
        <v>161</v>
      </c>
      <c r="E25" s="184">
        <v>28582.347222222223</v>
      </c>
      <c r="F25" s="184">
        <v>63222.044444444444</v>
      </c>
      <c r="G25" s="169">
        <f>(F25-E25)/E25</f>
        <v>1.2119262617903728</v>
      </c>
      <c r="H25" s="184">
        <v>67854.822222222225</v>
      </c>
      <c r="I25" s="169">
        <f>(F25-H25)/H25</f>
        <v>-6.827484953988372E-2</v>
      </c>
    </row>
    <row r="26" spans="1:9" ht="16.5">
      <c r="A26" s="130"/>
      <c r="B26" s="177" t="s">
        <v>14</v>
      </c>
      <c r="C26" s="164" t="s">
        <v>94</v>
      </c>
      <c r="D26" s="162" t="s">
        <v>81</v>
      </c>
      <c r="E26" s="184">
        <v>6887.2455357142862</v>
      </c>
      <c r="F26" s="184">
        <v>19444.333333333336</v>
      </c>
      <c r="G26" s="169">
        <f>(F26-E26)/E26</f>
        <v>1.8232380031325159</v>
      </c>
      <c r="H26" s="184">
        <v>20793.625</v>
      </c>
      <c r="I26" s="169">
        <f>(F26-H26)/H26</f>
        <v>-6.4889679729564428E-2</v>
      </c>
    </row>
    <row r="27" spans="1:9" ht="16.5">
      <c r="A27" s="130"/>
      <c r="B27" s="177" t="s">
        <v>7</v>
      </c>
      <c r="C27" s="164" t="s">
        <v>87</v>
      </c>
      <c r="D27" s="162" t="s">
        <v>161</v>
      </c>
      <c r="E27" s="184">
        <v>12477.552777777777</v>
      </c>
      <c r="F27" s="184">
        <v>19854.855555555554</v>
      </c>
      <c r="G27" s="169">
        <f>(F27-E27)/E27</f>
        <v>0.59124596859382372</v>
      </c>
      <c r="H27" s="184">
        <v>21021.555555555555</v>
      </c>
      <c r="I27" s="169">
        <f>(F27-H27)/H27</f>
        <v>-5.5500174424136108E-2</v>
      </c>
    </row>
    <row r="28" spans="1:9" ht="16.5">
      <c r="A28" s="130"/>
      <c r="B28" s="177" t="s">
        <v>10</v>
      </c>
      <c r="C28" s="164" t="s">
        <v>90</v>
      </c>
      <c r="D28" s="162" t="s">
        <v>161</v>
      </c>
      <c r="E28" s="184">
        <v>16127.380555555555</v>
      </c>
      <c r="F28" s="184">
        <v>74927.633333333331</v>
      </c>
      <c r="G28" s="169">
        <f>(F28-E28)/E28</f>
        <v>3.6459890417555925</v>
      </c>
      <c r="H28" s="184">
        <v>76805.444444444438</v>
      </c>
      <c r="I28" s="169">
        <f>(F28-H28)/H28</f>
        <v>-2.444893229501954E-2</v>
      </c>
    </row>
    <row r="29" spans="1:9" ht="17.25" thickBot="1">
      <c r="A29" s="131"/>
      <c r="B29" s="177" t="s">
        <v>19</v>
      </c>
      <c r="C29" s="164" t="s">
        <v>99</v>
      </c>
      <c r="D29" s="162" t="s">
        <v>161</v>
      </c>
      <c r="E29" s="184">
        <v>13773.594444444443</v>
      </c>
      <c r="F29" s="184">
        <v>42177.633333333331</v>
      </c>
      <c r="G29" s="169">
        <f>(F29-E29)/E29</f>
        <v>2.062209614451485</v>
      </c>
      <c r="H29" s="184">
        <v>41249.888888888891</v>
      </c>
      <c r="I29" s="169">
        <f>(F29-H29)/H29</f>
        <v>2.2490834992148039E-2</v>
      </c>
    </row>
    <row r="30" spans="1:9" ht="16.5">
      <c r="A30" s="37"/>
      <c r="B30" s="177" t="s">
        <v>11</v>
      </c>
      <c r="C30" s="164" t="s">
        <v>91</v>
      </c>
      <c r="D30" s="162" t="s">
        <v>81</v>
      </c>
      <c r="E30" s="184">
        <v>7079.7993055555553</v>
      </c>
      <c r="F30" s="184">
        <v>17419.266666666666</v>
      </c>
      <c r="G30" s="169">
        <f>(F30-E30)/E30</f>
        <v>1.4604181439151356</v>
      </c>
      <c r="H30" s="184">
        <v>16830.411111111112</v>
      </c>
      <c r="I30" s="169">
        <f>(F30-H30)/H30</f>
        <v>3.4987591905393384E-2</v>
      </c>
    </row>
    <row r="31" spans="1:9" ht="17.25" thickBot="1">
      <c r="A31" s="38"/>
      <c r="B31" s="178" t="s">
        <v>18</v>
      </c>
      <c r="C31" s="165" t="s">
        <v>98</v>
      </c>
      <c r="D31" s="161" t="s">
        <v>83</v>
      </c>
      <c r="E31" s="187">
        <v>18885.379464285714</v>
      </c>
      <c r="F31" s="187">
        <v>61225.175000000003</v>
      </c>
      <c r="G31" s="171">
        <f>(F31-E31)/E31</f>
        <v>2.2419351231879352</v>
      </c>
      <c r="H31" s="187">
        <v>59059.574999999997</v>
      </c>
      <c r="I31" s="171">
        <f>(F31-H31)/H31</f>
        <v>3.6668059328229266E-2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312158.84057539678</v>
      </c>
      <c r="F32" s="100">
        <f>SUM(F16:F31)</f>
        <v>848301.87222222227</v>
      </c>
      <c r="G32" s="101">
        <f t="shared" ref="G32" si="0">(F32-E32)/E32</f>
        <v>1.7175327492201171</v>
      </c>
      <c r="H32" s="100">
        <f>SUM(H16:H31)</f>
        <v>963365.71666666656</v>
      </c>
      <c r="I32" s="104">
        <f t="shared" ref="I32" si="1">(F32-H32)/H32</f>
        <v>-0.11943942207386797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8694.2090277777788</v>
      </c>
      <c r="F34" s="190">
        <v>31277.077777777777</v>
      </c>
      <c r="G34" s="169">
        <f>(F34-E34)/E34</f>
        <v>2.5974609855650241</v>
      </c>
      <c r="H34" s="190">
        <v>32220.933333333334</v>
      </c>
      <c r="I34" s="169">
        <f>(F34-H34)/H34</f>
        <v>-2.9293240695145113E-2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21007.058035714286</v>
      </c>
      <c r="F35" s="184">
        <v>101999.96666666667</v>
      </c>
      <c r="G35" s="169">
        <f>(F35-E35)/E35</f>
        <v>3.8555093480132068</v>
      </c>
      <c r="H35" s="184">
        <v>100883.3</v>
      </c>
      <c r="I35" s="169">
        <f>(F35-H35)/H35</f>
        <v>1.1068895116106149E-2</v>
      </c>
    </row>
    <row r="36" spans="1:9" ht="16.5">
      <c r="A36" s="37"/>
      <c r="B36" s="179" t="s">
        <v>26</v>
      </c>
      <c r="C36" s="164" t="s">
        <v>100</v>
      </c>
      <c r="D36" s="160" t="s">
        <v>161</v>
      </c>
      <c r="E36" s="184">
        <v>21419.205555555556</v>
      </c>
      <c r="F36" s="184">
        <v>101023.74285714285</v>
      </c>
      <c r="G36" s="169">
        <f>(F36-E36)/E36</f>
        <v>3.7165027944250739</v>
      </c>
      <c r="H36" s="184">
        <v>98797.585714285728</v>
      </c>
      <c r="I36" s="169">
        <f>(F36-H36)/H36</f>
        <v>2.2532505493555045E-2</v>
      </c>
    </row>
    <row r="37" spans="1:9" ht="16.5">
      <c r="A37" s="37"/>
      <c r="B37" s="177" t="s">
        <v>28</v>
      </c>
      <c r="C37" s="164" t="s">
        <v>102</v>
      </c>
      <c r="D37" s="160" t="s">
        <v>161</v>
      </c>
      <c r="E37" s="184">
        <v>13783.657142857144</v>
      </c>
      <c r="F37" s="184">
        <v>57257.142857142855</v>
      </c>
      <c r="G37" s="169">
        <f>(F37-E37)/E37</f>
        <v>3.1539877453215808</v>
      </c>
      <c r="H37" s="184">
        <v>55273.742857142861</v>
      </c>
      <c r="I37" s="169">
        <f>(F37-H37)/H37</f>
        <v>3.5883222258463097E-2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12812.5</v>
      </c>
      <c r="F38" s="187">
        <v>70483.3</v>
      </c>
      <c r="G38" s="171">
        <f>(F38-E38)/E38</f>
        <v>4.5011356097560977</v>
      </c>
      <c r="H38" s="187">
        <v>67066.600000000006</v>
      </c>
      <c r="I38" s="171">
        <f>(F38-H38)/H38</f>
        <v>5.0944881654951896E-2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77716.629761904769</v>
      </c>
      <c r="F39" s="102">
        <f>SUM(F34:F38)</f>
        <v>362041.23015873012</v>
      </c>
      <c r="G39" s="103">
        <f t="shared" ref="G39" si="2">(F39-E39)/E39</f>
        <v>3.658478259645221</v>
      </c>
      <c r="H39" s="102">
        <f>SUM(H34:H38)</f>
        <v>354242.16190476192</v>
      </c>
      <c r="I39" s="104">
        <f t="shared" ref="I39" si="3">(F39-H39)/H39</f>
        <v>2.2016205558459141E-2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164062.58333333334</v>
      </c>
      <c r="F41" s="184">
        <v>609968.33333333337</v>
      </c>
      <c r="G41" s="169">
        <f>(F41-E41)/E41</f>
        <v>2.7179003337649097</v>
      </c>
      <c r="H41" s="184">
        <v>619801</v>
      </c>
      <c r="I41" s="169">
        <f>(F41-H41)/H41</f>
        <v>-1.5864231691569759E-2</v>
      </c>
    </row>
    <row r="42" spans="1:9" ht="16.5">
      <c r="A42" s="37"/>
      <c r="B42" s="177" t="s">
        <v>32</v>
      </c>
      <c r="C42" s="164" t="s">
        <v>106</v>
      </c>
      <c r="D42" s="160" t="s">
        <v>161</v>
      </c>
      <c r="E42" s="185">
        <v>252830.65714285715</v>
      </c>
      <c r="F42" s="184">
        <v>952392.5</v>
      </c>
      <c r="G42" s="169">
        <f>(F42-E42)/E42</f>
        <v>2.7669185800591771</v>
      </c>
      <c r="H42" s="184">
        <v>964789.75714285718</v>
      </c>
      <c r="I42" s="169">
        <f>(F42-H42)/H42</f>
        <v>-1.2849698134825359E-2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161540.17857142858</v>
      </c>
      <c r="F43" s="192">
        <v>599875.71428571432</v>
      </c>
      <c r="G43" s="169">
        <f>(F43-E43)/E43</f>
        <v>2.7134768550504353</v>
      </c>
      <c r="H43" s="192">
        <v>594086</v>
      </c>
      <c r="I43" s="169">
        <f>(F43-H43)/H43</f>
        <v>9.7455827703637511E-3</v>
      </c>
    </row>
    <row r="44" spans="1:9" ht="16.5">
      <c r="A44" s="37"/>
      <c r="B44" s="177" t="s">
        <v>34</v>
      </c>
      <c r="C44" s="164" t="s">
        <v>154</v>
      </c>
      <c r="D44" s="160" t="s">
        <v>161</v>
      </c>
      <c r="E44" s="185">
        <v>82702.14285714287</v>
      </c>
      <c r="F44" s="185">
        <v>317621.11111111112</v>
      </c>
      <c r="G44" s="169">
        <f>(F44-E44)/E44</f>
        <v>2.8405427010489928</v>
      </c>
      <c r="H44" s="185">
        <v>309305.88888888888</v>
      </c>
      <c r="I44" s="169">
        <f>(F44-H44)/H44</f>
        <v>2.6883491459192044E-2</v>
      </c>
    </row>
    <row r="45" spans="1:9" ht="16.5">
      <c r="A45" s="37"/>
      <c r="B45" s="177" t="s">
        <v>35</v>
      </c>
      <c r="C45" s="164" t="s">
        <v>152</v>
      </c>
      <c r="D45" s="160" t="s">
        <v>161</v>
      </c>
      <c r="E45" s="185">
        <v>69833.333333333328</v>
      </c>
      <c r="F45" s="185">
        <v>326566.66666666669</v>
      </c>
      <c r="G45" s="169">
        <f>(F45-E45)/E45</f>
        <v>3.6763723150358003</v>
      </c>
      <c r="H45" s="185">
        <v>317198</v>
      </c>
      <c r="I45" s="169">
        <f>(F45-H45)/H45</f>
        <v>2.9535705353333521E-2</v>
      </c>
    </row>
    <row r="46" spans="1:9" ht="16.5" customHeight="1" thickBot="1">
      <c r="A46" s="38"/>
      <c r="B46" s="177" t="s">
        <v>31</v>
      </c>
      <c r="C46" s="164" t="s">
        <v>105</v>
      </c>
      <c r="D46" s="160" t="s">
        <v>161</v>
      </c>
      <c r="E46" s="188">
        <v>342734.8</v>
      </c>
      <c r="F46" s="188">
        <v>1586646</v>
      </c>
      <c r="G46" s="175">
        <f>(F46-E46)/E46</f>
        <v>3.6293694133189858</v>
      </c>
      <c r="H46" s="188">
        <v>1525705</v>
      </c>
      <c r="I46" s="175">
        <f>(F46-H46)/H46</f>
        <v>3.9942846094100759E-2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1073703.6952380952</v>
      </c>
      <c r="F47" s="83">
        <f>SUM(F41:F46)</f>
        <v>4393070.3253968246</v>
      </c>
      <c r="G47" s="103">
        <f t="shared" ref="G47" si="4">(F47-E47)/E47</f>
        <v>3.0915108561889184</v>
      </c>
      <c r="H47" s="102">
        <f>SUM(H41:H46)</f>
        <v>4330885.6460317466</v>
      </c>
      <c r="I47" s="104">
        <f t="shared" ref="I47" si="5">(F47-H47)/H47</f>
        <v>1.4358420989955217E-2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45</v>
      </c>
      <c r="C49" s="164" t="s">
        <v>109</v>
      </c>
      <c r="D49" s="168" t="s">
        <v>108</v>
      </c>
      <c r="E49" s="182">
        <v>100746.30416666667</v>
      </c>
      <c r="F49" s="182">
        <v>363750</v>
      </c>
      <c r="G49" s="169">
        <f>(F49-E49)/E49</f>
        <v>2.6105542829466075</v>
      </c>
      <c r="H49" s="182">
        <v>369837.33333333331</v>
      </c>
      <c r="I49" s="169">
        <f>(F49-H49)/H49</f>
        <v>-1.6459488495843166E-2</v>
      </c>
    </row>
    <row r="50" spans="1:9" ht="16.5">
      <c r="A50" s="37"/>
      <c r="B50" s="177" t="s">
        <v>49</v>
      </c>
      <c r="C50" s="164" t="s">
        <v>158</v>
      </c>
      <c r="D50" s="162" t="s">
        <v>199</v>
      </c>
      <c r="E50" s="185">
        <v>25060</v>
      </c>
      <c r="F50" s="185">
        <v>149137.5</v>
      </c>
      <c r="G50" s="169">
        <f>(F50-E50)/E50</f>
        <v>4.9512170790103749</v>
      </c>
      <c r="H50" s="185">
        <v>149598.75</v>
      </c>
      <c r="I50" s="169">
        <f>(F50-H50)/H50</f>
        <v>-3.0832476875642342E-3</v>
      </c>
    </row>
    <row r="51" spans="1:9" ht="16.5">
      <c r="A51" s="37"/>
      <c r="B51" s="177" t="s">
        <v>47</v>
      </c>
      <c r="C51" s="164" t="s">
        <v>113</v>
      </c>
      <c r="D51" s="160" t="s">
        <v>114</v>
      </c>
      <c r="E51" s="185">
        <v>229796.32638888888</v>
      </c>
      <c r="F51" s="185">
        <v>1027922.8571428572</v>
      </c>
      <c r="G51" s="169">
        <f>(F51-E51)/E51</f>
        <v>3.473190991762344</v>
      </c>
      <c r="H51" s="185">
        <v>1031102</v>
      </c>
      <c r="I51" s="169">
        <f>(F51-H51)/H51</f>
        <v>-3.0832476875642181E-3</v>
      </c>
    </row>
    <row r="52" spans="1:9" ht="16.5">
      <c r="A52" s="37"/>
      <c r="B52" s="177" t="s">
        <v>50</v>
      </c>
      <c r="C52" s="164" t="s">
        <v>159</v>
      </c>
      <c r="D52" s="160" t="s">
        <v>112</v>
      </c>
      <c r="E52" s="185">
        <v>269750</v>
      </c>
      <c r="F52" s="185">
        <v>1899000</v>
      </c>
      <c r="G52" s="169">
        <f>(F52-E52)/E52</f>
        <v>6.03985171455051</v>
      </c>
      <c r="H52" s="185">
        <v>1899000</v>
      </c>
      <c r="I52" s="169">
        <f>(F52-H52)/H52</f>
        <v>0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73242</v>
      </c>
      <c r="F53" s="185">
        <v>322255.55555555556</v>
      </c>
      <c r="G53" s="169">
        <f>(F53-E53)/E53</f>
        <v>3.3998737821954008</v>
      </c>
      <c r="H53" s="185">
        <v>320846.75</v>
      </c>
      <c r="I53" s="169">
        <f>(F53-H53)/H53</f>
        <v>4.3908986316849464E-3</v>
      </c>
    </row>
    <row r="54" spans="1:9" ht="16.5" customHeight="1" thickBot="1">
      <c r="A54" s="38"/>
      <c r="B54" s="177" t="s">
        <v>48</v>
      </c>
      <c r="C54" s="164" t="s">
        <v>157</v>
      </c>
      <c r="D54" s="161" t="s">
        <v>114</v>
      </c>
      <c r="E54" s="188">
        <v>286990.625</v>
      </c>
      <c r="F54" s="188">
        <v>1293171.6666666667</v>
      </c>
      <c r="G54" s="175">
        <f>(F54-E54)/E54</f>
        <v>3.5059718123777275</v>
      </c>
      <c r="H54" s="188">
        <v>1270143.3899999999</v>
      </c>
      <c r="I54" s="175">
        <f>(F54-H54)/H54</f>
        <v>1.8130454284115787E-2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985585.25555555557</v>
      </c>
      <c r="F55" s="83">
        <f>SUM(F49:F54)</f>
        <v>5055237.5793650793</v>
      </c>
      <c r="G55" s="103">
        <f t="shared" ref="G55" si="6">(F55-E55)/E55</f>
        <v>4.12917330172065</v>
      </c>
      <c r="H55" s="83">
        <f>SUM(H49:H54)</f>
        <v>5040528.2233333327</v>
      </c>
      <c r="I55" s="104">
        <f t="shared" ref="I55" si="7">(F55-H55)/H55</f>
        <v>2.9182171748696637E-3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55</v>
      </c>
      <c r="C57" s="167" t="s">
        <v>122</v>
      </c>
      <c r="D57" s="168" t="s">
        <v>120</v>
      </c>
      <c r="E57" s="182">
        <v>57016.047619047618</v>
      </c>
      <c r="F57" s="143">
        <v>220882.85714285713</v>
      </c>
      <c r="G57" s="170">
        <f>(F57-E57)/E57</f>
        <v>2.8740471563143877</v>
      </c>
      <c r="H57" s="143">
        <v>225180</v>
      </c>
      <c r="I57" s="170">
        <f>(F57-H57)/H57</f>
        <v>-1.9083146181467579E-2</v>
      </c>
    </row>
    <row r="58" spans="1:9" ht="16.5">
      <c r="A58" s="109"/>
      <c r="B58" s="199" t="s">
        <v>41</v>
      </c>
      <c r="C58" s="164" t="s">
        <v>118</v>
      </c>
      <c r="D58" s="160" t="s">
        <v>114</v>
      </c>
      <c r="E58" s="185">
        <v>49322.916666666664</v>
      </c>
      <c r="F58" s="196">
        <v>205478.33333333334</v>
      </c>
      <c r="G58" s="169">
        <f>(F58-E58)/E58</f>
        <v>3.1659809926082372</v>
      </c>
      <c r="H58" s="196">
        <v>206113.83333333334</v>
      </c>
      <c r="I58" s="169">
        <f>(F58-H58)/H58</f>
        <v>-3.0832476875642342E-3</v>
      </c>
    </row>
    <row r="59" spans="1:9" ht="16.5">
      <c r="A59" s="109"/>
      <c r="B59" s="199" t="s">
        <v>56</v>
      </c>
      <c r="C59" s="164" t="s">
        <v>123</v>
      </c>
      <c r="D59" s="160" t="s">
        <v>120</v>
      </c>
      <c r="E59" s="185">
        <v>479500</v>
      </c>
      <c r="F59" s="196">
        <v>1095130</v>
      </c>
      <c r="G59" s="169">
        <f>(F59-E59)/E59</f>
        <v>1.2838998957247132</v>
      </c>
      <c r="H59" s="196">
        <v>1098517</v>
      </c>
      <c r="I59" s="169">
        <f>(F59-H59)/H59</f>
        <v>-3.0832476875642342E-3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53735.416666666664</v>
      </c>
      <c r="F60" s="196">
        <v>172272</v>
      </c>
      <c r="G60" s="169">
        <f>(F60-E60)/E60</f>
        <v>2.2059302911642695</v>
      </c>
      <c r="H60" s="196">
        <v>172804.8</v>
      </c>
      <c r="I60" s="169">
        <f>(F60-H60)/H60</f>
        <v>-3.083247687564167E-3</v>
      </c>
    </row>
    <row r="61" spans="1:9" s="126" customFormat="1" ht="16.5">
      <c r="A61" s="148"/>
      <c r="B61" s="199" t="s">
        <v>42</v>
      </c>
      <c r="C61" s="164" t="s">
        <v>198</v>
      </c>
      <c r="D61" s="160" t="s">
        <v>114</v>
      </c>
      <c r="E61" s="185">
        <v>24572</v>
      </c>
      <c r="F61" s="201">
        <v>99263.333333333328</v>
      </c>
      <c r="G61" s="169">
        <f>(F61-E61)/E61</f>
        <v>3.0396928753594876</v>
      </c>
      <c r="H61" s="201">
        <v>99083.833333333328</v>
      </c>
      <c r="I61" s="169">
        <f>(F61-H61)/H61</f>
        <v>1.8115972501400331E-3</v>
      </c>
    </row>
    <row r="62" spans="1:9" s="126" customFormat="1" ht="17.25" thickBot="1">
      <c r="A62" s="148"/>
      <c r="B62" s="200" t="s">
        <v>40</v>
      </c>
      <c r="C62" s="165" t="s">
        <v>117</v>
      </c>
      <c r="D62" s="161" t="s">
        <v>114</v>
      </c>
      <c r="E62" s="188">
        <v>38467.825000000004</v>
      </c>
      <c r="F62" s="197">
        <v>145823.33333333334</v>
      </c>
      <c r="G62" s="174">
        <f>(F62-E62)/E62</f>
        <v>2.7907870625212974</v>
      </c>
      <c r="H62" s="197">
        <v>144977</v>
      </c>
      <c r="I62" s="174">
        <f>(F62-H62)/H62</f>
        <v>5.8377075903994638E-3</v>
      </c>
    </row>
    <row r="63" spans="1:9" s="126" customFormat="1" ht="16.5">
      <c r="A63" s="148"/>
      <c r="B63" s="94" t="s">
        <v>38</v>
      </c>
      <c r="C63" s="163" t="s">
        <v>115</v>
      </c>
      <c r="D63" s="160" t="s">
        <v>114</v>
      </c>
      <c r="E63" s="185">
        <v>48480</v>
      </c>
      <c r="F63" s="195">
        <v>168004</v>
      </c>
      <c r="G63" s="169">
        <f>(F63-E63)/E63</f>
        <v>2.4654290429042902</v>
      </c>
      <c r="H63" s="195">
        <v>166383</v>
      </c>
      <c r="I63" s="169">
        <f>(F63-H63)/H63</f>
        <v>9.7425818743501445E-3</v>
      </c>
    </row>
    <row r="64" spans="1:9" s="126" customFormat="1" ht="16.5">
      <c r="A64" s="148"/>
      <c r="B64" s="199" t="s">
        <v>54</v>
      </c>
      <c r="C64" s="164" t="s">
        <v>121</v>
      </c>
      <c r="D64" s="162" t="s">
        <v>120</v>
      </c>
      <c r="E64" s="192">
        <v>48045.53571428571</v>
      </c>
      <c r="F64" s="196">
        <v>230305.71428571429</v>
      </c>
      <c r="G64" s="169">
        <f>(F64-E64)/E64</f>
        <v>3.7934883202319232</v>
      </c>
      <c r="H64" s="196">
        <v>227404</v>
      </c>
      <c r="I64" s="169">
        <f>(F64-H64)/H64</f>
        <v>1.2760172581459825E-2</v>
      </c>
    </row>
    <row r="65" spans="1:9" ht="16.5" customHeight="1" thickBot="1">
      <c r="A65" s="110"/>
      <c r="B65" s="200" t="s">
        <v>43</v>
      </c>
      <c r="C65" s="165" t="s">
        <v>119</v>
      </c>
      <c r="D65" s="161" t="s">
        <v>114</v>
      </c>
      <c r="E65" s="188">
        <v>13360</v>
      </c>
      <c r="F65" s="188">
        <v>108640</v>
      </c>
      <c r="G65" s="174">
        <f>(F65-E65)/E65</f>
        <v>7.1317365269461082</v>
      </c>
      <c r="H65" s="188">
        <v>107030</v>
      </c>
      <c r="I65" s="174">
        <f>(F65-H65)/H65</f>
        <v>1.5042511445389144E-2</v>
      </c>
    </row>
    <row r="66" spans="1:9" ht="15.75" customHeight="1" thickBot="1">
      <c r="A66" s="235" t="s">
        <v>192</v>
      </c>
      <c r="B66" s="247"/>
      <c r="C66" s="247"/>
      <c r="D66" s="248"/>
      <c r="E66" s="99">
        <f>SUM(E57:E65)</f>
        <v>812499.74166666658</v>
      </c>
      <c r="F66" s="99">
        <f>SUM(F57:F65)</f>
        <v>2445799.5714285714</v>
      </c>
      <c r="G66" s="101">
        <f t="shared" ref="G66" si="8">(F66-E66)/E66</f>
        <v>2.010215814237116</v>
      </c>
      <c r="H66" s="99">
        <f>SUM(H57:H65)</f>
        <v>2447493.4666666668</v>
      </c>
      <c r="I66" s="152">
        <f t="shared" ref="I66" si="9">(F66-H66)/H66</f>
        <v>-6.9209387529128256E-4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63</v>
      </c>
      <c r="C68" s="164" t="s">
        <v>132</v>
      </c>
      <c r="D68" s="168" t="s">
        <v>126</v>
      </c>
      <c r="E68" s="182">
        <v>62629.19642857142</v>
      </c>
      <c r="F68" s="190">
        <v>301115.71428571426</v>
      </c>
      <c r="G68" s="169">
        <f>(F68-E68)/E68</f>
        <v>3.807912785998087</v>
      </c>
      <c r="H68" s="190">
        <v>306859.875</v>
      </c>
      <c r="I68" s="169">
        <f>(F68-H68)/H68</f>
        <v>-1.871916526813986E-2</v>
      </c>
    </row>
    <row r="69" spans="1:9" ht="16.5">
      <c r="A69" s="37"/>
      <c r="B69" s="177" t="s">
        <v>60</v>
      </c>
      <c r="C69" s="164" t="s">
        <v>129</v>
      </c>
      <c r="D69" s="162" t="s">
        <v>206</v>
      </c>
      <c r="E69" s="185">
        <v>579720.1166666667</v>
      </c>
      <c r="F69" s="184">
        <v>2329212.5</v>
      </c>
      <c r="G69" s="169">
        <f>(F69-E69)/E69</f>
        <v>3.0178224509315656</v>
      </c>
      <c r="H69" s="184">
        <v>2342984</v>
      </c>
      <c r="I69" s="169">
        <f>(F69-H69)/H69</f>
        <v>-5.8777610090380468E-3</v>
      </c>
    </row>
    <row r="70" spans="1:9" ht="16.5">
      <c r="A70" s="37"/>
      <c r="B70" s="177" t="s">
        <v>61</v>
      </c>
      <c r="C70" s="164" t="s">
        <v>130</v>
      </c>
      <c r="D70" s="162" t="s">
        <v>207</v>
      </c>
      <c r="E70" s="185">
        <v>347343.75</v>
      </c>
      <c r="F70" s="184">
        <v>888735.5555555555</v>
      </c>
      <c r="G70" s="169">
        <f>(F70-E70)/E70</f>
        <v>1.5586628679962011</v>
      </c>
      <c r="H70" s="184">
        <v>892349.11111111112</v>
      </c>
      <c r="I70" s="169">
        <f>(F70-H70)/H70</f>
        <v>-4.0494863619645353E-3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142896.75</v>
      </c>
      <c r="F71" s="184">
        <v>609645</v>
      </c>
      <c r="G71" s="169">
        <f>(F71-E71)/E71</f>
        <v>3.2663321594088037</v>
      </c>
      <c r="H71" s="184">
        <v>611530.5</v>
      </c>
      <c r="I71" s="169">
        <f>(F71-H71)/H71</f>
        <v>-3.0832476875642342E-3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51410.525000000001</v>
      </c>
      <c r="F72" s="184">
        <v>217141.42857142858</v>
      </c>
      <c r="G72" s="169">
        <f>(F72-E72)/E72</f>
        <v>3.223676544276266</v>
      </c>
      <c r="H72" s="184">
        <v>217813</v>
      </c>
      <c r="I72" s="169">
        <f>(F72-H72)/H72</f>
        <v>-3.083247687564196E-3</v>
      </c>
    </row>
    <row r="73" spans="1:9" ht="16.5" customHeight="1" thickBot="1">
      <c r="A73" s="37"/>
      <c r="B73" s="177" t="s">
        <v>59</v>
      </c>
      <c r="C73" s="164" t="s">
        <v>128</v>
      </c>
      <c r="D73" s="161" t="s">
        <v>124</v>
      </c>
      <c r="E73" s="188">
        <v>95515.142857142855</v>
      </c>
      <c r="F73" s="193">
        <v>466421.25</v>
      </c>
      <c r="G73" s="175">
        <f>(F73-E73)/E73</f>
        <v>3.8832178442909577</v>
      </c>
      <c r="H73" s="193">
        <v>467676</v>
      </c>
      <c r="I73" s="175">
        <f>(F73-H73)/H73</f>
        <v>-2.6829471685525879E-3</v>
      </c>
    </row>
    <row r="74" spans="1:9" ht="15.75" customHeight="1" thickBot="1">
      <c r="A74" s="235" t="s">
        <v>205</v>
      </c>
      <c r="B74" s="236"/>
      <c r="C74" s="236"/>
      <c r="D74" s="237"/>
      <c r="E74" s="83">
        <f>SUM(E68:E73)</f>
        <v>1279515.4809523809</v>
      </c>
      <c r="F74" s="83">
        <f>SUM(F68:F73)</f>
        <v>4812271.4484126978</v>
      </c>
      <c r="G74" s="103">
        <f t="shared" ref="G74" si="10">(F74-E74)/E74</f>
        <v>2.7610107263655634</v>
      </c>
      <c r="H74" s="83">
        <f>SUM(H68:H73)</f>
        <v>4839212.486111111</v>
      </c>
      <c r="I74" s="104">
        <f t="shared" ref="I74" si="11">(F74-H74)/H74</f>
        <v>-5.5672359450501434E-3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69</v>
      </c>
      <c r="C76" s="166" t="s">
        <v>140</v>
      </c>
      <c r="D76" s="168" t="s">
        <v>136</v>
      </c>
      <c r="E76" s="182">
        <v>22435.723214285714</v>
      </c>
      <c r="F76" s="182">
        <v>86087.5</v>
      </c>
      <c r="G76" s="169">
        <f>(F76-E76)/E76</f>
        <v>2.8370726531866235</v>
      </c>
      <c r="H76" s="182">
        <v>89299.777777777781</v>
      </c>
      <c r="I76" s="169">
        <f>(F76-H76)/H76</f>
        <v>-3.5971845145813509E-2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24862.791666666668</v>
      </c>
      <c r="F77" s="185">
        <v>121896.66666666667</v>
      </c>
      <c r="G77" s="169">
        <f>(F77-E77)/E77</f>
        <v>3.902774728635662</v>
      </c>
      <c r="H77" s="185">
        <v>124785</v>
      </c>
      <c r="I77" s="169">
        <f>(F77-H77)/H77</f>
        <v>-2.3146478609875613E-2</v>
      </c>
    </row>
    <row r="78" spans="1:9" ht="16.5">
      <c r="A78" s="37"/>
      <c r="B78" s="177" t="s">
        <v>67</v>
      </c>
      <c r="C78" s="164" t="s">
        <v>139</v>
      </c>
      <c r="D78" s="162" t="s">
        <v>135</v>
      </c>
      <c r="E78" s="185">
        <v>39908.458333333336</v>
      </c>
      <c r="F78" s="185">
        <v>218896.66666666666</v>
      </c>
      <c r="G78" s="169">
        <f>(F78-E78)/E78</f>
        <v>4.4849692473295653</v>
      </c>
      <c r="H78" s="185">
        <v>223141.33333333334</v>
      </c>
      <c r="I78" s="169">
        <f>(F78-H78)/H78</f>
        <v>-1.9022323669303846E-2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58072.875</v>
      </c>
      <c r="F79" s="185">
        <v>280468.57142857142</v>
      </c>
      <c r="G79" s="169">
        <f>(F79-E79)/E79</f>
        <v>3.8295968027856624</v>
      </c>
      <c r="H79" s="185">
        <v>281753</v>
      </c>
      <c r="I79" s="169">
        <f>(F79-H79)/H79</f>
        <v>-4.5587041537395508E-3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30528.25</v>
      </c>
      <c r="F80" s="188">
        <v>154230</v>
      </c>
      <c r="G80" s="169">
        <f>(F80-E80)/E80</f>
        <v>4.0520419611343588</v>
      </c>
      <c r="H80" s="188">
        <v>146923</v>
      </c>
      <c r="I80" s="169">
        <f>(F80-H80)/H80</f>
        <v>4.9733533891902562E-2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175808.09821428571</v>
      </c>
      <c r="F81" s="83">
        <f>SUM(F76:F80)</f>
        <v>861579.40476190485</v>
      </c>
      <c r="G81" s="103">
        <f t="shared" ref="G81" si="12">(F81-E81)/E81</f>
        <v>3.9006809897446191</v>
      </c>
      <c r="H81" s="83">
        <f>SUM(H76:H80)</f>
        <v>865902.11111111112</v>
      </c>
      <c r="I81" s="104">
        <f t="shared" ref="I81" si="13">(F81-H81)/H81</f>
        <v>-4.9921420605609206E-3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74</v>
      </c>
      <c r="C83" s="164" t="s">
        <v>144</v>
      </c>
      <c r="D83" s="168" t="s">
        <v>142</v>
      </c>
      <c r="E83" s="185">
        <v>20083.599999999999</v>
      </c>
      <c r="F83" s="182">
        <v>76953.333333333328</v>
      </c>
      <c r="G83" s="170">
        <f>(F83-E83)/E83</f>
        <v>2.8316503681278919</v>
      </c>
      <c r="H83" s="182">
        <v>77515.666666666672</v>
      </c>
      <c r="I83" s="170">
        <f>(F83-H83)/H83</f>
        <v>-7.2544474880348016E-3</v>
      </c>
    </row>
    <row r="84" spans="1:11" ht="16.5">
      <c r="A84" s="37"/>
      <c r="B84" s="177" t="s">
        <v>75</v>
      </c>
      <c r="C84" s="164" t="s">
        <v>148</v>
      </c>
      <c r="D84" s="160" t="s">
        <v>145</v>
      </c>
      <c r="E84" s="185">
        <v>11270.077380952382</v>
      </c>
      <c r="F84" s="185">
        <v>43456</v>
      </c>
      <c r="G84" s="169">
        <f>(F84-E84)/E84</f>
        <v>2.8558741462986954</v>
      </c>
      <c r="H84" s="185">
        <v>43590.400000000001</v>
      </c>
      <c r="I84" s="169">
        <f>(F84-H84)/H84</f>
        <v>-3.0832476875642676E-3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75000</v>
      </c>
      <c r="F85" s="185">
        <v>759186.66666666663</v>
      </c>
      <c r="G85" s="169">
        <f>(F85-E85)/E85</f>
        <v>9.1224888888888884</v>
      </c>
      <c r="H85" s="185">
        <v>761534.66666666663</v>
      </c>
      <c r="I85" s="169">
        <f>(F85-H85)/H85</f>
        <v>-3.0832476875642346E-3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43885.8</v>
      </c>
      <c r="F86" s="185">
        <v>172296.25</v>
      </c>
      <c r="G86" s="169">
        <f>(F86-E86)/E86</f>
        <v>2.9260136536191657</v>
      </c>
      <c r="H86" s="185">
        <v>172329.11111111112</v>
      </c>
      <c r="I86" s="169">
        <f>(F86-H86)/H86</f>
        <v>-1.90688101965178E-4</v>
      </c>
    </row>
    <row r="87" spans="1:11" ht="16.5">
      <c r="A87" s="37"/>
      <c r="B87" s="177" t="s">
        <v>76</v>
      </c>
      <c r="C87" s="164" t="s">
        <v>143</v>
      </c>
      <c r="D87" s="173" t="s">
        <v>161</v>
      </c>
      <c r="E87" s="194">
        <v>28845</v>
      </c>
      <c r="F87" s="219">
        <v>99679.5</v>
      </c>
      <c r="G87" s="169">
        <f>(F87-E87)/E87</f>
        <v>2.4556942277691109</v>
      </c>
      <c r="H87" s="219">
        <v>99441.822222222225</v>
      </c>
      <c r="I87" s="169">
        <f>(F87-H87)/H87</f>
        <v>2.3901188902857961E-3</v>
      </c>
    </row>
    <row r="88" spans="1:11" ht="16.5">
      <c r="A88" s="37"/>
      <c r="B88" s="177" t="s">
        <v>77</v>
      </c>
      <c r="C88" s="164" t="s">
        <v>146</v>
      </c>
      <c r="D88" s="173" t="s">
        <v>162</v>
      </c>
      <c r="E88" s="194">
        <v>17524.444444444445</v>
      </c>
      <c r="F88" s="194">
        <v>99117</v>
      </c>
      <c r="G88" s="169">
        <f>(F88-E88)/E88</f>
        <v>4.6559282272381433</v>
      </c>
      <c r="H88" s="194">
        <v>96409.5</v>
      </c>
      <c r="I88" s="169">
        <f>(F88-H88)/H88</f>
        <v>2.8083332036780609E-2</v>
      </c>
    </row>
    <row r="89" spans="1:11" ht="16.5" customHeight="1" thickBot="1">
      <c r="A89" s="35"/>
      <c r="B89" s="178" t="s">
        <v>78</v>
      </c>
      <c r="C89" s="165" t="s">
        <v>149</v>
      </c>
      <c r="D89" s="161" t="s">
        <v>147</v>
      </c>
      <c r="E89" s="188">
        <v>30674.363095238095</v>
      </c>
      <c r="F89" s="188">
        <v>146142.625</v>
      </c>
      <c r="G89" s="171">
        <f>(F89-E89)/E89</f>
        <v>3.7643246755036053</v>
      </c>
      <c r="H89" s="188">
        <v>140939</v>
      </c>
      <c r="I89" s="171">
        <f>(F89-H89)/H89</f>
        <v>3.6921114808534189E-2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227283.28492063493</v>
      </c>
      <c r="F90" s="83">
        <f>SUM(F83:F89)</f>
        <v>1396831.375</v>
      </c>
      <c r="G90" s="111">
        <f t="shared" ref="G90:G91" si="14">(F90-E90)/E90</f>
        <v>5.1457725564278061</v>
      </c>
      <c r="H90" s="83">
        <f>SUM(H83:H89)</f>
        <v>1391760.1666666665</v>
      </c>
      <c r="I90" s="104">
        <f t="shared" ref="I90:I91" si="15">(F90-H90)/H90</f>
        <v>3.6437372291515426E-3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4944271.0268849209</v>
      </c>
      <c r="F91" s="99">
        <f>SUM(F32,F39,F47,F55,F66,F74,F81,F90)</f>
        <v>20175132.806746028</v>
      </c>
      <c r="G91" s="101">
        <f t="shared" si="14"/>
        <v>3.0805070549413491</v>
      </c>
      <c r="H91" s="99">
        <f>SUM(H32,H39,H47,H55,H66,H74,H81,H90)</f>
        <v>20233389.978492066</v>
      </c>
      <c r="I91" s="112">
        <f t="shared" si="15"/>
        <v>-2.8792590766038126E-3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1" bestFit="1" customWidth="1"/>
    <col min="12" max="12" width="9.140625" style="22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218</v>
      </c>
      <c r="B9" s="26"/>
      <c r="C9" s="26"/>
      <c r="D9" s="26"/>
      <c r="E9" s="220"/>
      <c r="F9" s="220"/>
    </row>
    <row r="10" spans="1:12" ht="18">
      <c r="A10" s="2" t="s">
        <v>219</v>
      </c>
      <c r="B10" s="2"/>
      <c r="C10" s="2"/>
    </row>
    <row r="11" spans="1:12" ht="18">
      <c r="A11" s="2" t="s">
        <v>220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221</v>
      </c>
      <c r="E13" s="225" t="s">
        <v>222</v>
      </c>
      <c r="F13" s="225" t="s">
        <v>223</v>
      </c>
      <c r="G13" s="225" t="s">
        <v>224</v>
      </c>
      <c r="H13" s="225" t="s">
        <v>225</v>
      </c>
      <c r="I13" s="225" t="s">
        <v>226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55000</v>
      </c>
      <c r="E16" s="208">
        <v>50000</v>
      </c>
      <c r="F16" s="208">
        <v>62500</v>
      </c>
      <c r="G16" s="155">
        <v>60000</v>
      </c>
      <c r="H16" s="155">
        <v>46666</v>
      </c>
      <c r="I16" s="155">
        <f>AVERAGE(D16:H16)</f>
        <v>54833.2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49000</v>
      </c>
      <c r="E17" s="202">
        <v>50000</v>
      </c>
      <c r="F17" s="202">
        <v>45000</v>
      </c>
      <c r="G17" s="125">
        <v>72500</v>
      </c>
      <c r="H17" s="125">
        <v>45000</v>
      </c>
      <c r="I17" s="155">
        <f t="shared" ref="I17:I40" si="0">AVERAGE(D17:H17)</f>
        <v>52300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55000</v>
      </c>
      <c r="E18" s="211">
        <v>65000</v>
      </c>
      <c r="F18" s="202">
        <v>50000</v>
      </c>
      <c r="G18" s="125">
        <v>55000</v>
      </c>
      <c r="H18" s="125">
        <v>63333</v>
      </c>
      <c r="I18" s="155">
        <f t="shared" si="0"/>
        <v>57666.6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12000</v>
      </c>
      <c r="E19" s="202">
        <v>10000</v>
      </c>
      <c r="F19" s="202">
        <v>13500</v>
      </c>
      <c r="G19" s="125">
        <v>30000</v>
      </c>
      <c r="H19" s="125">
        <v>18333</v>
      </c>
      <c r="I19" s="155">
        <f t="shared" si="0"/>
        <v>16766.599999999999</v>
      </c>
      <c r="K19" s="206"/>
      <c r="L19" s="209"/>
      <c r="P19" s="221"/>
    </row>
    <row r="20" spans="1:16" ht="18">
      <c r="A20" s="88"/>
      <c r="B20" s="210" t="s">
        <v>8</v>
      </c>
      <c r="C20" s="164" t="s">
        <v>167</v>
      </c>
      <c r="D20" s="202">
        <v>150000</v>
      </c>
      <c r="E20" s="202">
        <v>150000</v>
      </c>
      <c r="F20" s="211">
        <v>170000</v>
      </c>
      <c r="G20" s="125">
        <v>210000</v>
      </c>
      <c r="H20" s="125">
        <v>80000</v>
      </c>
      <c r="I20" s="155">
        <f t="shared" si="0"/>
        <v>152000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39000</v>
      </c>
      <c r="E21" s="202">
        <v>40000</v>
      </c>
      <c r="F21" s="202">
        <v>55000</v>
      </c>
      <c r="G21" s="125">
        <v>52500</v>
      </c>
      <c r="H21" s="125">
        <v>21666</v>
      </c>
      <c r="I21" s="155">
        <f t="shared" si="0"/>
        <v>41633.199999999997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79000</v>
      </c>
      <c r="E22" s="202">
        <v>35000</v>
      </c>
      <c r="F22" s="202">
        <v>40000</v>
      </c>
      <c r="G22" s="125">
        <v>70000</v>
      </c>
      <c r="H22" s="125">
        <v>43333</v>
      </c>
      <c r="I22" s="155">
        <f t="shared" si="0"/>
        <v>53466.6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12000</v>
      </c>
      <c r="E23" s="202">
        <v>20000</v>
      </c>
      <c r="F23" s="211">
        <v>15000</v>
      </c>
      <c r="G23" s="125">
        <v>15000</v>
      </c>
      <c r="H23" s="125">
        <v>11666</v>
      </c>
      <c r="I23" s="155">
        <f t="shared" si="0"/>
        <v>14733.2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10000</v>
      </c>
      <c r="E24" s="202">
        <v>20000</v>
      </c>
      <c r="F24" s="202">
        <v>12500</v>
      </c>
      <c r="G24" s="125">
        <v>15000</v>
      </c>
      <c r="H24" s="125">
        <v>10000</v>
      </c>
      <c r="I24" s="155">
        <f t="shared" si="0"/>
        <v>13500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15000</v>
      </c>
      <c r="E25" s="202">
        <v>20000</v>
      </c>
      <c r="F25" s="202">
        <v>17500</v>
      </c>
      <c r="G25" s="125">
        <v>15000</v>
      </c>
      <c r="H25" s="125">
        <v>10000</v>
      </c>
      <c r="I25" s="155">
        <f t="shared" si="0"/>
        <v>15500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10000</v>
      </c>
      <c r="E26" s="202">
        <v>20000</v>
      </c>
      <c r="F26" s="202">
        <v>12500</v>
      </c>
      <c r="G26" s="125">
        <v>15000</v>
      </c>
      <c r="H26" s="125">
        <v>10000</v>
      </c>
      <c r="I26" s="155">
        <f t="shared" si="0"/>
        <v>13500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35000</v>
      </c>
      <c r="E27" s="202">
        <v>40000</v>
      </c>
      <c r="F27" s="202">
        <v>27500</v>
      </c>
      <c r="G27" s="125">
        <v>35000</v>
      </c>
      <c r="H27" s="125">
        <v>25000</v>
      </c>
      <c r="I27" s="155">
        <f t="shared" si="0"/>
        <v>32500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15000</v>
      </c>
      <c r="E28" s="202">
        <v>20000</v>
      </c>
      <c r="F28" s="202">
        <v>17500</v>
      </c>
      <c r="G28" s="125">
        <v>20000</v>
      </c>
      <c r="H28" s="125">
        <v>16666</v>
      </c>
      <c r="I28" s="155">
        <f t="shared" si="0"/>
        <v>17833.2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69000</v>
      </c>
      <c r="E29" s="211">
        <v>60000</v>
      </c>
      <c r="F29" s="202">
        <v>62500</v>
      </c>
      <c r="G29" s="125">
        <v>70000</v>
      </c>
      <c r="H29" s="125">
        <v>65000</v>
      </c>
      <c r="I29" s="155">
        <f t="shared" si="0"/>
        <v>65300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82450</v>
      </c>
      <c r="E30" s="202">
        <v>85000</v>
      </c>
      <c r="F30" s="202">
        <v>45000</v>
      </c>
      <c r="G30" s="125">
        <v>35000</v>
      </c>
      <c r="H30" s="125">
        <v>28333</v>
      </c>
      <c r="I30" s="155">
        <f t="shared" si="0"/>
        <v>55156.6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39000</v>
      </c>
      <c r="E31" s="203">
        <v>40000</v>
      </c>
      <c r="F31" s="203">
        <v>37500</v>
      </c>
      <c r="G31" s="158">
        <v>40000</v>
      </c>
      <c r="H31" s="158">
        <v>38333</v>
      </c>
      <c r="I31" s="155">
        <f t="shared" si="0"/>
        <v>38966.6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50000</v>
      </c>
      <c r="E33" s="208">
        <v>70000</v>
      </c>
      <c r="F33" s="208">
        <v>67500</v>
      </c>
      <c r="G33" s="155">
        <v>100000</v>
      </c>
      <c r="H33" s="155">
        <v>71666</v>
      </c>
      <c r="I33" s="155">
        <f t="shared" si="0"/>
        <v>71833.2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50000</v>
      </c>
      <c r="E34" s="202">
        <v>70000</v>
      </c>
      <c r="F34" s="202">
        <v>67500</v>
      </c>
      <c r="G34" s="125">
        <v>100000</v>
      </c>
      <c r="H34" s="125">
        <v>68333</v>
      </c>
      <c r="I34" s="155">
        <f t="shared" si="0"/>
        <v>71166.600000000006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59000</v>
      </c>
      <c r="E35" s="202">
        <v>45000</v>
      </c>
      <c r="F35" s="202">
        <v>60000</v>
      </c>
      <c r="G35" s="125">
        <v>47500</v>
      </c>
      <c r="H35" s="125">
        <v>55000</v>
      </c>
      <c r="I35" s="155">
        <f t="shared" si="0"/>
        <v>53300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29000</v>
      </c>
      <c r="E36" s="202">
        <v>40000</v>
      </c>
      <c r="F36" s="202">
        <v>37500</v>
      </c>
      <c r="G36" s="125">
        <v>75000</v>
      </c>
      <c r="H36" s="125">
        <v>53333</v>
      </c>
      <c r="I36" s="155">
        <f t="shared" si="0"/>
        <v>46966.6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30000</v>
      </c>
      <c r="E37" s="202">
        <v>15000</v>
      </c>
      <c r="F37" s="202">
        <v>27500</v>
      </c>
      <c r="G37" s="125">
        <v>30000</v>
      </c>
      <c r="H37" s="125">
        <v>18333</v>
      </c>
      <c r="I37" s="155">
        <f t="shared" si="0"/>
        <v>24166.6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227</v>
      </c>
      <c r="D39" s="181">
        <v>1500000</v>
      </c>
      <c r="E39" s="181">
        <v>1500000</v>
      </c>
      <c r="F39" s="181">
        <v>1358000</v>
      </c>
      <c r="G39" s="249">
        <v>1406500</v>
      </c>
      <c r="H39" s="217">
        <v>1500000</v>
      </c>
      <c r="I39" s="155">
        <f t="shared" si="0"/>
        <v>1452900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1000000</v>
      </c>
      <c r="E40" s="187">
        <v>1000000</v>
      </c>
      <c r="F40" s="187">
        <v>1067000</v>
      </c>
      <c r="G40" s="250">
        <v>1018500</v>
      </c>
      <c r="H40" s="250">
        <v>1000000</v>
      </c>
      <c r="I40" s="155">
        <f t="shared" si="0"/>
        <v>1017100</v>
      </c>
      <c r="K40" s="215"/>
      <c r="L40" s="209"/>
    </row>
    <row r="41" spans="1:12">
      <c r="D41" s="90">
        <f>SUM(D16:D40)</f>
        <v>3444450</v>
      </c>
      <c r="E41" s="90">
        <f t="shared" ref="E41:H41" si="1">SUM(E16:E40)</f>
        <v>3465000</v>
      </c>
      <c r="F41" s="90">
        <f t="shared" si="1"/>
        <v>3368500</v>
      </c>
      <c r="G41" s="90">
        <f t="shared" si="1"/>
        <v>3587500</v>
      </c>
      <c r="H41" s="90">
        <f t="shared" si="1"/>
        <v>3299994</v>
      </c>
      <c r="I41" s="90"/>
    </row>
    <row r="44" spans="1:12" ht="14.25" customHeight="1"/>
    <row r="48" spans="1:12" ht="15" customHeight="1"/>
    <row r="49" spans="11:12" s="126" customFormat="1" ht="15" customHeight="1">
      <c r="K49" s="221"/>
      <c r="L49" s="221"/>
    </row>
    <row r="50" spans="11:12" s="126" customFormat="1" ht="15" customHeight="1">
      <c r="K50" s="221"/>
      <c r="L50" s="221"/>
    </row>
    <row r="51" spans="11:12" s="126" customFormat="1" ht="15" customHeight="1">
      <c r="K51" s="221"/>
      <c r="L51" s="221"/>
    </row>
    <row r="52" spans="11:12" s="126" customFormat="1" ht="15" customHeight="1">
      <c r="K52" s="221"/>
      <c r="L52" s="221"/>
    </row>
    <row r="53" spans="11:12" s="126" customFormat="1" ht="15" customHeight="1">
      <c r="K53" s="221"/>
      <c r="L53" s="221"/>
    </row>
    <row r="54" spans="11:12" s="126" customFormat="1" ht="15" customHeight="1">
      <c r="K54" s="221"/>
      <c r="L54" s="221"/>
    </row>
    <row r="55" spans="11:12" s="126" customFormat="1" ht="15" customHeight="1">
      <c r="K55" s="221"/>
      <c r="L55" s="221"/>
    </row>
    <row r="56" spans="11:12" s="126" customFormat="1" ht="15" customHeight="1">
      <c r="K56" s="221"/>
      <c r="L56" s="221"/>
    </row>
    <row r="57" spans="11:12" s="126" customFormat="1" ht="15" customHeight="1">
      <c r="K57" s="221"/>
      <c r="L57" s="221"/>
    </row>
    <row r="58" spans="11:12" s="126" customFormat="1" ht="15" customHeight="1">
      <c r="K58" s="221"/>
      <c r="L58" s="221"/>
    </row>
    <row r="59" spans="11:12" s="126" customFormat="1" ht="15" customHeight="1">
      <c r="K59" s="221"/>
      <c r="L59" s="221"/>
    </row>
    <row r="60" spans="11:12" s="126" customFormat="1" ht="15" customHeight="1">
      <c r="K60" s="221"/>
      <c r="L60" s="221"/>
    </row>
    <row r="61" spans="11:12" s="126" customFormat="1" ht="15" customHeight="1">
      <c r="K61" s="221"/>
      <c r="L61" s="221"/>
    </row>
    <row r="62" spans="11:12" s="126" customFormat="1" ht="15" customHeight="1">
      <c r="K62" s="221"/>
      <c r="L62" s="221"/>
    </row>
    <row r="63" spans="11:12" s="126" customFormat="1" ht="15" customHeight="1">
      <c r="K63" s="221"/>
      <c r="L63" s="221"/>
    </row>
    <row r="64" spans="11:12" s="126" customFormat="1" ht="15" customHeight="1">
      <c r="K64" s="221"/>
      <c r="L64" s="221"/>
    </row>
    <row r="65" spans="11:12" s="126" customFormat="1" ht="15" customHeight="1">
      <c r="K65" s="221"/>
      <c r="L65" s="221"/>
    </row>
    <row r="66" spans="11:12" s="126" customFormat="1" ht="15" customHeight="1">
      <c r="K66" s="221"/>
      <c r="L66" s="221"/>
    </row>
    <row r="67" spans="11:12" s="126" customFormat="1" ht="15" customHeight="1">
      <c r="K67" s="221"/>
      <c r="L67" s="221"/>
    </row>
    <row r="68" spans="11:12" s="126" customFormat="1" ht="15" customHeight="1">
      <c r="K68" s="221"/>
      <c r="L68" s="221"/>
    </row>
    <row r="69" spans="11:12" s="126" customFormat="1" ht="15" customHeight="1">
      <c r="K69" s="221"/>
      <c r="L69" s="221"/>
    </row>
    <row r="70" spans="11:12" s="126" customFormat="1" ht="15" customHeight="1">
      <c r="K70" s="221"/>
      <c r="L70" s="221"/>
    </row>
    <row r="71" spans="11:12" s="126" customFormat="1" ht="15" customHeight="1">
      <c r="K71" s="221"/>
      <c r="L71" s="221"/>
    </row>
    <row r="72" spans="11:12" s="126" customFormat="1" ht="15" customHeight="1">
      <c r="K72" s="221"/>
      <c r="L72" s="221"/>
    </row>
    <row r="73" spans="11:12" s="126" customFormat="1" ht="15" customHeight="1">
      <c r="K73" s="221"/>
      <c r="L73" s="221"/>
    </row>
    <row r="74" spans="11:12" s="126" customFormat="1" ht="15" customHeight="1">
      <c r="K74" s="221"/>
      <c r="L74" s="221"/>
    </row>
    <row r="75" spans="11:12" s="126" customFormat="1" ht="15" customHeight="1">
      <c r="K75" s="221"/>
      <c r="L75" s="221"/>
    </row>
    <row r="76" spans="11:12" s="126" customFormat="1" ht="15" customHeight="1">
      <c r="K76" s="221"/>
      <c r="L76" s="221"/>
    </row>
    <row r="77" spans="11:12" s="126" customFormat="1" ht="15" customHeight="1">
      <c r="K77" s="221"/>
      <c r="L77" s="221"/>
    </row>
    <row r="78" spans="11:12" s="126" customFormat="1" ht="15" customHeight="1">
      <c r="K78" s="221"/>
      <c r="L78" s="221"/>
    </row>
    <row r="79" spans="11:12" s="126" customFormat="1" ht="15" customHeight="1">
      <c r="K79" s="221"/>
      <c r="L79" s="221"/>
    </row>
    <row r="80" spans="11:12" s="126" customFormat="1" ht="15" customHeight="1">
      <c r="K80" s="221"/>
      <c r="L80" s="221"/>
    </row>
    <row r="81" spans="11:12" s="126" customFormat="1" ht="15" customHeight="1">
      <c r="K81" s="221"/>
      <c r="L81" s="221"/>
    </row>
    <row r="82" spans="11:12" s="126" customFormat="1" ht="15" customHeight="1">
      <c r="K82" s="221"/>
      <c r="L82" s="221"/>
    </row>
    <row r="83" spans="11:12" s="126" customFormat="1" ht="15" customHeight="1">
      <c r="K83" s="221"/>
      <c r="L83" s="221"/>
    </row>
    <row r="84" spans="11:12" s="126" customFormat="1" ht="15" customHeight="1">
      <c r="K84" s="221"/>
      <c r="L84" s="221"/>
    </row>
    <row r="85" spans="11:12" s="126" customFormat="1" ht="15" customHeight="1">
      <c r="K85" s="221"/>
      <c r="L85" s="221"/>
    </row>
    <row r="86" spans="11:12" s="126" customFormat="1" ht="15" customHeight="1">
      <c r="K86" s="221"/>
      <c r="L86" s="221"/>
    </row>
    <row r="87" spans="11:12" s="126" customFormat="1" ht="15" customHeight="1">
      <c r="K87" s="221"/>
      <c r="L87" s="221"/>
    </row>
    <row r="88" spans="11:12" s="126" customFormat="1" ht="15" customHeight="1">
      <c r="K88" s="221"/>
      <c r="L88" s="221"/>
    </row>
    <row r="89" spans="11:12" s="126" customFormat="1" ht="15" customHeight="1">
      <c r="K89" s="221"/>
      <c r="L89" s="221"/>
    </row>
    <row r="90" spans="11:12" s="126" customFormat="1" ht="15" customHeight="1">
      <c r="K90" s="221"/>
      <c r="L90" s="221"/>
    </row>
    <row r="91" spans="11:12" s="126" customFormat="1" ht="15" customHeight="1">
      <c r="K91" s="221"/>
      <c r="L91" s="221"/>
    </row>
    <row r="92" spans="11:12" s="126" customFormat="1">
      <c r="K92" s="221"/>
      <c r="L92" s="22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25-04-2023</vt:lpstr>
      <vt:lpstr>By Order</vt:lpstr>
      <vt:lpstr>All Stores</vt:lpstr>
      <vt:lpstr>'25-04-2023'!Print_Titles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2023-04-19T10:08:22Z</cp:lastPrinted>
  <dcterms:created xsi:type="dcterms:W3CDTF">2010-10-20T06:23:14Z</dcterms:created>
  <dcterms:modified xsi:type="dcterms:W3CDTF">2023-04-27T10:06:38Z</dcterms:modified>
</cp:coreProperties>
</file>