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7400" windowHeight="11760" tabRatio="599" activeTab="4"/>
  </bookViews>
  <sheets>
    <sheet name="Supermarkets" sheetId="5" r:id="rId1"/>
    <sheet name="stores" sheetId="7" r:id="rId2"/>
    <sheet name="Comp" sheetId="8" r:id="rId3"/>
    <sheet name="07-08-2023" sheetId="9" r:id="rId4"/>
    <sheet name="By Order" sheetId="11" r:id="rId5"/>
    <sheet name="All Stores" sheetId="12" r:id="rId6"/>
  </sheets>
  <definedNames>
    <definedName name="_xlnm._FilterDatabase" localSheetId="4" hidden="1">'By Order'!$B$68:$I$73</definedName>
    <definedName name="_xlnm.Print_Titles" localSheetId="3">'07-08-2023'!$12:$14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1" l="1"/>
  <c r="G85" i="11"/>
  <c r="I86" i="11"/>
  <c r="G86" i="11"/>
  <c r="I88" i="11"/>
  <c r="G88" i="11"/>
  <c r="I83" i="11"/>
  <c r="G83" i="11"/>
  <c r="I87" i="11"/>
  <c r="G87" i="11"/>
  <c r="I89" i="11"/>
  <c r="G89" i="11"/>
  <c r="I84" i="11"/>
  <c r="G84" i="11"/>
  <c r="I78" i="11"/>
  <c r="G78" i="11"/>
  <c r="I80" i="11"/>
  <c r="G80" i="11"/>
  <c r="I77" i="11"/>
  <c r="G77" i="11"/>
  <c r="I76" i="11"/>
  <c r="G76" i="11"/>
  <c r="I79" i="11"/>
  <c r="G79" i="11"/>
  <c r="I71" i="11"/>
  <c r="G71" i="11"/>
  <c r="I69" i="11"/>
  <c r="G69" i="11"/>
  <c r="I73" i="11"/>
  <c r="G73" i="11"/>
  <c r="I70" i="11"/>
  <c r="G70" i="11"/>
  <c r="I72" i="11"/>
  <c r="G72" i="11"/>
  <c r="I68" i="11"/>
  <c r="G68" i="11"/>
  <c r="I59" i="11"/>
  <c r="G59" i="11"/>
  <c r="I58" i="11"/>
  <c r="G58" i="11"/>
  <c r="I64" i="11"/>
  <c r="G64" i="11"/>
  <c r="I61" i="11"/>
  <c r="G61" i="11"/>
  <c r="I62" i="11"/>
  <c r="G62" i="11"/>
  <c r="I65" i="11"/>
  <c r="G65" i="11"/>
  <c r="I60" i="11"/>
  <c r="G60" i="11"/>
  <c r="I57" i="11"/>
  <c r="G57" i="11"/>
  <c r="I63" i="11"/>
  <c r="G63" i="11"/>
  <c r="I50" i="11"/>
  <c r="G50" i="11"/>
  <c r="I51" i="11"/>
  <c r="G51" i="11"/>
  <c r="I53" i="11"/>
  <c r="G53" i="11"/>
  <c r="I52" i="11"/>
  <c r="G52" i="11"/>
  <c r="I54" i="11"/>
  <c r="G54" i="11"/>
  <c r="I49" i="11"/>
  <c r="G49" i="11"/>
  <c r="I43" i="11"/>
  <c r="G43" i="11"/>
  <c r="I46" i="11"/>
  <c r="G46" i="11"/>
  <c r="I45" i="11"/>
  <c r="G45" i="11"/>
  <c r="I41" i="11"/>
  <c r="G41" i="11"/>
  <c r="I42" i="11"/>
  <c r="G42" i="11"/>
  <c r="I44" i="11"/>
  <c r="G44" i="11"/>
  <c r="I38" i="11"/>
  <c r="G38" i="11"/>
  <c r="I37" i="11"/>
  <c r="G37" i="11"/>
  <c r="I36" i="11"/>
  <c r="G36" i="11"/>
  <c r="I34" i="11"/>
  <c r="G34" i="11"/>
  <c r="I35" i="11"/>
  <c r="G35" i="11"/>
  <c r="I25" i="11"/>
  <c r="G25" i="11"/>
  <c r="I23" i="11"/>
  <c r="G23" i="11"/>
  <c r="I22" i="11"/>
  <c r="G22" i="11"/>
  <c r="I19" i="11"/>
  <c r="G19" i="11"/>
  <c r="I16" i="11"/>
  <c r="G16" i="11"/>
  <c r="I18" i="11"/>
  <c r="G18" i="11"/>
  <c r="I17" i="11"/>
  <c r="G17" i="11"/>
  <c r="I21" i="11"/>
  <c r="G21" i="11"/>
  <c r="I20" i="11"/>
  <c r="G20" i="11"/>
  <c r="I28" i="11"/>
  <c r="G28" i="11"/>
  <c r="I30" i="11"/>
  <c r="G30" i="11"/>
  <c r="I27" i="11"/>
  <c r="G27" i="11"/>
  <c r="I31" i="11"/>
  <c r="G31" i="11"/>
  <c r="I26" i="11"/>
  <c r="G26" i="11"/>
  <c r="I24" i="11"/>
  <c r="G24" i="11"/>
  <c r="I29" i="11"/>
  <c r="G29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I24" i="8" s="1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I15" i="5" l="1"/>
  <c r="E32" i="11" l="1"/>
  <c r="F32" i="11"/>
  <c r="H32" i="11"/>
  <c r="E39" i="11"/>
  <c r="F39" i="11"/>
  <c r="H39" i="11"/>
  <c r="G39" i="11" l="1"/>
  <c r="G32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<sst xmlns="http://schemas.openxmlformats.org/spreadsheetml/2006/main" count="849" uniqueCount="226">
  <si>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</si>
  <si>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</si>
  <si>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</si>
  <si>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</si>
  <si>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</si>
  <si>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</si>
  <si>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</si>
  <si>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</si>
  <si>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</si>
  <si>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</si>
  <si>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</si>
  <si>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</si>
  <si>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</si>
  <si>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</si>
  <si>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</si>
  <si>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</si>
  <si>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</si>
  <si>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</si>
  <si>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</si>
  <si>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</si>
  <si>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</si>
  <si>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</si>
  <si>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</si>
  <si>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</si>
  <si>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</si>
  <si>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</si>
  <si>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</si>
  <si>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</si>
  <si>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</si>
  <si>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</si>
  <si>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</si>
  <si>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</si>
  <si>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</si>
  <si>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</si>
  <si>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</si>
  <si>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</si>
  <si>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</si>
  <si>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</si>
  <si>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</si>
  <si>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</si>
  <si>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</si>
  <si>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</si>
  <si>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</si>
  <si>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</si>
  <si>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</si>
  <si>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</si>
  <si>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</si>
  <si>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</si>
  <si>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</si>
  <si>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</si>
  <si>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</si>
  <si>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</si>
  <si>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</si>
  <si>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</si>
  <si>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</si>
  <si>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</si>
  <si>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</si>
  <si>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</si>
  <si>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</si>
  <si>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</si>
  <si>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</si>
  <si>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</si>
  <si>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</si>
  <si>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</si>
  <si>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</si>
  <si>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</si>
  <si>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</si>
  <si>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</si>
  <si>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</si>
  <si>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</si>
  <si>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</si>
  <si>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</si>
  <si>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</si>
  <si>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</si>
  <si>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</si>
  <si>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</si>
  <si>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</si>
  <si>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</si>
  <si>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</si>
  <si>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</si>
  <si>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</si>
  <si>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</si>
  <si>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</si>
  <si>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</si>
  <si>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</si>
  <si>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</si>
  <si>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</si>
  <si>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</si>
  <si>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</si>
  <si>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</si>
  <si>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</si>
  <si>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</si>
  <si>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</si>
  <si>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</si>
  <si>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</si>
  <si>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</si>
  <si>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</si>
  <si>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</si>
  <si>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</si>
  <si>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</si>
  <si>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</si>
  <si>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</si>
  <si>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</si>
  <si>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</si>
  <si>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</si>
  <si>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</si>
  <si>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</si>
  <si>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</si>
  <si>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</si>
  <si>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</si>
  <si>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</si>
  <si>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</si>
  <si>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</si>
  <si>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</si>
  <si>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</si>
  <si>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</si>
  <si>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</si>
  <si>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</si>
  <si>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</si>
  <si>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</si>
  <si>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</si>
  <si>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</si>
  <si>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</si>
  <si>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</si>
  <si>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</si>
  <si>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</si>
  <si>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</si>
  <si>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</si>
  <si>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</si>
  <si>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</si>
  <si>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</si>
  <si>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</si>
  <si>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</si>
  <si>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</si>
  <si>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</si>
  <si>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</si>
  <si>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</si>
  <si>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</si>
  <si>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</si>
  <si>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</si>
  <si>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</si>
  <si>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</si>
  <si>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</si>
  <si>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</si>
  <si>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</si>
  <si>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</si>
  <si>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</si>
  <si>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</si>
  <si>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</si>
  <si>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</si>
  <si>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</si>
  <si>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</si>
  <si>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</si>
  <si>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</si>
  <si>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</si>
  <si>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</si>
  <si>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</si>
  <si>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</si>
  <si>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</si>
  <si>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</si>
  <si>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</si>
  <si>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</si>
  <si>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</si>
  <si>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</si>
  <si>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</si>
  <si>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</si>
  <si>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</si>
  <si>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</si>
  <si>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</si>
  <si>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</si>
  <si>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</si>
  <si>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</si>
  <si>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</si>
  <si>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</si>
  <si>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</si>
  <si>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</si>
  <si>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</si>
  <si>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</si>
  <si>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</si>
  <si>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</si>
  <si>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</si>
  <si>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</si>
  <si>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</si>
  <si>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</si>
  <si>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</si>
  <si>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</si>
  <si>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</si>
  <si>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</si>
  <si>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</si>
  <si>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</si>
  <si>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</si>
  <si>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</si>
  <si>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</si>
  <si>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</si>
  <si>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</si>
  <si>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</si>
  <si>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</si>
  <si>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</si>
  <si>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</si>
  <si>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</si>
  <si>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</si>
  <si>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</si>
  <si>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</si>
  <si>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</si>
  <si>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</si>
  <si>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</si>
  <si>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</si>
  <si>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</si>
  <si>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</si>
  <si>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</si>
  <si>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</si>
  <si>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</si>
  <si>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</si>
  <si>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</si>
  <si>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</si>
  <si>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</si>
  <si>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</si>
  <si>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أسعار  السوبرماركات في 31-07-2023 (ل.ل.)</t>
  </si>
  <si>
    <t>معدل أسعار المحلات والملاحم في 31-07-2023 (ل.ل.)</t>
  </si>
  <si>
    <t>المعدل العام للأسعار في 31-07-2023  (ل.ل.)</t>
  </si>
  <si>
    <t>معدل أسعار المحلات والملاحم في 07-08-2023 (ل.ل.)</t>
  </si>
  <si>
    <t>معدل أسعار  السوبرماركات في 07-08-2023 (ل.ل.)</t>
  </si>
  <si>
    <t>المعدل العام للأسعار في 07-08-2023  (ل.ل.)</t>
  </si>
  <si>
    <t xml:space="preserve"> التاريخ 7 آب 2023</t>
  </si>
  <si>
    <t>معدل الأسعار في آب 2022 (ل.ل.)</t>
  </si>
  <si>
    <t xml:space="preserve"> التاريخ07آب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</si>
</sst>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78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right" indent="1"/>
    </xf>
    <xf numFmtId="1" fontId="1" fillId="2" borderId="2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right" vertical="center" wrapText="1" readingOrder="2"/>
    </xf>
    <xf numFmtId="0" fontId="9" fillId="0" borderId="26" xfId="0" applyFont="1" applyBorder="1" applyAlignment="1">
      <alignment horizontal="right" indent="1"/>
    </xf>
    <xf numFmtId="1" fontId="19" fillId="2" borderId="3" xfId="0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right" indent="1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9" fillId="0" borderId="29" xfId="0" applyFont="1" applyBorder="1" applyAlignment="1">
      <alignment horizontal="right" indent="1"/>
    </xf>
    <xf numFmtId="2" fontId="1" fillId="2" borderId="3" xfId="0" applyNumberFormat="1" applyFont="1" applyFill="1" applyBorder="1" applyAlignment="1">
      <alignment horizontal="center" vertical="center"/>
    </xf>
    <xf numFmtId="2" fontId="14" fillId="2" borderId="17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8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8" t="s">
        <v>202</v>
      </c>
      <c r="B9" s="208"/>
      <c r="C9" s="208"/>
      <c r="D9" s="208"/>
      <c r="E9" s="208"/>
      <c r="F9" s="208"/>
      <c r="G9" s="208"/>
      <c r="H9" s="208"/>
      <c r="I9" s="208"/>
    </row>
    <row r="10" spans="1:9" ht="18">
      <c r="A10" s="2" t="s">
        <v>223</v>
      </c>
      <c r="B10" s="2"/>
      <c r="C10" s="2"/>
      <c r="D10" s="2"/>
      <c r="E10" s="2"/>
    </row>
    <row r="11" spans="1:9" ht="18.75" thickBot="1">
      <c r="A11" s="2"/>
      <c r="B11" s="2"/>
      <c r="C11" s="2"/>
      <c r="D11" s="2"/>
      <c r="E11" s="2"/>
      <c r="F11" s="126"/>
      <c r="H11" s="126"/>
    </row>
    <row r="12" spans="1:9" ht="24.75" customHeight="1">
      <c r="A12" s="209" t="s">
        <v>3</v>
      </c>
      <c r="B12" s="215"/>
      <c r="C12" s="213" t="s">
        <v>0</v>
      </c>
      <c r="D12" s="211" t="s">
        <v>23</v>
      </c>
      <c r="E12" s="211" t="s">
        <v>224</v>
      </c>
      <c r="F12" s="211" t="s">
        <v>221</v>
      </c>
      <c r="G12" s="211" t="s">
        <v>197</v>
      </c>
      <c r="H12" s="211" t="s">
        <v>217</v>
      </c>
      <c r="I12" s="211" t="s">
        <v>187</v>
      </c>
    </row>
    <row r="13" spans="1:9" ht="38.25" customHeight="1" thickBot="1">
      <c r="A13" s="210"/>
      <c r="B13" s="216"/>
      <c r="C13" s="214"/>
      <c r="D13" s="212"/>
      <c r="E13" s="212"/>
      <c r="F13" s="212"/>
      <c r="G13" s="212"/>
      <c r="H13" s="212"/>
      <c r="I13" s="212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3"/>
      <c r="B15" s="91" t="s">
        <v>4</v>
      </c>
      <c r="C15" s="19" t="s">
        <v>84</v>
      </c>
      <c r="D15" s="20" t="s">
        <v>161</v>
      </c>
      <c r="E15" s="181">
        <v>16472.583333333332</v>
      </c>
      <c r="F15" s="190">
        <v>77948.800000000003</v>
      </c>
      <c r="G15" s="45">
        <f t="shared" ref="G15:G30" si="0">(F15-E15)/E15</f>
        <v>3.7320325186800298</v>
      </c>
      <c r="H15" s="190">
        <v>74148.800000000003</v>
      </c>
      <c r="I15" s="45">
        <f t="shared" ref="I15:I30" si="1">(F15-H15)/H15</f>
        <v>5.124830071423947E-2</v>
      </c>
    </row>
    <row r="16" spans="1:9" ht="16.5">
      <c r="A16" s="37"/>
      <c r="B16" s="92" t="s">
        <v>5</v>
      </c>
      <c r="C16" s="164" t="s">
        <v>85</v>
      </c>
      <c r="D16" s="160" t="s">
        <v>161</v>
      </c>
      <c r="E16" s="184">
        <v>18992.55</v>
      </c>
      <c r="F16" s="184">
        <v>65387.555555555555</v>
      </c>
      <c r="G16" s="48">
        <f>(F16-E16)/E16</f>
        <v>2.4428002324888212</v>
      </c>
      <c r="H16" s="184">
        <v>60943.111111111109</v>
      </c>
      <c r="I16" s="44">
        <f t="shared" si="1"/>
        <v>7.2927757763159823E-2</v>
      </c>
    </row>
    <row r="17" spans="1:9" ht="16.5">
      <c r="A17" s="37"/>
      <c r="B17" s="92" t="s">
        <v>6</v>
      </c>
      <c r="C17" s="15" t="s">
        <v>86</v>
      </c>
      <c r="D17" s="11" t="s">
        <v>161</v>
      </c>
      <c r="E17" s="184">
        <v>16732.003472222223</v>
      </c>
      <c r="F17" s="184">
        <v>49848.800000000003</v>
      </c>
      <c r="G17" s="48">
        <f t="shared" si="0"/>
        <v>1.9792487243238333</v>
      </c>
      <c r="H17" s="184">
        <v>45165.333333333336</v>
      </c>
      <c r="I17" s="44">
        <f t="shared" si="1"/>
        <v>0.10369605006789868</v>
      </c>
    </row>
    <row r="18" spans="1:9" ht="16.5">
      <c r="A18" s="37"/>
      <c r="B18" s="92" t="s">
        <v>7</v>
      </c>
      <c r="C18" s="15" t="s">
        <v>87</v>
      </c>
      <c r="D18" s="11" t="s">
        <v>161</v>
      </c>
      <c r="E18" s="184">
        <v>11558.916666666668</v>
      </c>
      <c r="F18" s="184">
        <v>33948.800000000003</v>
      </c>
      <c r="G18" s="48">
        <f t="shared" si="0"/>
        <v>1.9370226448557031</v>
      </c>
      <c r="H18" s="184">
        <v>24348.799999999999</v>
      </c>
      <c r="I18" s="44">
        <f t="shared" si="1"/>
        <v>0.39426994348797495</v>
      </c>
    </row>
    <row r="19" spans="1:9" ht="16.5">
      <c r="A19" s="37"/>
      <c r="B19" s="92" t="s">
        <v>8</v>
      </c>
      <c r="C19" s="164" t="s">
        <v>89</v>
      </c>
      <c r="D19" s="160" t="s">
        <v>161</v>
      </c>
      <c r="E19" s="184">
        <v>31142.338095238098</v>
      </c>
      <c r="F19" s="184">
        <v>189062.25</v>
      </c>
      <c r="G19" s="48">
        <f t="shared" si="0"/>
        <v>5.0709073744501243</v>
      </c>
      <c r="H19" s="184">
        <v>182187.25</v>
      </c>
      <c r="I19" s="44">
        <f t="shared" si="1"/>
        <v>3.7735900838285881E-2</v>
      </c>
    </row>
    <row r="20" spans="1:9" ht="16.5">
      <c r="A20" s="37"/>
      <c r="B20" s="92" t="s">
        <v>9</v>
      </c>
      <c r="C20" s="15" t="s">
        <v>88</v>
      </c>
      <c r="D20" s="11" t="s">
        <v>161</v>
      </c>
      <c r="E20" s="184">
        <v>20521.120833333334</v>
      </c>
      <c r="F20" s="184">
        <v>102849.8</v>
      </c>
      <c r="G20" s="48">
        <f t="shared" si="0"/>
        <v>4.0118997317601028</v>
      </c>
      <c r="H20" s="184">
        <v>86397.8</v>
      </c>
      <c r="I20" s="44">
        <f t="shared" si="1"/>
        <v>0.19042151536265969</v>
      </c>
    </row>
    <row r="21" spans="1:9" ht="16.5">
      <c r="A21" s="37"/>
      <c r="B21" s="92" t="s">
        <v>10</v>
      </c>
      <c r="C21" s="15" t="s">
        <v>90</v>
      </c>
      <c r="D21" s="11" t="s">
        <v>161</v>
      </c>
      <c r="E21" s="184">
        <v>13402.388888888889</v>
      </c>
      <c r="F21" s="184">
        <v>116499.77777777778</v>
      </c>
      <c r="G21" s="48">
        <f t="shared" si="0"/>
        <v>7.6924636155245958</v>
      </c>
      <c r="H21" s="184">
        <v>106449.8</v>
      </c>
      <c r="I21" s="44">
        <f t="shared" si="1"/>
        <v>9.4410489994135996E-2</v>
      </c>
    </row>
    <row r="22" spans="1:9" ht="16.5">
      <c r="A22" s="37"/>
      <c r="B22" s="92" t="s">
        <v>11</v>
      </c>
      <c r="C22" s="15" t="s">
        <v>91</v>
      </c>
      <c r="D22" s="13" t="s">
        <v>81</v>
      </c>
      <c r="E22" s="184">
        <v>6423.5555555555557</v>
      </c>
      <c r="F22" s="184">
        <v>22416.444444444445</v>
      </c>
      <c r="G22" s="48">
        <f t="shared" si="0"/>
        <v>2.4897253165432782</v>
      </c>
      <c r="H22" s="184">
        <v>20883.111111111109</v>
      </c>
      <c r="I22" s="44">
        <f t="shared" si="1"/>
        <v>7.3424564241173218E-2</v>
      </c>
    </row>
    <row r="23" spans="1:9" ht="16.5">
      <c r="A23" s="37"/>
      <c r="B23" s="92" t="s">
        <v>12</v>
      </c>
      <c r="C23" s="15" t="s">
        <v>92</v>
      </c>
      <c r="D23" s="13" t="s">
        <v>81</v>
      </c>
      <c r="E23" s="184">
        <v>7351.9562500000002</v>
      </c>
      <c r="F23" s="184">
        <v>27722</v>
      </c>
      <c r="G23" s="48">
        <f t="shared" si="0"/>
        <v>2.7706970848745192</v>
      </c>
      <c r="H23" s="184">
        <v>25055.333333333332</v>
      </c>
      <c r="I23" s="44">
        <f t="shared" si="1"/>
        <v>0.1064310991671767</v>
      </c>
    </row>
    <row r="24" spans="1:9" ht="16.5">
      <c r="A24" s="37"/>
      <c r="B24" s="92" t="s">
        <v>13</v>
      </c>
      <c r="C24" s="15" t="s">
        <v>93</v>
      </c>
      <c r="D24" s="162" t="s">
        <v>81</v>
      </c>
      <c r="E24" s="184">
        <v>7118.8812500000004</v>
      </c>
      <c r="F24" s="184">
        <v>25833.111111111109</v>
      </c>
      <c r="G24" s="48">
        <f t="shared" si="0"/>
        <v>2.6288161304995934</v>
      </c>
      <c r="H24" s="184">
        <v>25055.333333333332</v>
      </c>
      <c r="I24" s="44">
        <f t="shared" si="1"/>
        <v>3.1042403923759843E-2</v>
      </c>
    </row>
    <row r="25" spans="1:9" ht="16.5">
      <c r="A25" s="37"/>
      <c r="B25" s="92" t="s">
        <v>14</v>
      </c>
      <c r="C25" s="15" t="s">
        <v>94</v>
      </c>
      <c r="D25" s="162" t="s">
        <v>81</v>
      </c>
      <c r="E25" s="184">
        <v>7908.2166666666672</v>
      </c>
      <c r="F25" s="184">
        <v>28499.777777777777</v>
      </c>
      <c r="G25" s="48">
        <f>(F25-E25)/E25</f>
        <v>2.6038185319207376</v>
      </c>
      <c r="H25" s="184">
        <v>27849.8</v>
      </c>
      <c r="I25" s="44">
        <f t="shared" si="1"/>
        <v>2.33386874511766E-2</v>
      </c>
    </row>
    <row r="26" spans="1:9" ht="16.5">
      <c r="A26" s="37"/>
      <c r="B26" s="92" t="s">
        <v>15</v>
      </c>
      <c r="C26" s="15" t="s">
        <v>95</v>
      </c>
      <c r="D26" s="13" t="s">
        <v>82</v>
      </c>
      <c r="E26" s="184">
        <v>13472.805555555555</v>
      </c>
      <c r="F26" s="184">
        <v>86944.222222222219</v>
      </c>
      <c r="G26" s="48">
        <f>(F26-E26)/E26</f>
        <v>5.4533123308062947</v>
      </c>
      <c r="H26" s="184">
        <v>94449.8</v>
      </c>
      <c r="I26" s="44">
        <f t="shared" si="1"/>
        <v>-7.9466317321770757E-2</v>
      </c>
    </row>
    <row r="27" spans="1:9" ht="16.5">
      <c r="A27" s="37"/>
      <c r="B27" s="92" t="s">
        <v>16</v>
      </c>
      <c r="C27" s="15" t="s">
        <v>96</v>
      </c>
      <c r="D27" s="13" t="s">
        <v>81</v>
      </c>
      <c r="E27" s="184">
        <v>7276.28125</v>
      </c>
      <c r="F27" s="184">
        <v>25833.111111111109</v>
      </c>
      <c r="G27" s="48">
        <f t="shared" si="0"/>
        <v>2.5503178373033766</v>
      </c>
      <c r="H27" s="184">
        <v>25438.666666666668</v>
      </c>
      <c r="I27" s="44">
        <f t="shared" si="1"/>
        <v>1.5505704352079836E-2</v>
      </c>
    </row>
    <row r="28" spans="1:9" ht="16.5">
      <c r="A28" s="37"/>
      <c r="B28" s="92" t="s">
        <v>17</v>
      </c>
      <c r="C28" s="15" t="s">
        <v>97</v>
      </c>
      <c r="D28" s="11" t="s">
        <v>161</v>
      </c>
      <c r="E28" s="184">
        <v>14709.361111111111</v>
      </c>
      <c r="F28" s="184">
        <v>56497.8</v>
      </c>
      <c r="G28" s="48">
        <f t="shared" si="0"/>
        <v>2.8409418038777274</v>
      </c>
      <c r="H28" s="184">
        <v>58097.8</v>
      </c>
      <c r="I28" s="44">
        <f t="shared" si="1"/>
        <v>-2.7539769147885116E-2</v>
      </c>
    </row>
    <row r="29" spans="1:9" ht="16.5">
      <c r="A29" s="37"/>
      <c r="B29" s="92" t="s">
        <v>18</v>
      </c>
      <c r="C29" s="15" t="s">
        <v>98</v>
      </c>
      <c r="D29" s="13" t="s">
        <v>83</v>
      </c>
      <c r="E29" s="184">
        <v>18890.982142857145</v>
      </c>
      <c r="F29" s="184">
        <v>81071.428571428565</v>
      </c>
      <c r="G29" s="48">
        <f t="shared" si="0"/>
        <v>3.2915412210096457</v>
      </c>
      <c r="H29" s="184">
        <v>80357.142857142855</v>
      </c>
      <c r="I29" s="44">
        <f t="shared" si="1"/>
        <v>8.8888888888888368E-3</v>
      </c>
    </row>
    <row r="30" spans="1:9" ht="17.25" thickBot="1">
      <c r="A30" s="38"/>
      <c r="B30" s="93" t="s">
        <v>19</v>
      </c>
      <c r="C30" s="16" t="s">
        <v>99</v>
      </c>
      <c r="D30" s="12" t="s">
        <v>161</v>
      </c>
      <c r="E30" s="187">
        <v>12818.71875</v>
      </c>
      <c r="F30" s="187">
        <v>47849.8</v>
      </c>
      <c r="G30" s="51">
        <f t="shared" si="0"/>
        <v>2.732806759645928</v>
      </c>
      <c r="H30" s="187">
        <v>46048.800000000003</v>
      </c>
      <c r="I30" s="56">
        <f t="shared" si="1"/>
        <v>3.9110682580219241E-2</v>
      </c>
    </row>
    <row r="31" spans="1:9" ht="17.25" customHeight="1" thickBot="1">
      <c r="A31" s="33" t="s">
        <v>20</v>
      </c>
      <c r="B31" s="10" t="s">
        <v>21</v>
      </c>
      <c r="C31" s="5"/>
      <c r="D31" s="6"/>
      <c r="E31" s="154"/>
      <c r="F31" s="204"/>
      <c r="G31" s="52"/>
      <c r="H31" s="204"/>
      <c r="I31" s="53"/>
    </row>
    <row r="32" spans="1:9" ht="16.5">
      <c r="A32" s="33"/>
      <c r="B32" s="39" t="s">
        <v>26</v>
      </c>
      <c r="C32" s="166" t="s">
        <v>100</v>
      </c>
      <c r="D32" s="20" t="s">
        <v>161</v>
      </c>
      <c r="E32" s="190">
        <v>18303.240079365081</v>
      </c>
      <c r="F32" s="190">
        <v>139312.25</v>
      </c>
      <c r="G32" s="45">
        <f>(F32-E32)/E32</f>
        <v>6.6113436416680917</v>
      </c>
      <c r="H32" s="190">
        <v>130187.25</v>
      </c>
      <c r="I32" s="44">
        <f>(F32-H32)/H32</f>
        <v>7.0091349191261046E-2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84">
        <v>17190.547619047618</v>
      </c>
      <c r="F33" s="184">
        <v>111062.25</v>
      </c>
      <c r="G33" s="48">
        <f>(F33-E33)/E33</f>
        <v>5.4606580582075148</v>
      </c>
      <c r="H33" s="184">
        <v>114937.25</v>
      </c>
      <c r="I33" s="44">
        <f>(F33-H33)/H33</f>
        <v>-3.3714048317668992E-2</v>
      </c>
    </row>
    <row r="34" spans="1:9" ht="16.5">
      <c r="A34" s="37"/>
      <c r="B34" s="179" t="s">
        <v>28</v>
      </c>
      <c r="C34" s="164" t="s">
        <v>102</v>
      </c>
      <c r="D34" s="160" t="s">
        <v>161</v>
      </c>
      <c r="E34" s="184">
        <v>25081.216666666667</v>
      </c>
      <c r="F34" s="184">
        <v>99900</v>
      </c>
      <c r="G34" s="48">
        <f>(F34-E34)/E34</f>
        <v>2.9830603645623248</v>
      </c>
      <c r="H34" s="184">
        <v>104415</v>
      </c>
      <c r="I34" s="44">
        <f>(F34-H34)/H34</f>
        <v>-4.3240913661830194E-2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84">
        <v>17783.3</v>
      </c>
      <c r="F35" s="184">
        <v>80000</v>
      </c>
      <c r="G35" s="48">
        <f>(F35-E35)/E35</f>
        <v>3.4986026215606776</v>
      </c>
      <c r="H35" s="184">
        <v>80000</v>
      </c>
      <c r="I35" s="44">
        <f>(F35-H35)/H35</f>
        <v>0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87">
        <v>38062.044444444444</v>
      </c>
      <c r="F36" s="184">
        <v>104549.8</v>
      </c>
      <c r="G36" s="51">
        <f>(F36-E36)/E36</f>
        <v>1.7468256507503539</v>
      </c>
      <c r="H36" s="184">
        <v>90448.8</v>
      </c>
      <c r="I36" s="56">
        <f>(F36-H36)/H36</f>
        <v>0.15590035467579447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54"/>
      <c r="F37" s="204"/>
      <c r="G37" s="52"/>
      <c r="H37" s="204"/>
      <c r="I37" s="53"/>
    </row>
    <row r="38" spans="1:9" ht="16.5">
      <c r="A38" s="33"/>
      <c r="B38" s="34" t="s">
        <v>31</v>
      </c>
      <c r="C38" s="15" t="s">
        <v>105</v>
      </c>
      <c r="D38" s="20" t="s">
        <v>161</v>
      </c>
      <c r="E38" s="184">
        <v>437127.51666666666</v>
      </c>
      <c r="F38" s="184">
        <v>1596982</v>
      </c>
      <c r="G38" s="45">
        <f t="shared" ref="G38:G43" si="2">(F38-E38)/E38</f>
        <v>2.6533550030843402</v>
      </c>
      <c r="H38" s="184">
        <v>1595195.6666666667</v>
      </c>
      <c r="I38" s="44">
        <f t="shared" ref="I38:I43" si="3">(F38-H38)/H38</f>
        <v>1.1198208286673644E-3</v>
      </c>
    </row>
    <row r="39" spans="1:9" ht="16.5">
      <c r="A39" s="37"/>
      <c r="B39" s="34" t="s">
        <v>32</v>
      </c>
      <c r="C39" s="15" t="s">
        <v>106</v>
      </c>
      <c r="D39" s="11" t="s">
        <v>161</v>
      </c>
      <c r="E39" s="184">
        <v>300718.32976190478</v>
      </c>
      <c r="F39" s="184">
        <v>875448.6240201568</v>
      </c>
      <c r="G39" s="48">
        <f t="shared" si="2"/>
        <v>1.9111914285813492</v>
      </c>
      <c r="H39" s="184">
        <v>892218.625</v>
      </c>
      <c r="I39" s="44">
        <f t="shared" si="3"/>
        <v>-1.8795842756413206E-2</v>
      </c>
    </row>
    <row r="40" spans="1:9" ht="16.5">
      <c r="A40" s="37"/>
      <c r="B40" s="34" t="s">
        <v>33</v>
      </c>
      <c r="C40" s="15" t="s">
        <v>107</v>
      </c>
      <c r="D40" s="11" t="s">
        <v>161</v>
      </c>
      <c r="E40" s="192">
        <v>201196.58749999999</v>
      </c>
      <c r="F40" s="184">
        <v>643807.71428571432</v>
      </c>
      <c r="G40" s="48">
        <f t="shared" si="2"/>
        <v>2.1998938067759939</v>
      </c>
      <c r="H40" s="184">
        <v>643087.57142857148</v>
      </c>
      <c r="I40" s="44">
        <f t="shared" si="3"/>
        <v>1.1198208286673872E-3</v>
      </c>
    </row>
    <row r="41" spans="1:9" ht="16.5">
      <c r="A41" s="37"/>
      <c r="B41" s="34" t="s">
        <v>34</v>
      </c>
      <c r="C41" s="15" t="s">
        <v>154</v>
      </c>
      <c r="D41" s="11" t="s">
        <v>161</v>
      </c>
      <c r="E41" s="185">
        <v>103780.10714285713</v>
      </c>
      <c r="F41" s="184">
        <v>306391.29099344101</v>
      </c>
      <c r="G41" s="48">
        <f t="shared" si="2"/>
        <v>1.9523123402800322</v>
      </c>
      <c r="H41" s="184">
        <v>253356.85714285713</v>
      </c>
      <c r="I41" s="44">
        <f t="shared" si="3"/>
        <v>0.20932701190195152</v>
      </c>
    </row>
    <row r="42" spans="1:9" ht="16.5">
      <c r="A42" s="37"/>
      <c r="B42" s="34" t="s">
        <v>35</v>
      </c>
      <c r="C42" s="15" t="s">
        <v>152</v>
      </c>
      <c r="D42" s="11" t="s">
        <v>161</v>
      </c>
      <c r="E42" s="185">
        <v>97443.333333333328</v>
      </c>
      <c r="F42" s="184">
        <v>205619.99999999997</v>
      </c>
      <c r="G42" s="48">
        <f t="shared" si="2"/>
        <v>1.1101494885916598</v>
      </c>
      <c r="H42" s="184">
        <v>151810</v>
      </c>
      <c r="I42" s="44">
        <f t="shared" si="3"/>
        <v>0.35445622817996159</v>
      </c>
    </row>
    <row r="43" spans="1:9" ht="16.5" customHeight="1" thickBot="1">
      <c r="A43" s="38"/>
      <c r="B43" s="34" t="s">
        <v>36</v>
      </c>
      <c r="C43" s="15" t="s">
        <v>153</v>
      </c>
      <c r="D43" s="11" t="s">
        <v>161</v>
      </c>
      <c r="E43" s="188">
        <v>224167.49107142855</v>
      </c>
      <c r="F43" s="184">
        <v>685994.83202687569</v>
      </c>
      <c r="G43" s="51">
        <f t="shared" si="2"/>
        <v>2.0601887398931136</v>
      </c>
      <c r="H43" s="184">
        <v>666922.16666666663</v>
      </c>
      <c r="I43" s="59">
        <f t="shared" si="3"/>
        <v>2.8598037842310537E-2</v>
      </c>
    </row>
    <row r="44" spans="1:9" ht="17.25" customHeight="1" thickBot="1">
      <c r="A44" s="37" t="s">
        <v>37</v>
      </c>
      <c r="B44" s="10" t="s">
        <v>52</v>
      </c>
      <c r="C44" s="5"/>
      <c r="D44" s="6"/>
      <c r="E44" s="154"/>
      <c r="F44" s="204"/>
      <c r="G44" s="6"/>
      <c r="H44" s="204"/>
      <c r="I44" s="53"/>
    </row>
    <row r="45" spans="1:9" ht="16.5">
      <c r="A45" s="33"/>
      <c r="B45" s="34" t="s">
        <v>45</v>
      </c>
      <c r="C45" s="15" t="s">
        <v>109</v>
      </c>
      <c r="D45" s="20" t="s">
        <v>108</v>
      </c>
      <c r="E45" s="182">
        <v>126754.36111111112</v>
      </c>
      <c r="F45" s="184">
        <v>354119.99626726389</v>
      </c>
      <c r="G45" s="45">
        <f t="shared" ref="G45:G50" si="4">(F45-E45)/E45</f>
        <v>1.7937499993143999</v>
      </c>
      <c r="H45" s="184">
        <v>359581.33333333331</v>
      </c>
      <c r="I45" s="44">
        <f t="shared" ref="I45:I50" si="5">(F45-H45)/H45</f>
        <v>-1.5188043871584232E-2</v>
      </c>
    </row>
    <row r="46" spans="1:9" ht="16.5">
      <c r="A46" s="37"/>
      <c r="B46" s="34" t="s">
        <v>46</v>
      </c>
      <c r="C46" s="15" t="s">
        <v>111</v>
      </c>
      <c r="D46" s="13" t="s">
        <v>110</v>
      </c>
      <c r="E46" s="185">
        <v>105643.25</v>
      </c>
      <c r="F46" s="184">
        <v>314492.78163493838</v>
      </c>
      <c r="G46" s="48">
        <f t="shared" si="4"/>
        <v>1.9769320958503112</v>
      </c>
      <c r="H46" s="184">
        <v>314038.33333333331</v>
      </c>
      <c r="I46" s="84">
        <f t="shared" si="5"/>
        <v>1.4471109204451645E-3</v>
      </c>
    </row>
    <row r="47" spans="1:9" ht="16.5">
      <c r="A47" s="37"/>
      <c r="B47" s="34" t="s">
        <v>47</v>
      </c>
      <c r="C47" s="15" t="s">
        <v>113</v>
      </c>
      <c r="D47" s="11" t="s">
        <v>114</v>
      </c>
      <c r="E47" s="185">
        <v>318965.07142857142</v>
      </c>
      <c r="F47" s="184">
        <v>925667.27915533516</v>
      </c>
      <c r="G47" s="48">
        <f t="shared" si="4"/>
        <v>1.9020960665363256</v>
      </c>
      <c r="H47" s="184">
        <v>924637.71428571432</v>
      </c>
      <c r="I47" s="84">
        <f t="shared" si="5"/>
        <v>1.1134792078172796E-3</v>
      </c>
    </row>
    <row r="48" spans="1:9" ht="16.5">
      <c r="A48" s="37"/>
      <c r="B48" s="34" t="s">
        <v>48</v>
      </c>
      <c r="C48" s="128" t="s">
        <v>157</v>
      </c>
      <c r="D48" s="11" t="s">
        <v>114</v>
      </c>
      <c r="E48" s="185">
        <v>370602.31952380954</v>
      </c>
      <c r="F48" s="184">
        <v>1248926.33375</v>
      </c>
      <c r="G48" s="48">
        <f t="shared" si="4"/>
        <v>2.3699906016636847</v>
      </c>
      <c r="H48" s="184">
        <v>1247521</v>
      </c>
      <c r="I48" s="84">
        <f t="shared" si="5"/>
        <v>1.1265010769357716E-3</v>
      </c>
    </row>
    <row r="49" spans="1:9" ht="16.5">
      <c r="A49" s="37"/>
      <c r="B49" s="34" t="s">
        <v>49</v>
      </c>
      <c r="C49" s="15" t="s">
        <v>158</v>
      </c>
      <c r="D49" s="13" t="s">
        <v>199</v>
      </c>
      <c r="E49" s="185">
        <v>33049.4</v>
      </c>
      <c r="F49" s="184">
        <v>137893.24300111982</v>
      </c>
      <c r="G49" s="48">
        <f t="shared" si="4"/>
        <v>3.1723372588040877</v>
      </c>
      <c r="H49" s="184">
        <v>137745.25</v>
      </c>
      <c r="I49" s="44">
        <f t="shared" si="5"/>
        <v>1.074396402923627E-3</v>
      </c>
    </row>
    <row r="50" spans="1:9" ht="16.5" customHeight="1" thickBot="1">
      <c r="A50" s="38"/>
      <c r="B50" s="34" t="s">
        <v>50</v>
      </c>
      <c r="C50" s="15" t="s">
        <v>159</v>
      </c>
      <c r="D50" s="12" t="s">
        <v>112</v>
      </c>
      <c r="E50" s="188">
        <v>473962.5</v>
      </c>
      <c r="F50" s="184">
        <v>1836318</v>
      </c>
      <c r="G50" s="56">
        <f t="shared" si="4"/>
        <v>2.8743951261966929</v>
      </c>
      <c r="H50" s="184">
        <v>1838000</v>
      </c>
      <c r="I50" s="59">
        <f t="shared" si="5"/>
        <v>-9.1512513601741026E-4</v>
      </c>
    </row>
    <row r="51" spans="1:9" ht="17.25" customHeight="1" thickBot="1">
      <c r="A51" s="37" t="s">
        <v>44</v>
      </c>
      <c r="B51" s="10" t="s">
        <v>57</v>
      </c>
      <c r="C51" s="5"/>
      <c r="D51" s="6"/>
      <c r="E51" s="154"/>
      <c r="F51" s="204"/>
      <c r="G51" s="52"/>
      <c r="H51" s="204"/>
      <c r="I51" s="53"/>
    </row>
    <row r="52" spans="1:9" ht="16.5">
      <c r="A52" s="33"/>
      <c r="B52" s="40" t="s">
        <v>38</v>
      </c>
      <c r="C52" s="19" t="s">
        <v>115</v>
      </c>
      <c r="D52" s="20" t="s">
        <v>114</v>
      </c>
      <c r="E52" s="182">
        <v>55887.499999999993</v>
      </c>
      <c r="F52" s="181">
        <v>151986.25699888018</v>
      </c>
      <c r="G52" s="183">
        <f t="shared" ref="G52:G60" si="6">(F52-E52)/E52</f>
        <v>1.7195035920175388</v>
      </c>
      <c r="H52" s="181">
        <v>151810</v>
      </c>
      <c r="I52" s="116">
        <f t="shared" ref="I52:I60" si="7">(F52-H52)/H52</f>
        <v>1.1610368149672897E-3</v>
      </c>
    </row>
    <row r="53" spans="1:9" ht="16.5">
      <c r="A53" s="37"/>
      <c r="B53" s="34" t="s">
        <v>39</v>
      </c>
      <c r="C53" s="15" t="s">
        <v>116</v>
      </c>
      <c r="D53" s="11" t="s">
        <v>114</v>
      </c>
      <c r="E53" s="185">
        <v>57953.333333333336</v>
      </c>
      <c r="F53" s="184">
        <v>154960</v>
      </c>
      <c r="G53" s="186">
        <f t="shared" si="6"/>
        <v>1.6738755320372711</v>
      </c>
      <c r="H53" s="184">
        <v>168062.6</v>
      </c>
      <c r="I53" s="84">
        <f t="shared" si="7"/>
        <v>-7.7962616310827071E-2</v>
      </c>
    </row>
    <row r="54" spans="1:9" ht="16.5">
      <c r="A54" s="37"/>
      <c r="B54" s="34" t="s">
        <v>40</v>
      </c>
      <c r="C54" s="15" t="s">
        <v>117</v>
      </c>
      <c r="D54" s="11" t="s">
        <v>114</v>
      </c>
      <c r="E54" s="185">
        <v>50188.6</v>
      </c>
      <c r="F54" s="184">
        <v>138033.60000000001</v>
      </c>
      <c r="G54" s="186">
        <f t="shared" si="6"/>
        <v>1.7502978764101809</v>
      </c>
      <c r="H54" s="184">
        <v>137879.20000000001</v>
      </c>
      <c r="I54" s="84">
        <f t="shared" si="7"/>
        <v>1.1198208286673709E-3</v>
      </c>
    </row>
    <row r="55" spans="1:9" ht="16.5">
      <c r="A55" s="37"/>
      <c r="B55" s="34" t="s">
        <v>41</v>
      </c>
      <c r="C55" s="15" t="s">
        <v>118</v>
      </c>
      <c r="D55" s="11" t="s">
        <v>114</v>
      </c>
      <c r="E55" s="185">
        <v>65376.25</v>
      </c>
      <c r="F55" s="184">
        <v>189080.74972004478</v>
      </c>
      <c r="G55" s="186">
        <f t="shared" si="6"/>
        <v>1.8921932616209216</v>
      </c>
      <c r="H55" s="184">
        <v>184672.4</v>
      </c>
      <c r="I55" s="84">
        <f t="shared" si="7"/>
        <v>2.3871188764779085E-2</v>
      </c>
    </row>
    <row r="56" spans="1:9" ht="16.5">
      <c r="A56" s="37"/>
      <c r="B56" s="95" t="s">
        <v>42</v>
      </c>
      <c r="C56" s="96" t="s">
        <v>198</v>
      </c>
      <c r="D56" s="97" t="s">
        <v>114</v>
      </c>
      <c r="E56" s="185">
        <v>33096.5625</v>
      </c>
      <c r="F56" s="184">
        <v>96406.170212765966</v>
      </c>
      <c r="G56" s="191">
        <f t="shared" si="6"/>
        <v>1.9128756260643676</v>
      </c>
      <c r="H56" s="184">
        <v>96295.166666666672</v>
      </c>
      <c r="I56" s="85">
        <f t="shared" si="7"/>
        <v>1.1527426551276706E-3</v>
      </c>
    </row>
    <row r="57" spans="1:9" ht="17.25" thickBot="1">
      <c r="A57" s="38"/>
      <c r="B57" s="36" t="s">
        <v>43</v>
      </c>
      <c r="C57" s="16" t="s">
        <v>119</v>
      </c>
      <c r="D57" s="12" t="s">
        <v>114</v>
      </c>
      <c r="E57" s="188">
        <v>33333.333333333328</v>
      </c>
      <c r="F57" s="187">
        <v>110185.5</v>
      </c>
      <c r="G57" s="189">
        <f t="shared" si="6"/>
        <v>2.3055650000000005</v>
      </c>
      <c r="H57" s="187">
        <v>110062.25</v>
      </c>
      <c r="I57" s="117">
        <f t="shared" si="7"/>
        <v>1.1198208286674132E-3</v>
      </c>
    </row>
    <row r="58" spans="1:9" ht="16.5">
      <c r="A58" s="37"/>
      <c r="B58" s="39" t="s">
        <v>54</v>
      </c>
      <c r="C58" s="14" t="s">
        <v>121</v>
      </c>
      <c r="D58" s="11" t="s">
        <v>120</v>
      </c>
      <c r="E58" s="182">
        <v>82074.71428571429</v>
      </c>
      <c r="F58" s="190">
        <v>212388.85714285713</v>
      </c>
      <c r="G58" s="44">
        <f t="shared" si="6"/>
        <v>1.5877501858063121</v>
      </c>
      <c r="H58" s="190">
        <v>207686.28571428571</v>
      </c>
      <c r="I58" s="44">
        <f t="shared" si="7"/>
        <v>2.2642667099553957E-2</v>
      </c>
    </row>
    <row r="59" spans="1:9" ht="16.5">
      <c r="A59" s="37"/>
      <c r="B59" s="34" t="s">
        <v>55</v>
      </c>
      <c r="C59" s="15" t="s">
        <v>122</v>
      </c>
      <c r="D59" s="13" t="s">
        <v>120</v>
      </c>
      <c r="E59" s="185">
        <v>85265.5</v>
      </c>
      <c r="F59" s="184">
        <v>196568.25</v>
      </c>
      <c r="G59" s="48">
        <f t="shared" si="6"/>
        <v>1.3053667661598185</v>
      </c>
      <c r="H59" s="184">
        <v>198246</v>
      </c>
      <c r="I59" s="44">
        <f t="shared" si="7"/>
        <v>-8.4629702490844703E-3</v>
      </c>
    </row>
    <row r="60" spans="1:9" ht="16.5" customHeight="1" thickBot="1">
      <c r="A60" s="38"/>
      <c r="B60" s="34" t="s">
        <v>56</v>
      </c>
      <c r="C60" s="15" t="s">
        <v>123</v>
      </c>
      <c r="D60" s="12" t="s">
        <v>120</v>
      </c>
      <c r="E60" s="188">
        <v>542700</v>
      </c>
      <c r="F60" s="184">
        <v>1161306</v>
      </c>
      <c r="G60" s="51">
        <f t="shared" si="6"/>
        <v>1.1398673300165838</v>
      </c>
      <c r="H60" s="184">
        <v>1162007</v>
      </c>
      <c r="I60" s="51">
        <f t="shared" si="7"/>
        <v>-6.0326658961606949E-4</v>
      </c>
    </row>
    <row r="61" spans="1:9" ht="17.25" customHeight="1" thickBot="1">
      <c r="A61" s="37" t="s">
        <v>53</v>
      </c>
      <c r="B61" s="10" t="s">
        <v>58</v>
      </c>
      <c r="C61" s="5"/>
      <c r="D61" s="6"/>
      <c r="E61" s="154"/>
      <c r="F61" s="204"/>
      <c r="G61" s="52"/>
      <c r="H61" s="204"/>
      <c r="I61" s="53"/>
    </row>
    <row r="62" spans="1:9" ht="16.5">
      <c r="A62" s="33"/>
      <c r="B62" s="34" t="s">
        <v>59</v>
      </c>
      <c r="C62" s="15" t="s">
        <v>128</v>
      </c>
      <c r="D62" s="20" t="s">
        <v>124</v>
      </c>
      <c r="E62" s="182">
        <v>138618.8125</v>
      </c>
      <c r="F62" s="184">
        <v>398949.00167973124</v>
      </c>
      <c r="G62" s="45">
        <f t="shared" ref="G62:G67" si="8">(F62-E62)/E62</f>
        <v>1.8780292839381469</v>
      </c>
      <c r="H62" s="184">
        <v>408152.88888888888</v>
      </c>
      <c r="I62" s="44">
        <f t="shared" ref="I62:I67" si="9">(F62-H62)/H62</f>
        <v>-2.2550096936011645E-2</v>
      </c>
    </row>
    <row r="63" spans="1:9" ht="16.5">
      <c r="A63" s="37"/>
      <c r="B63" s="34" t="s">
        <v>60</v>
      </c>
      <c r="C63" s="15" t="s">
        <v>129</v>
      </c>
      <c r="D63" s="13" t="s">
        <v>215</v>
      </c>
      <c r="E63" s="185">
        <v>706183.0625</v>
      </c>
      <c r="F63" s="184">
        <v>2460064.5</v>
      </c>
      <c r="G63" s="48">
        <f t="shared" si="8"/>
        <v>2.4836073401293168</v>
      </c>
      <c r="H63" s="184">
        <v>2457312.75</v>
      </c>
      <c r="I63" s="44">
        <f t="shared" si="9"/>
        <v>1.1198208286674132E-3</v>
      </c>
    </row>
    <row r="64" spans="1:9" ht="16.5">
      <c r="A64" s="37"/>
      <c r="B64" s="34" t="s">
        <v>61</v>
      </c>
      <c r="C64" s="15" t="s">
        <v>130</v>
      </c>
      <c r="D64" s="13" t="s">
        <v>216</v>
      </c>
      <c r="E64" s="185">
        <v>449998.4</v>
      </c>
      <c r="F64" s="184">
        <v>892209.21911160881</v>
      </c>
      <c r="G64" s="48">
        <f t="shared" si="8"/>
        <v>0.98269420316074185</v>
      </c>
      <c r="H64" s="184">
        <v>900838.5555555555</v>
      </c>
      <c r="I64" s="84">
        <f t="shared" si="9"/>
        <v>-9.5792263671761971E-3</v>
      </c>
    </row>
    <row r="65" spans="1:9" ht="16.5">
      <c r="A65" s="37"/>
      <c r="B65" s="34" t="s">
        <v>62</v>
      </c>
      <c r="C65" s="15" t="s">
        <v>131</v>
      </c>
      <c r="D65" s="13" t="s">
        <v>125</v>
      </c>
      <c r="E65" s="185">
        <v>203643.25</v>
      </c>
      <c r="F65" s="184">
        <v>520691.14285714284</v>
      </c>
      <c r="G65" s="48">
        <f t="shared" si="8"/>
        <v>1.5568789677887327</v>
      </c>
      <c r="H65" s="184">
        <v>520108.71428571426</v>
      </c>
      <c r="I65" s="84">
        <f t="shared" si="9"/>
        <v>1.1198208286674293E-3</v>
      </c>
    </row>
    <row r="66" spans="1:9" ht="16.5">
      <c r="A66" s="37"/>
      <c r="B66" s="34" t="s">
        <v>63</v>
      </c>
      <c r="C66" s="15" t="s">
        <v>132</v>
      </c>
      <c r="D66" s="13" t="s">
        <v>126</v>
      </c>
      <c r="E66" s="185">
        <v>88572.013888888891</v>
      </c>
      <c r="F66" s="184">
        <v>284292</v>
      </c>
      <c r="G66" s="48">
        <f t="shared" si="8"/>
        <v>2.2097271758620773</v>
      </c>
      <c r="H66" s="184">
        <v>290225</v>
      </c>
      <c r="I66" s="84">
        <f t="shared" si="9"/>
        <v>-2.0442759927642346E-2</v>
      </c>
    </row>
    <row r="67" spans="1:9" ht="16.5" customHeight="1" thickBot="1">
      <c r="A67" s="38"/>
      <c r="B67" s="34" t="s">
        <v>64</v>
      </c>
      <c r="C67" s="15" t="s">
        <v>133</v>
      </c>
      <c r="D67" s="12" t="s">
        <v>127</v>
      </c>
      <c r="E67" s="188">
        <v>72634.087499999994</v>
      </c>
      <c r="F67" s="184">
        <v>223050.24692049273</v>
      </c>
      <c r="G67" s="51">
        <f t="shared" si="8"/>
        <v>2.0708755984646019</v>
      </c>
      <c r="H67" s="184">
        <v>222803.5</v>
      </c>
      <c r="I67" s="85">
        <f t="shared" si="9"/>
        <v>1.1074642924942062E-3</v>
      </c>
    </row>
    <row r="68" spans="1:9" ht="17.25" customHeight="1" thickBot="1">
      <c r="A68" s="37" t="s">
        <v>65</v>
      </c>
      <c r="B68" s="10" t="s">
        <v>66</v>
      </c>
      <c r="C68" s="5"/>
      <c r="D68" s="6"/>
      <c r="E68" s="154"/>
      <c r="F68" s="204"/>
      <c r="G68" s="60"/>
      <c r="H68" s="204"/>
      <c r="I68" s="53"/>
    </row>
    <row r="69" spans="1:9" ht="16.5">
      <c r="A69" s="33"/>
      <c r="B69" s="34" t="s">
        <v>68</v>
      </c>
      <c r="C69" s="18" t="s">
        <v>138</v>
      </c>
      <c r="D69" s="20" t="s">
        <v>134</v>
      </c>
      <c r="E69" s="182">
        <v>78931.428571428565</v>
      </c>
      <c r="F69" s="190">
        <v>269395.00335946248</v>
      </c>
      <c r="G69" s="45">
        <f>(F69-E69)/E69</f>
        <v>2.4130258153844881</v>
      </c>
      <c r="H69" s="190">
        <v>268991.44444444444</v>
      </c>
      <c r="I69" s="44">
        <f>(F69-H69)/H69</f>
        <v>1.5002667309792226E-3</v>
      </c>
    </row>
    <row r="70" spans="1:9" ht="16.5">
      <c r="A70" s="37"/>
      <c r="B70" s="34" t="s">
        <v>67</v>
      </c>
      <c r="C70" s="164" t="s">
        <v>139</v>
      </c>
      <c r="D70" s="13" t="s">
        <v>135</v>
      </c>
      <c r="E70" s="185">
        <v>64687.0625</v>
      </c>
      <c r="F70" s="184">
        <v>205769</v>
      </c>
      <c r="G70" s="48">
        <f>(F70-E70)/E70</f>
        <v>2.1809915622617737</v>
      </c>
      <c r="H70" s="184">
        <v>209140.6</v>
      </c>
      <c r="I70" s="44">
        <f>(F70-H70)/H70</f>
        <v>-1.612121223712663E-2</v>
      </c>
    </row>
    <row r="71" spans="1:9" ht="16.5">
      <c r="A71" s="37"/>
      <c r="B71" s="34" t="s">
        <v>69</v>
      </c>
      <c r="C71" s="15" t="s">
        <v>140</v>
      </c>
      <c r="D71" s="13" t="s">
        <v>136</v>
      </c>
      <c r="E71" s="185">
        <v>28052.416666666668</v>
      </c>
      <c r="F71" s="184">
        <v>80062.11048898843</v>
      </c>
      <c r="G71" s="48">
        <f>(F71-E71)/E71</f>
        <v>1.8540182986844898</v>
      </c>
      <c r="H71" s="184">
        <v>80481.625</v>
      </c>
      <c r="I71" s="44">
        <f>(F71-H71)/H71</f>
        <v>-5.2125502064796778E-3</v>
      </c>
    </row>
    <row r="72" spans="1:9" ht="16.5">
      <c r="A72" s="37"/>
      <c r="B72" s="34" t="s">
        <v>70</v>
      </c>
      <c r="C72" s="15" t="s">
        <v>141</v>
      </c>
      <c r="D72" s="13" t="s">
        <v>137</v>
      </c>
      <c r="E72" s="185">
        <v>40115</v>
      </c>
      <c r="F72" s="184">
        <v>139480.01791713326</v>
      </c>
      <c r="G72" s="48">
        <f>(F72-E72)/E72</f>
        <v>2.4770040612522313</v>
      </c>
      <c r="H72" s="184">
        <v>139010.33333333334</v>
      </c>
      <c r="I72" s="44">
        <f>(F72-H72)/H72</f>
        <v>3.3787746028466482E-3</v>
      </c>
    </row>
    <row r="73" spans="1:9" ht="16.5" customHeight="1" thickBot="1">
      <c r="A73" s="38"/>
      <c r="B73" s="34" t="s">
        <v>71</v>
      </c>
      <c r="C73" s="15" t="s">
        <v>160</v>
      </c>
      <c r="D73" s="12" t="s">
        <v>134</v>
      </c>
      <c r="E73" s="188">
        <v>31662.658333333333</v>
      </c>
      <c r="F73" s="193">
        <v>105990.00149309443</v>
      </c>
      <c r="G73" s="48">
        <f>(F73-E73)/E73</f>
        <v>2.3474763987681948</v>
      </c>
      <c r="H73" s="193">
        <v>106155.375</v>
      </c>
      <c r="I73" s="59">
        <f>(F73-H73)/H73</f>
        <v>-1.5578439330610366E-3</v>
      </c>
    </row>
    <row r="74" spans="1:9" ht="17.25" customHeight="1" thickBot="1">
      <c r="A74" s="37" t="s">
        <v>72</v>
      </c>
      <c r="B74" s="10" t="s">
        <v>73</v>
      </c>
      <c r="C74" s="5"/>
      <c r="D74" s="6"/>
      <c r="E74" s="154"/>
      <c r="F74" s="159"/>
      <c r="G74" s="52"/>
      <c r="H74" s="159"/>
      <c r="I74" s="53"/>
    </row>
    <row r="75" spans="1:9" ht="16.5">
      <c r="A75" s="33"/>
      <c r="B75" s="34" t="s">
        <v>74</v>
      </c>
      <c r="C75" s="15" t="s">
        <v>144</v>
      </c>
      <c r="D75" s="20" t="s">
        <v>142</v>
      </c>
      <c r="E75" s="182">
        <v>24255.958333333332</v>
      </c>
      <c r="F75" s="181">
        <v>71392.28571428571</v>
      </c>
      <c r="G75" s="44">
        <f t="shared" ref="G75:G81" si="10">(F75-E75)/E75</f>
        <v>1.9432886028739627</v>
      </c>
      <c r="H75" s="181">
        <v>71588.833333333328</v>
      </c>
      <c r="I75" s="45">
        <f t="shared" ref="I75:I81" si="11">(F75-H75)/H75</f>
        <v>-2.7455066648795559E-3</v>
      </c>
    </row>
    <row r="76" spans="1:9" ht="16.5">
      <c r="A76" s="37"/>
      <c r="B76" s="34" t="s">
        <v>76</v>
      </c>
      <c r="C76" s="15" t="s">
        <v>143</v>
      </c>
      <c r="D76" s="11" t="s">
        <v>161</v>
      </c>
      <c r="E76" s="185">
        <v>31712.821428571431</v>
      </c>
      <c r="F76" s="184">
        <v>98116.5</v>
      </c>
      <c r="G76" s="48">
        <f t="shared" si="10"/>
        <v>2.0939063627937773</v>
      </c>
      <c r="H76" s="184">
        <v>96868.175000000003</v>
      </c>
      <c r="I76" s="44">
        <f t="shared" si="11"/>
        <v>1.2886843382772484E-2</v>
      </c>
    </row>
    <row r="77" spans="1:9" ht="16.5">
      <c r="A77" s="37"/>
      <c r="B77" s="34" t="s">
        <v>75</v>
      </c>
      <c r="C77" s="164" t="s">
        <v>148</v>
      </c>
      <c r="D77" s="13" t="s">
        <v>145</v>
      </c>
      <c r="E77" s="185">
        <v>16300.108333333334</v>
      </c>
      <c r="F77" s="184">
        <v>43806</v>
      </c>
      <c r="G77" s="48">
        <f t="shared" si="10"/>
        <v>1.6874668010897678</v>
      </c>
      <c r="H77" s="184">
        <v>43757</v>
      </c>
      <c r="I77" s="44">
        <f t="shared" si="11"/>
        <v>1.1198208286674132E-3</v>
      </c>
    </row>
    <row r="78" spans="1:9" ht="16.5">
      <c r="A78" s="37"/>
      <c r="B78" s="34" t="s">
        <v>77</v>
      </c>
      <c r="C78" s="15" t="s">
        <v>146</v>
      </c>
      <c r="D78" s="13" t="s">
        <v>162</v>
      </c>
      <c r="E78" s="185">
        <v>25078.711805555558</v>
      </c>
      <c r="F78" s="184">
        <v>96668.255039193726</v>
      </c>
      <c r="G78" s="48">
        <f t="shared" si="10"/>
        <v>2.8545941190559598</v>
      </c>
      <c r="H78" s="184">
        <v>97009.777777777781</v>
      </c>
      <c r="I78" s="44">
        <f t="shared" si="11"/>
        <v>-3.5204981024323984E-3</v>
      </c>
    </row>
    <row r="79" spans="1:9" ht="16.5">
      <c r="A79" s="37"/>
      <c r="B79" s="34" t="s">
        <v>78</v>
      </c>
      <c r="C79" s="15" t="s">
        <v>149</v>
      </c>
      <c r="D79" s="25" t="s">
        <v>147</v>
      </c>
      <c r="E79" s="194">
        <v>37067.232142857145</v>
      </c>
      <c r="F79" s="184">
        <v>133023.39574468083</v>
      </c>
      <c r="G79" s="48">
        <f t="shared" si="10"/>
        <v>2.588705928514127</v>
      </c>
      <c r="H79" s="184">
        <v>132789.1</v>
      </c>
      <c r="I79" s="44">
        <f t="shared" si="11"/>
        <v>1.764420006467614E-3</v>
      </c>
    </row>
    <row r="80" spans="1:9" ht="16.5">
      <c r="A80" s="37"/>
      <c r="B80" s="34" t="s">
        <v>79</v>
      </c>
      <c r="C80" s="15" t="s">
        <v>155</v>
      </c>
      <c r="D80" s="25" t="s">
        <v>156</v>
      </c>
      <c r="E80" s="194">
        <v>133666</v>
      </c>
      <c r="F80" s="184">
        <v>760791.99776035838</v>
      </c>
      <c r="G80" s="48">
        <f t="shared" si="10"/>
        <v>4.6917390941627515</v>
      </c>
      <c r="H80" s="184">
        <v>759943</v>
      </c>
      <c r="I80" s="44">
        <f t="shared" si="11"/>
        <v>1.1171861052189215E-3</v>
      </c>
    </row>
    <row r="81" spans="1:9" ht="16.5" customHeight="1" thickBot="1">
      <c r="A81" s="35"/>
      <c r="B81" s="36" t="s">
        <v>80</v>
      </c>
      <c r="C81" s="16" t="s">
        <v>151</v>
      </c>
      <c r="D81" s="12" t="s">
        <v>150</v>
      </c>
      <c r="E81" s="188">
        <v>49090.425000000003</v>
      </c>
      <c r="F81" s="187">
        <v>165568.79999999999</v>
      </c>
      <c r="G81" s="51">
        <f t="shared" si="10"/>
        <v>2.3727310366532777</v>
      </c>
      <c r="H81" s="187">
        <v>165562.20000000001</v>
      </c>
      <c r="I81" s="56">
        <f t="shared" si="11"/>
        <v>3.9864171894168573E-5</v>
      </c>
    </row>
    <row r="82" spans="1:9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4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8" t="s">
        <v>203</v>
      </c>
      <c r="B9" s="208"/>
      <c r="C9" s="208"/>
      <c r="D9" s="208"/>
      <c r="E9" s="208"/>
      <c r="F9" s="208"/>
      <c r="G9" s="208"/>
      <c r="H9" s="208"/>
      <c r="I9" s="208"/>
    </row>
    <row r="10" spans="1:9" ht="18">
      <c r="A10" s="2" t="s">
        <v>223</v>
      </c>
      <c r="B10" s="2"/>
      <c r="C10" s="2"/>
      <c r="D10" s="2"/>
    </row>
    <row r="11" spans="1:9" ht="18.75" thickBot="1">
      <c r="A11" s="2"/>
      <c r="B11" s="2"/>
      <c r="C11" s="2"/>
      <c r="D11" s="2"/>
      <c r="F11" s="126"/>
      <c r="H11" s="126"/>
    </row>
    <row r="12" spans="1:9" ht="30.75" customHeight="1">
      <c r="A12" s="209" t="s">
        <v>3</v>
      </c>
      <c r="B12" s="215"/>
      <c r="C12" s="217" t="s">
        <v>0</v>
      </c>
      <c r="D12" s="211" t="s">
        <v>23</v>
      </c>
      <c r="E12" s="211" t="s">
        <v>224</v>
      </c>
      <c r="F12" s="219" t="s">
        <v>220</v>
      </c>
      <c r="G12" s="211" t="s">
        <v>197</v>
      </c>
      <c r="H12" s="219" t="s">
        <v>218</v>
      </c>
      <c r="I12" s="211" t="s">
        <v>187</v>
      </c>
    </row>
    <row r="13" spans="1:9" ht="30.75" customHeight="1" thickBot="1">
      <c r="A13" s="210"/>
      <c r="B13" s="216"/>
      <c r="C13" s="218"/>
      <c r="D13" s="212"/>
      <c r="E13" s="212"/>
      <c r="F13" s="220"/>
      <c r="G13" s="212"/>
      <c r="H13" s="220"/>
      <c r="I13" s="212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7"/>
    </row>
    <row r="15" spans="1:9" ht="16.5" customHeight="1">
      <c r="A15" s="33"/>
      <c r="B15" s="40" t="s">
        <v>4</v>
      </c>
      <c r="C15" s="19" t="s">
        <v>84</v>
      </c>
      <c r="D15" s="11" t="s">
        <v>161</v>
      </c>
      <c r="E15" s="155">
        <v>16472.583333333332</v>
      </c>
      <c r="F15" s="155">
        <v>57666.6</v>
      </c>
      <c r="G15" s="44">
        <f>(F15-E15)/E15</f>
        <v>2.5007623778905352</v>
      </c>
      <c r="H15" s="155">
        <v>51166.6</v>
      </c>
      <c r="I15" s="118">
        <f>(F15-H15)/H15</f>
        <v>0.12703599613810573</v>
      </c>
    </row>
    <row r="16" spans="1:9" ht="16.5">
      <c r="A16" s="37"/>
      <c r="B16" s="34" t="s">
        <v>5</v>
      </c>
      <c r="C16" s="15" t="s">
        <v>85</v>
      </c>
      <c r="D16" s="11" t="s">
        <v>161</v>
      </c>
      <c r="E16" s="155">
        <v>18992.55</v>
      </c>
      <c r="F16" s="155">
        <v>50000</v>
      </c>
      <c r="G16" s="48">
        <f t="shared" ref="G16:G39" si="0">(F16-E16)/E16</f>
        <v>1.6326112080789574</v>
      </c>
      <c r="H16" s="155">
        <v>48333.2</v>
      </c>
      <c r="I16" s="48">
        <f>(F16-H16)/H16</f>
        <v>3.4485612374103164E-2</v>
      </c>
    </row>
    <row r="17" spans="1:9" ht="16.5">
      <c r="A17" s="37"/>
      <c r="B17" s="34" t="s">
        <v>6</v>
      </c>
      <c r="C17" s="15" t="s">
        <v>86</v>
      </c>
      <c r="D17" s="11" t="s">
        <v>161</v>
      </c>
      <c r="E17" s="155">
        <v>16732.003472222223</v>
      </c>
      <c r="F17" s="155">
        <v>39500</v>
      </c>
      <c r="G17" s="48">
        <f t="shared" si="0"/>
        <v>1.3607453862638901</v>
      </c>
      <c r="H17" s="155">
        <v>38000</v>
      </c>
      <c r="I17" s="48">
        <f t="shared" ref="I17:I29" si="1">(F17-H17)/H17</f>
        <v>3.9473684210526314E-2</v>
      </c>
    </row>
    <row r="18" spans="1:9" ht="16.5">
      <c r="A18" s="37"/>
      <c r="B18" s="34" t="s">
        <v>7</v>
      </c>
      <c r="C18" s="15" t="s">
        <v>87</v>
      </c>
      <c r="D18" s="11" t="s">
        <v>161</v>
      </c>
      <c r="E18" s="155">
        <v>11558.916666666668</v>
      </c>
      <c r="F18" s="155">
        <v>31966.6</v>
      </c>
      <c r="G18" s="48">
        <f t="shared" si="0"/>
        <v>1.7655359859271698</v>
      </c>
      <c r="H18" s="155">
        <v>24833.200000000001</v>
      </c>
      <c r="I18" s="48">
        <f t="shared" si="1"/>
        <v>0.28725254900697444</v>
      </c>
    </row>
    <row r="19" spans="1:9" ht="16.5">
      <c r="A19" s="37"/>
      <c r="B19" s="34" t="s">
        <v>8</v>
      </c>
      <c r="C19" s="15" t="s">
        <v>89</v>
      </c>
      <c r="D19" s="11" t="s">
        <v>161</v>
      </c>
      <c r="E19" s="155">
        <v>31142.338095238098</v>
      </c>
      <c r="F19" s="155">
        <v>144833.20000000001</v>
      </c>
      <c r="G19" s="48">
        <f t="shared" si="0"/>
        <v>3.6506848508637222</v>
      </c>
      <c r="H19" s="155">
        <v>128500</v>
      </c>
      <c r="I19" s="48">
        <f t="shared" si="1"/>
        <v>0.12710661478599231</v>
      </c>
    </row>
    <row r="20" spans="1:9" ht="16.5">
      <c r="A20" s="37"/>
      <c r="B20" s="34" t="s">
        <v>9</v>
      </c>
      <c r="C20" s="15" t="s">
        <v>88</v>
      </c>
      <c r="D20" s="11" t="s">
        <v>161</v>
      </c>
      <c r="E20" s="155">
        <v>20521.120833333334</v>
      </c>
      <c r="F20" s="155">
        <v>65166.6</v>
      </c>
      <c r="G20" s="48">
        <f t="shared" si="0"/>
        <v>2.1755867785811729</v>
      </c>
      <c r="H20" s="155">
        <v>53500</v>
      </c>
      <c r="I20" s="48">
        <f t="shared" si="1"/>
        <v>0.21806728971962613</v>
      </c>
    </row>
    <row r="21" spans="1:9" ht="16.5">
      <c r="A21" s="37"/>
      <c r="B21" s="34" t="s">
        <v>10</v>
      </c>
      <c r="C21" s="15" t="s">
        <v>90</v>
      </c>
      <c r="D21" s="11" t="s">
        <v>161</v>
      </c>
      <c r="E21" s="155">
        <v>13402.388888888889</v>
      </c>
      <c r="F21" s="155">
        <v>77000</v>
      </c>
      <c r="G21" s="48">
        <f t="shared" si="0"/>
        <v>4.7452444215997973</v>
      </c>
      <c r="H21" s="155">
        <v>72500</v>
      </c>
      <c r="I21" s="48">
        <f t="shared" si="1"/>
        <v>6.2068965517241378E-2</v>
      </c>
    </row>
    <row r="22" spans="1:9" ht="16.5">
      <c r="A22" s="37"/>
      <c r="B22" s="34" t="s">
        <v>11</v>
      </c>
      <c r="C22" s="15" t="s">
        <v>91</v>
      </c>
      <c r="D22" s="13" t="s">
        <v>81</v>
      </c>
      <c r="E22" s="155">
        <v>6423.5555555555557</v>
      </c>
      <c r="F22" s="155">
        <v>13500</v>
      </c>
      <c r="G22" s="48">
        <f t="shared" si="0"/>
        <v>1.1016397979658201</v>
      </c>
      <c r="H22" s="155">
        <v>15700</v>
      </c>
      <c r="I22" s="48">
        <f t="shared" si="1"/>
        <v>-0.14012738853503184</v>
      </c>
    </row>
    <row r="23" spans="1:9" ht="16.5">
      <c r="A23" s="37"/>
      <c r="B23" s="34" t="s">
        <v>12</v>
      </c>
      <c r="C23" s="15" t="s">
        <v>92</v>
      </c>
      <c r="D23" s="13" t="s">
        <v>81</v>
      </c>
      <c r="E23" s="155">
        <v>7351.9562500000002</v>
      </c>
      <c r="F23" s="155">
        <v>14166.6</v>
      </c>
      <c r="G23" s="48">
        <f t="shared" si="0"/>
        <v>0.92691571035940268</v>
      </c>
      <c r="H23" s="155">
        <v>17166.599999999999</v>
      </c>
      <c r="I23" s="48">
        <f t="shared" si="1"/>
        <v>-0.17475796022508816</v>
      </c>
    </row>
    <row r="24" spans="1:9" ht="16.5">
      <c r="A24" s="37"/>
      <c r="B24" s="34" t="s">
        <v>13</v>
      </c>
      <c r="C24" s="15" t="s">
        <v>93</v>
      </c>
      <c r="D24" s="13" t="s">
        <v>81</v>
      </c>
      <c r="E24" s="155">
        <v>7118.8812500000004</v>
      </c>
      <c r="F24" s="155">
        <v>14500</v>
      </c>
      <c r="G24" s="48">
        <f t="shared" si="0"/>
        <v>1.0368368976515796</v>
      </c>
      <c r="H24" s="155">
        <v>17500</v>
      </c>
      <c r="I24" s="48">
        <f t="shared" si="1"/>
        <v>-0.17142857142857143</v>
      </c>
    </row>
    <row r="25" spans="1:9" ht="16.5">
      <c r="A25" s="37"/>
      <c r="B25" s="34" t="s">
        <v>14</v>
      </c>
      <c r="C25" s="15" t="s">
        <v>94</v>
      </c>
      <c r="D25" s="13" t="s">
        <v>81</v>
      </c>
      <c r="E25" s="155">
        <v>7908.2166666666672</v>
      </c>
      <c r="F25" s="155">
        <v>14500</v>
      </c>
      <c r="G25" s="48">
        <f t="shared" si="0"/>
        <v>0.83353600579987475</v>
      </c>
      <c r="H25" s="155">
        <v>17500</v>
      </c>
      <c r="I25" s="48">
        <f t="shared" si="1"/>
        <v>-0.17142857142857143</v>
      </c>
    </row>
    <row r="26" spans="1:9" ht="16.5">
      <c r="A26" s="37"/>
      <c r="B26" s="34" t="s">
        <v>15</v>
      </c>
      <c r="C26" s="15" t="s">
        <v>95</v>
      </c>
      <c r="D26" s="13" t="s">
        <v>82</v>
      </c>
      <c r="E26" s="155">
        <v>13472.805555555555</v>
      </c>
      <c r="F26" s="155">
        <v>60333.2</v>
      </c>
      <c r="G26" s="48">
        <f t="shared" si="0"/>
        <v>3.4781467194203963</v>
      </c>
      <c r="H26" s="155">
        <v>62833.2</v>
      </c>
      <c r="I26" s="48">
        <f t="shared" si="1"/>
        <v>-3.9787882839008679E-2</v>
      </c>
    </row>
    <row r="27" spans="1:9" ht="16.5">
      <c r="A27" s="37"/>
      <c r="B27" s="34" t="s">
        <v>16</v>
      </c>
      <c r="C27" s="15" t="s">
        <v>96</v>
      </c>
      <c r="D27" s="13" t="s">
        <v>81</v>
      </c>
      <c r="E27" s="155">
        <v>7276.28125</v>
      </c>
      <c r="F27" s="155">
        <v>13800</v>
      </c>
      <c r="G27" s="48">
        <f t="shared" si="0"/>
        <v>0.89657319801924917</v>
      </c>
      <c r="H27" s="155">
        <v>16000</v>
      </c>
      <c r="I27" s="48">
        <f t="shared" si="1"/>
        <v>-0.13750000000000001</v>
      </c>
    </row>
    <row r="28" spans="1:9" ht="16.5">
      <c r="A28" s="37"/>
      <c r="B28" s="34" t="s">
        <v>17</v>
      </c>
      <c r="C28" s="15" t="s">
        <v>97</v>
      </c>
      <c r="D28" s="11" t="s">
        <v>161</v>
      </c>
      <c r="E28" s="155">
        <v>14709.361111111111</v>
      </c>
      <c r="F28" s="155">
        <v>42333.2</v>
      </c>
      <c r="G28" s="48">
        <f t="shared" si="0"/>
        <v>1.8779767985995313</v>
      </c>
      <c r="H28" s="155">
        <v>39833.199999999997</v>
      </c>
      <c r="I28" s="48">
        <f t="shared" si="1"/>
        <v>6.2761716357209563E-2</v>
      </c>
    </row>
    <row r="29" spans="1:9" ht="16.5">
      <c r="A29" s="37"/>
      <c r="B29" s="34" t="s">
        <v>18</v>
      </c>
      <c r="C29" s="15" t="s">
        <v>98</v>
      </c>
      <c r="D29" s="13" t="s">
        <v>83</v>
      </c>
      <c r="E29" s="155">
        <v>18890.982142857145</v>
      </c>
      <c r="F29" s="155">
        <v>62733.2</v>
      </c>
      <c r="G29" s="48">
        <f t="shared" si="0"/>
        <v>2.3208014027857202</v>
      </c>
      <c r="H29" s="155">
        <v>61000</v>
      </c>
      <c r="I29" s="48">
        <f t="shared" si="1"/>
        <v>2.8413114754098311E-2</v>
      </c>
    </row>
    <row r="30" spans="1:9" ht="17.25" thickBot="1">
      <c r="A30" s="38"/>
      <c r="B30" s="36" t="s">
        <v>19</v>
      </c>
      <c r="C30" s="16" t="s">
        <v>99</v>
      </c>
      <c r="D30" s="12" t="s">
        <v>161</v>
      </c>
      <c r="E30" s="158">
        <v>12818.71875</v>
      </c>
      <c r="F30" s="158">
        <v>43700</v>
      </c>
      <c r="G30" s="51">
        <f t="shared" si="0"/>
        <v>2.409077057720765</v>
      </c>
      <c r="H30" s="158">
        <v>40500</v>
      </c>
      <c r="I30" s="51">
        <f>(F30-H30)/H30</f>
        <v>7.9012345679012344E-2</v>
      </c>
    </row>
    <row r="31" spans="1:9" ht="17.25" customHeight="1" thickBot="1">
      <c r="A31" s="37" t="s">
        <v>20</v>
      </c>
      <c r="B31" s="10" t="s">
        <v>21</v>
      </c>
      <c r="C31" s="5"/>
      <c r="D31" s="6"/>
      <c r="E31" s="154"/>
      <c r="F31" s="154"/>
      <c r="G31" s="41"/>
      <c r="H31" s="154"/>
      <c r="I31" s="119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55">
        <v>18303.240079365081</v>
      </c>
      <c r="F32" s="155">
        <v>80066.600000000006</v>
      </c>
      <c r="G32" s="44">
        <f t="shared" si="0"/>
        <v>3.374449532040309</v>
      </c>
      <c r="H32" s="155">
        <v>87066.6</v>
      </c>
      <c r="I32" s="45">
        <f>(F32-H32)/H32</f>
        <v>-8.0398223888379694E-2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55">
        <v>17190.547619047618</v>
      </c>
      <c r="F33" s="155">
        <v>78066.600000000006</v>
      </c>
      <c r="G33" s="48">
        <f t="shared" si="0"/>
        <v>3.5412514906447763</v>
      </c>
      <c r="H33" s="155">
        <v>87066.6</v>
      </c>
      <c r="I33" s="48">
        <f>(F33-H33)/H33</f>
        <v>-0.10336914499934532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55">
        <v>25081.216666666667</v>
      </c>
      <c r="F34" s="155">
        <v>75333.2</v>
      </c>
      <c r="G34" s="48">
        <f>(F34-E34)/E34</f>
        <v>2.0035704009574227</v>
      </c>
      <c r="H34" s="155">
        <v>66333.2</v>
      </c>
      <c r="I34" s="48">
        <f>(F34-H34)/H34</f>
        <v>0.13567866468073303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55">
        <v>17783.3</v>
      </c>
      <c r="F35" s="155">
        <v>56200</v>
      </c>
      <c r="G35" s="48">
        <f t="shared" si="0"/>
        <v>2.1602683416463759</v>
      </c>
      <c r="H35" s="155">
        <v>50333.2</v>
      </c>
      <c r="I35" s="48">
        <f>(F35-H35)/H35</f>
        <v>0.11655924916357401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55">
        <v>38062.044444444444</v>
      </c>
      <c r="F36" s="155">
        <v>67166.600000000006</v>
      </c>
      <c r="G36" s="55">
        <f t="shared" si="0"/>
        <v>0.76466085782745385</v>
      </c>
      <c r="H36" s="155">
        <v>67833.2</v>
      </c>
      <c r="I36" s="48">
        <f>(F36-H36)/H36</f>
        <v>-9.8270463430885063E-3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53"/>
      <c r="F37" s="153"/>
      <c r="G37" s="6"/>
      <c r="H37" s="153"/>
      <c r="I37" s="53"/>
    </row>
    <row r="38" spans="1:9" ht="16.5">
      <c r="A38" s="33"/>
      <c r="B38" s="40" t="s">
        <v>31</v>
      </c>
      <c r="C38" s="19" t="s">
        <v>105</v>
      </c>
      <c r="D38" s="20" t="s">
        <v>161</v>
      </c>
      <c r="E38" s="156">
        <v>437127.51666666666</v>
      </c>
      <c r="F38" s="156">
        <v>1419925.6</v>
      </c>
      <c r="G38" s="45">
        <f t="shared" si="0"/>
        <v>2.2483098086061926</v>
      </c>
      <c r="H38" s="156">
        <v>1326983.2</v>
      </c>
      <c r="I38" s="45">
        <f>(F38-H38)/H38</f>
        <v>7.0040374286577362E-2</v>
      </c>
    </row>
    <row r="39" spans="1:9" ht="17.25" thickBot="1">
      <c r="A39" s="38"/>
      <c r="B39" s="36" t="s">
        <v>32</v>
      </c>
      <c r="C39" s="16" t="s">
        <v>106</v>
      </c>
      <c r="D39" s="24" t="s">
        <v>161</v>
      </c>
      <c r="E39" s="157">
        <v>300718.32976190478</v>
      </c>
      <c r="F39" s="157">
        <v>1045800</v>
      </c>
      <c r="G39" s="51">
        <f t="shared" si="0"/>
        <v>2.4776729467339664</v>
      </c>
      <c r="H39" s="157">
        <v>1012920</v>
      </c>
      <c r="I39" s="51">
        <f>(F39-H39)/H39</f>
        <v>3.2460608932590923E-2</v>
      </c>
    </row>
    <row r="40" spans="1:9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4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8" t="s">
        <v>204</v>
      </c>
      <c r="B9" s="208"/>
      <c r="C9" s="208"/>
      <c r="D9" s="208"/>
      <c r="E9" s="208"/>
      <c r="F9" s="208"/>
      <c r="G9" s="208"/>
      <c r="H9" s="208"/>
      <c r="I9" s="208"/>
    </row>
    <row r="10" spans="1:9" ht="18">
      <c r="A10" s="2" t="s">
        <v>223</v>
      </c>
      <c r="B10" s="2"/>
      <c r="C10" s="2"/>
      <c r="D10" s="2"/>
    </row>
    <row r="11" spans="1:9" ht="18.75" thickBot="1">
      <c r="A11" s="2"/>
      <c r="B11" s="2"/>
      <c r="C11" s="2"/>
      <c r="D11" s="126"/>
      <c r="E11" s="126"/>
      <c r="H11" s="126"/>
    </row>
    <row r="12" spans="1:9" ht="24.75" customHeight="1">
      <c r="A12" s="209" t="s">
        <v>3</v>
      </c>
      <c r="B12" s="215"/>
      <c r="C12" s="217" t="s">
        <v>0</v>
      </c>
      <c r="D12" s="211" t="s">
        <v>221</v>
      </c>
      <c r="E12" s="219" t="s">
        <v>220</v>
      </c>
      <c r="F12" s="226" t="s">
        <v>186</v>
      </c>
      <c r="G12" s="211" t="s">
        <v>224</v>
      </c>
      <c r="H12" s="228" t="s">
        <v>222</v>
      </c>
      <c r="I12" s="224" t="s">
        <v>196</v>
      </c>
    </row>
    <row r="13" spans="1:9" ht="39.75" customHeight="1" thickBot="1">
      <c r="A13" s="210"/>
      <c r="B13" s="216"/>
      <c r="C13" s="218"/>
      <c r="D13" s="212"/>
      <c r="E13" s="220"/>
      <c r="F13" s="227"/>
      <c r="G13" s="212"/>
      <c r="H13" s="229"/>
      <c r="I13" s="225"/>
    </row>
    <row r="14" spans="1:9" ht="17.25" customHeight="1" thickBot="1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>
      <c r="A15" s="33"/>
      <c r="B15" s="40" t="s">
        <v>4</v>
      </c>
      <c r="C15" s="19" t="s">
        <v>163</v>
      </c>
      <c r="D15" s="144">
        <v>77948.800000000003</v>
      </c>
      <c r="E15" s="144">
        <v>57666.6</v>
      </c>
      <c r="F15" s="67">
        <f t="shared" ref="F15:F30" si="0">D15-E15</f>
        <v>20282.200000000004</v>
      </c>
      <c r="G15" s="42">
        <v>16472.583333333332</v>
      </c>
      <c r="H15" s="66">
        <f>AVERAGE(D15:E15)</f>
        <v>67807.7</v>
      </c>
      <c r="I15" s="69">
        <f>(H15-G15)/G15</f>
        <v>3.1163974482852823</v>
      </c>
    </row>
    <row r="16" spans="1:9" ht="16.5" customHeight="1">
      <c r="A16" s="37"/>
      <c r="B16" s="34" t="s">
        <v>5</v>
      </c>
      <c r="C16" s="15" t="s">
        <v>164</v>
      </c>
      <c r="D16" s="144">
        <v>65387.555555555555</v>
      </c>
      <c r="E16" s="144">
        <v>50000</v>
      </c>
      <c r="F16" s="71">
        <f t="shared" si="0"/>
        <v>15387.555555555555</v>
      </c>
      <c r="G16" s="46">
        <v>18992.55</v>
      </c>
      <c r="H16" s="68">
        <f t="shared" ref="H16:H30" si="1">AVERAGE(D16:E16)</f>
        <v>57693.777777777781</v>
      </c>
      <c r="I16" s="72">
        <f t="shared" ref="I16:I39" si="2">(H16-G16)/G16</f>
        <v>2.0377057202838893</v>
      </c>
    </row>
    <row r="17" spans="1:9" ht="16.5">
      <c r="A17" s="37"/>
      <c r="B17" s="34" t="s">
        <v>6</v>
      </c>
      <c r="C17" s="15" t="s">
        <v>165</v>
      </c>
      <c r="D17" s="144">
        <v>49848.800000000003</v>
      </c>
      <c r="E17" s="144">
        <v>39500</v>
      </c>
      <c r="F17" s="71">
        <f t="shared" si="0"/>
        <v>10348.800000000003</v>
      </c>
      <c r="G17" s="46">
        <v>16732.003472222223</v>
      </c>
      <c r="H17" s="68">
        <f t="shared" si="1"/>
        <v>44674.400000000001</v>
      </c>
      <c r="I17" s="72">
        <f t="shared" si="2"/>
        <v>1.6699970552938617</v>
      </c>
    </row>
    <row r="18" spans="1:9" ht="16.5">
      <c r="A18" s="37"/>
      <c r="B18" s="34" t="s">
        <v>7</v>
      </c>
      <c r="C18" s="164" t="s">
        <v>166</v>
      </c>
      <c r="D18" s="144">
        <v>33948.800000000003</v>
      </c>
      <c r="E18" s="144">
        <v>31966.6</v>
      </c>
      <c r="F18" s="71">
        <f t="shared" si="0"/>
        <v>1982.2000000000044</v>
      </c>
      <c r="G18" s="46">
        <v>11558.916666666668</v>
      </c>
      <c r="H18" s="68">
        <f t="shared" si="1"/>
        <v>32957.699999999997</v>
      </c>
      <c r="I18" s="72">
        <f t="shared" si="2"/>
        <v>1.851279315391436</v>
      </c>
    </row>
    <row r="19" spans="1:9" ht="16.5">
      <c r="A19" s="37"/>
      <c r="B19" s="34" t="s">
        <v>8</v>
      </c>
      <c r="C19" s="15" t="s">
        <v>167</v>
      </c>
      <c r="D19" s="144">
        <v>189062.25</v>
      </c>
      <c r="E19" s="144">
        <v>144833.20000000001</v>
      </c>
      <c r="F19" s="71">
        <f>D19-E19</f>
        <v>44229.049999999988</v>
      </c>
      <c r="G19" s="46">
        <v>31142.338095238098</v>
      </c>
      <c r="H19" s="68">
        <f t="shared" si="1"/>
        <v>166947.72500000001</v>
      </c>
      <c r="I19" s="72">
        <f t="shared" si="2"/>
        <v>4.3607961126569226</v>
      </c>
    </row>
    <row r="20" spans="1:9" ht="16.5">
      <c r="A20" s="37"/>
      <c r="B20" s="34" t="s">
        <v>9</v>
      </c>
      <c r="C20" s="164" t="s">
        <v>168</v>
      </c>
      <c r="D20" s="144">
        <v>102849.8</v>
      </c>
      <c r="E20" s="144">
        <v>65166.6</v>
      </c>
      <c r="F20" s="71">
        <f t="shared" si="0"/>
        <v>37683.200000000004</v>
      </c>
      <c r="G20" s="46">
        <v>20521.120833333334</v>
      </c>
      <c r="H20" s="68">
        <f t="shared" si="1"/>
        <v>84008.2</v>
      </c>
      <c r="I20" s="72">
        <f t="shared" si="2"/>
        <v>3.0937432551706379</v>
      </c>
    </row>
    <row r="21" spans="1:9" ht="16.5">
      <c r="A21" s="37"/>
      <c r="B21" s="34" t="s">
        <v>10</v>
      </c>
      <c r="C21" s="15" t="s">
        <v>169</v>
      </c>
      <c r="D21" s="144">
        <v>116499.77777777778</v>
      </c>
      <c r="E21" s="144">
        <v>77000</v>
      </c>
      <c r="F21" s="71">
        <f t="shared" si="0"/>
        <v>39499.777777777781</v>
      </c>
      <c r="G21" s="46">
        <v>13402.388888888889</v>
      </c>
      <c r="H21" s="68">
        <f t="shared" si="1"/>
        <v>96749.888888888891</v>
      </c>
      <c r="I21" s="72">
        <f t="shared" si="2"/>
        <v>6.2188540185621966</v>
      </c>
    </row>
    <row r="22" spans="1:9" ht="16.5">
      <c r="A22" s="37"/>
      <c r="B22" s="34" t="s">
        <v>11</v>
      </c>
      <c r="C22" s="15" t="s">
        <v>170</v>
      </c>
      <c r="D22" s="144">
        <v>22416.444444444445</v>
      </c>
      <c r="E22" s="144">
        <v>13500</v>
      </c>
      <c r="F22" s="71">
        <f t="shared" si="0"/>
        <v>8916.4444444444453</v>
      </c>
      <c r="G22" s="46">
        <v>6423.5555555555557</v>
      </c>
      <c r="H22" s="68">
        <f t="shared" si="1"/>
        <v>17958.222222222223</v>
      </c>
      <c r="I22" s="72">
        <f t="shared" si="2"/>
        <v>1.7956825572545494</v>
      </c>
    </row>
    <row r="23" spans="1:9" ht="16.5">
      <c r="A23" s="37"/>
      <c r="B23" s="34" t="s">
        <v>12</v>
      </c>
      <c r="C23" s="15" t="s">
        <v>171</v>
      </c>
      <c r="D23" s="144">
        <v>27722</v>
      </c>
      <c r="E23" s="144">
        <v>14166.6</v>
      </c>
      <c r="F23" s="71">
        <f t="shared" si="0"/>
        <v>13555.4</v>
      </c>
      <c r="G23" s="46">
        <v>7351.9562500000002</v>
      </c>
      <c r="H23" s="68">
        <f t="shared" si="1"/>
        <v>20944.3</v>
      </c>
      <c r="I23" s="72">
        <f t="shared" si="2"/>
        <v>1.8488063976169606</v>
      </c>
    </row>
    <row r="24" spans="1:9" ht="16.5">
      <c r="A24" s="37"/>
      <c r="B24" s="34" t="s">
        <v>13</v>
      </c>
      <c r="C24" s="15" t="s">
        <v>172</v>
      </c>
      <c r="D24" s="144">
        <v>25833.111111111109</v>
      </c>
      <c r="E24" s="144">
        <v>14500</v>
      </c>
      <c r="F24" s="71">
        <f t="shared" si="0"/>
        <v>11333.111111111109</v>
      </c>
      <c r="G24" s="46">
        <v>7118.8812500000004</v>
      </c>
      <c r="H24" s="68">
        <f t="shared" si="1"/>
        <v>20166.555555555555</v>
      </c>
      <c r="I24" s="72">
        <f t="shared" si="2"/>
        <v>1.8328265140755864</v>
      </c>
    </row>
    <row r="25" spans="1:9" ht="16.5">
      <c r="A25" s="37"/>
      <c r="B25" s="34" t="s">
        <v>14</v>
      </c>
      <c r="C25" s="164" t="s">
        <v>173</v>
      </c>
      <c r="D25" s="144">
        <v>28499.777777777777</v>
      </c>
      <c r="E25" s="144">
        <v>14500</v>
      </c>
      <c r="F25" s="71">
        <f t="shared" si="0"/>
        <v>13999.777777777777</v>
      </c>
      <c r="G25" s="46">
        <v>7908.2166666666672</v>
      </c>
      <c r="H25" s="68">
        <f t="shared" si="1"/>
        <v>21499.888888888891</v>
      </c>
      <c r="I25" s="72">
        <f t="shared" si="2"/>
        <v>1.7186772688603065</v>
      </c>
    </row>
    <row r="26" spans="1:9" ht="16.5">
      <c r="A26" s="37"/>
      <c r="B26" s="34" t="s">
        <v>15</v>
      </c>
      <c r="C26" s="15" t="s">
        <v>174</v>
      </c>
      <c r="D26" s="144">
        <v>86944.222222222219</v>
      </c>
      <c r="E26" s="144">
        <v>60333.2</v>
      </c>
      <c r="F26" s="71">
        <f t="shared" si="0"/>
        <v>26611.022222222222</v>
      </c>
      <c r="G26" s="46">
        <v>13472.805555555555</v>
      </c>
      <c r="H26" s="68">
        <f t="shared" si="1"/>
        <v>73638.711111111101</v>
      </c>
      <c r="I26" s="72">
        <f t="shared" si="2"/>
        <v>4.4657295251133453</v>
      </c>
    </row>
    <row r="27" spans="1:9" ht="16.5">
      <c r="A27" s="37"/>
      <c r="B27" s="34" t="s">
        <v>16</v>
      </c>
      <c r="C27" s="15" t="s">
        <v>175</v>
      </c>
      <c r="D27" s="144">
        <v>25833.111111111109</v>
      </c>
      <c r="E27" s="144">
        <v>13800</v>
      </c>
      <c r="F27" s="71">
        <f t="shared" si="0"/>
        <v>12033.111111111109</v>
      </c>
      <c r="G27" s="46">
        <v>7276.28125</v>
      </c>
      <c r="H27" s="68">
        <f t="shared" si="1"/>
        <v>19816.555555555555</v>
      </c>
      <c r="I27" s="72">
        <f t="shared" si="2"/>
        <v>1.7234455176613128</v>
      </c>
    </row>
    <row r="28" spans="1:9" ht="16.5">
      <c r="A28" s="37"/>
      <c r="B28" s="34" t="s">
        <v>17</v>
      </c>
      <c r="C28" s="15" t="s">
        <v>176</v>
      </c>
      <c r="D28" s="144">
        <v>56497.8</v>
      </c>
      <c r="E28" s="144">
        <v>42333.2</v>
      </c>
      <c r="F28" s="71">
        <f t="shared" si="0"/>
        <v>14164.600000000006</v>
      </c>
      <c r="G28" s="46">
        <v>14709.361111111111</v>
      </c>
      <c r="H28" s="68">
        <f t="shared" si="1"/>
        <v>49415.5</v>
      </c>
      <c r="I28" s="72">
        <f t="shared" si="2"/>
        <v>2.3594593012386293</v>
      </c>
    </row>
    <row r="29" spans="1:9" ht="16.5">
      <c r="A29" s="37"/>
      <c r="B29" s="34" t="s">
        <v>18</v>
      </c>
      <c r="C29" s="15" t="s">
        <v>177</v>
      </c>
      <c r="D29" s="144">
        <v>81071.428571428565</v>
      </c>
      <c r="E29" s="144">
        <v>62733.2</v>
      </c>
      <c r="F29" s="71">
        <f t="shared" si="0"/>
        <v>18338.228571428568</v>
      </c>
      <c r="G29" s="46">
        <v>18890.982142857145</v>
      </c>
      <c r="H29" s="68">
        <f t="shared" si="1"/>
        <v>71902.314285714281</v>
      </c>
      <c r="I29" s="72">
        <f t="shared" si="2"/>
        <v>2.8061713118976828</v>
      </c>
    </row>
    <row r="30" spans="1:9" ht="17.25" thickBot="1">
      <c r="A30" s="38"/>
      <c r="B30" s="36" t="s">
        <v>19</v>
      </c>
      <c r="C30" s="16" t="s">
        <v>178</v>
      </c>
      <c r="D30" s="155">
        <v>47849.8</v>
      </c>
      <c r="E30" s="147">
        <v>43700</v>
      </c>
      <c r="F30" s="74">
        <f t="shared" si="0"/>
        <v>4149.8000000000029</v>
      </c>
      <c r="G30" s="49">
        <v>12818.71875</v>
      </c>
      <c r="H30" s="100">
        <f t="shared" si="1"/>
        <v>45774.9</v>
      </c>
      <c r="I30" s="75">
        <f t="shared" si="2"/>
        <v>2.5709419086833467</v>
      </c>
    </row>
    <row r="31" spans="1:9" ht="17.25" customHeight="1" thickBot="1">
      <c r="A31" s="37" t="s">
        <v>20</v>
      </c>
      <c r="B31" s="10" t="s">
        <v>21</v>
      </c>
      <c r="C31" s="17"/>
      <c r="D31" s="76"/>
      <c r="E31" s="132"/>
      <c r="F31" s="76"/>
      <c r="G31" s="76"/>
      <c r="H31" s="76"/>
      <c r="I31" s="77"/>
    </row>
    <row r="32" spans="1:9" ht="16.5">
      <c r="A32" s="33"/>
      <c r="B32" s="39" t="s">
        <v>26</v>
      </c>
      <c r="C32" s="18" t="s">
        <v>179</v>
      </c>
      <c r="D32" s="43">
        <v>139312.25</v>
      </c>
      <c r="E32" s="144">
        <v>80066.600000000006</v>
      </c>
      <c r="F32" s="67">
        <f>D32-E32</f>
        <v>59245.649999999994</v>
      </c>
      <c r="G32" s="54">
        <v>18303.240079365081</v>
      </c>
      <c r="H32" s="68">
        <f>AVERAGE(D32:E32)</f>
        <v>109689.425</v>
      </c>
      <c r="I32" s="78">
        <f t="shared" si="2"/>
        <v>4.9928965868542008</v>
      </c>
    </row>
    <row r="33" spans="1:9" ht="16.5">
      <c r="A33" s="37"/>
      <c r="B33" s="34" t="s">
        <v>27</v>
      </c>
      <c r="C33" s="15" t="s">
        <v>180</v>
      </c>
      <c r="D33" s="47">
        <v>111062.25</v>
      </c>
      <c r="E33" s="144">
        <v>78066.600000000006</v>
      </c>
      <c r="F33" s="79">
        <f>D33-E33</f>
        <v>32995.649999999994</v>
      </c>
      <c r="G33" s="46">
        <v>17190.547619047618</v>
      </c>
      <c r="H33" s="68">
        <f>AVERAGE(D33:E33)</f>
        <v>94564.425000000003</v>
      </c>
      <c r="I33" s="72">
        <f t="shared" si="2"/>
        <v>4.5009547744261456</v>
      </c>
    </row>
    <row r="34" spans="1:9" ht="16.5">
      <c r="A34" s="37"/>
      <c r="B34" s="39" t="s">
        <v>28</v>
      </c>
      <c r="C34" s="15" t="s">
        <v>181</v>
      </c>
      <c r="D34" s="47">
        <v>99900</v>
      </c>
      <c r="E34" s="144">
        <v>75333.2</v>
      </c>
      <c r="F34" s="71">
        <f>D34-E34</f>
        <v>24566.800000000003</v>
      </c>
      <c r="G34" s="46">
        <v>25081.216666666667</v>
      </c>
      <c r="H34" s="68">
        <f>AVERAGE(D34:E34)</f>
        <v>87616.6</v>
      </c>
      <c r="I34" s="72">
        <f t="shared" si="2"/>
        <v>2.4933153827598744</v>
      </c>
    </row>
    <row r="35" spans="1:9" ht="16.5">
      <c r="A35" s="37"/>
      <c r="B35" s="34" t="s">
        <v>29</v>
      </c>
      <c r="C35" s="15" t="s">
        <v>182</v>
      </c>
      <c r="D35" s="47">
        <v>80000</v>
      </c>
      <c r="E35" s="144">
        <v>56200</v>
      </c>
      <c r="F35" s="79">
        <f>D35-E35</f>
        <v>23800</v>
      </c>
      <c r="G35" s="46">
        <v>17783.3</v>
      </c>
      <c r="H35" s="68">
        <f>AVERAGE(D35:E35)</f>
        <v>68100</v>
      </c>
      <c r="I35" s="72">
        <f t="shared" si="2"/>
        <v>2.829435481603527</v>
      </c>
    </row>
    <row r="36" spans="1:9" ht="17.25" thickBot="1">
      <c r="A36" s="38"/>
      <c r="B36" s="39" t="s">
        <v>30</v>
      </c>
      <c r="C36" s="15" t="s">
        <v>183</v>
      </c>
      <c r="D36" s="50">
        <v>104549.8</v>
      </c>
      <c r="E36" s="144">
        <v>67166.600000000006</v>
      </c>
      <c r="F36" s="71">
        <f>D36-E36</f>
        <v>37383.199999999997</v>
      </c>
      <c r="G36" s="49">
        <v>38062.044444444444</v>
      </c>
      <c r="H36" s="68">
        <f>AVERAGE(D36:E36)</f>
        <v>85858.200000000012</v>
      </c>
      <c r="I36" s="80">
        <f t="shared" si="2"/>
        <v>1.255743254288904</v>
      </c>
    </row>
    <row r="37" spans="1:9" ht="17.25" customHeight="1" thickBot="1">
      <c r="A37" s="37" t="s">
        <v>25</v>
      </c>
      <c r="B37" s="10" t="s">
        <v>51</v>
      </c>
      <c r="C37" s="17"/>
      <c r="D37" s="41"/>
      <c r="E37" s="127"/>
      <c r="F37" s="41"/>
      <c r="G37" s="41"/>
      <c r="H37" s="76"/>
      <c r="I37" s="77"/>
    </row>
    <row r="38" spans="1:9" ht="16.5">
      <c r="A38" s="33"/>
      <c r="B38" s="40" t="s">
        <v>31</v>
      </c>
      <c r="C38" s="19" t="s">
        <v>184</v>
      </c>
      <c r="D38" s="43">
        <v>1596982</v>
      </c>
      <c r="E38" s="145">
        <v>1419925.6</v>
      </c>
      <c r="F38" s="67">
        <f>D38-E38</f>
        <v>177056.39999999991</v>
      </c>
      <c r="G38" s="46">
        <v>437127.51666666666</v>
      </c>
      <c r="H38" s="67">
        <f>AVERAGE(D38:E38)</f>
        <v>1508453.8</v>
      </c>
      <c r="I38" s="78">
        <f t="shared" si="2"/>
        <v>2.4508324058452664</v>
      </c>
    </row>
    <row r="39" spans="1:9" ht="17.25" thickBot="1">
      <c r="A39" s="38"/>
      <c r="B39" s="36" t="s">
        <v>32</v>
      </c>
      <c r="C39" s="16" t="s">
        <v>185</v>
      </c>
      <c r="D39" s="57">
        <v>875448.6240201568</v>
      </c>
      <c r="E39" s="146">
        <v>1045800</v>
      </c>
      <c r="F39" s="74">
        <f>D39-E39</f>
        <v>-170351.3759798432</v>
      </c>
      <c r="G39" s="46">
        <v>300718.32976190478</v>
      </c>
      <c r="H39" s="81">
        <f>AVERAGE(D39:E39)</f>
        <v>960624.31201007846</v>
      </c>
      <c r="I39" s="75">
        <f t="shared" si="2"/>
        <v>2.1944321876576578</v>
      </c>
    </row>
    <row r="40" spans="1:9" ht="15.75" customHeight="1" thickBot="1">
      <c r="A40" s="221"/>
      <c r="B40" s="222"/>
      <c r="C40" s="223"/>
      <c r="D40" s="83">
        <f>SUM(D15:D39)</f>
        <v>4045468.4025915856</v>
      </c>
      <c r="E40" s="83">
        <f>SUM(E15:E39)</f>
        <v>3568257.8</v>
      </c>
      <c r="F40" s="83">
        <f>SUM(F15:F39)</f>
        <v>477210.60259158525</v>
      </c>
      <c r="G40" s="83">
        <f>SUM(G15:G39)</f>
        <v>1079058.8550595241</v>
      </c>
      <c r="H40" s="83">
        <f>AVERAGE(D40:E40)</f>
        <v>3806863.1012957925</v>
      </c>
      <c r="I40" s="75">
        <f>(H40-G40)/G40</f>
        <v>2.5279476030858343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1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8" customWidth="1"/>
    <col min="6" max="6" width="15.28515625" style="28" customWidth="1"/>
    <col min="7" max="7" width="12.140625" customWidth="1"/>
    <col min="8" max="8" width="15" style="28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8" t="s">
        <v>201</v>
      </c>
      <c r="B9" s="208"/>
      <c r="C9" s="208"/>
      <c r="D9" s="208"/>
      <c r="E9" s="208"/>
      <c r="F9" s="208"/>
      <c r="G9" s="208"/>
      <c r="H9" s="208"/>
      <c r="I9" s="208"/>
    </row>
    <row r="10" spans="1:9" ht="18">
      <c r="A10" s="2" t="s">
        <v>223</v>
      </c>
      <c r="B10" s="2"/>
      <c r="C10" s="2"/>
    </row>
    <row r="11" spans="1:9" ht="18">
      <c r="A11" s="2"/>
      <c r="B11" s="2"/>
      <c r="C11" s="2"/>
    </row>
    <row r="12" spans="1:9" ht="15.75" thickBot="1">
      <c r="F12" s="126"/>
      <c r="H12" s="126"/>
    </row>
    <row r="13" spans="1:9" ht="24.75" customHeight="1">
      <c r="A13" s="209" t="s">
        <v>3</v>
      </c>
      <c r="B13" s="215"/>
      <c r="C13" s="217" t="s">
        <v>0</v>
      </c>
      <c r="D13" s="211" t="s">
        <v>23</v>
      </c>
      <c r="E13" s="211" t="s">
        <v>224</v>
      </c>
      <c r="F13" s="228" t="s">
        <v>222</v>
      </c>
      <c r="G13" s="211" t="s">
        <v>197</v>
      </c>
      <c r="H13" s="228" t="s">
        <v>219</v>
      </c>
      <c r="I13" s="211" t="s">
        <v>187</v>
      </c>
    </row>
    <row r="14" spans="1:9" ht="33.75" customHeight="1" thickBot="1">
      <c r="A14" s="210"/>
      <c r="B14" s="216"/>
      <c r="C14" s="218"/>
      <c r="D14" s="231"/>
      <c r="E14" s="212"/>
      <c r="F14" s="229"/>
      <c r="G14" s="230"/>
      <c r="H14" s="229"/>
      <c r="I14" s="230"/>
    </row>
    <row r="15" spans="1:9" ht="17.25" customHeight="1" thickBot="1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3"/>
      <c r="B16" s="40" t="s">
        <v>4</v>
      </c>
      <c r="C16" s="14" t="s">
        <v>84</v>
      </c>
      <c r="D16" s="11" t="s">
        <v>161</v>
      </c>
      <c r="E16" s="133">
        <v>16472.583333333332</v>
      </c>
      <c r="F16" s="42">
        <v>67807.7</v>
      </c>
      <c r="G16" s="21">
        <f t="shared" ref="G16:G31" si="0">(F16-E16)/E16</f>
        <v>3.1163974482852823</v>
      </c>
      <c r="H16" s="181">
        <v>62657.7</v>
      </c>
      <c r="I16" s="21">
        <f t="shared" ref="I16:I31" si="1">(F16-H16)/H16</f>
        <v>8.2192611602404819E-2</v>
      </c>
    </row>
    <row r="17" spans="1:9" ht="16.5">
      <c r="A17" s="37"/>
      <c r="B17" s="34" t="s">
        <v>5</v>
      </c>
      <c r="C17" s="15" t="s">
        <v>85</v>
      </c>
      <c r="D17" s="11" t="s">
        <v>161</v>
      </c>
      <c r="E17" s="135">
        <v>18992.55</v>
      </c>
      <c r="F17" s="46">
        <v>57693.777777777781</v>
      </c>
      <c r="G17" s="21">
        <f t="shared" si="0"/>
        <v>2.0377057202838893</v>
      </c>
      <c r="H17" s="184">
        <v>54638.155555555553</v>
      </c>
      <c r="I17" s="21">
        <f t="shared" si="1"/>
        <v>5.5924695684782047E-2</v>
      </c>
    </row>
    <row r="18" spans="1:9" ht="16.5">
      <c r="A18" s="37"/>
      <c r="B18" s="34" t="s">
        <v>6</v>
      </c>
      <c r="C18" s="15" t="s">
        <v>86</v>
      </c>
      <c r="D18" s="11" t="s">
        <v>161</v>
      </c>
      <c r="E18" s="135">
        <v>16732.003472222223</v>
      </c>
      <c r="F18" s="46">
        <v>44674.400000000001</v>
      </c>
      <c r="G18" s="21">
        <f t="shared" si="0"/>
        <v>1.6699970552938617</v>
      </c>
      <c r="H18" s="184">
        <v>41582.666666666672</v>
      </c>
      <c r="I18" s="21">
        <f t="shared" si="1"/>
        <v>7.4351492609099859E-2</v>
      </c>
    </row>
    <row r="19" spans="1:9" ht="16.5">
      <c r="A19" s="37"/>
      <c r="B19" s="34" t="s">
        <v>7</v>
      </c>
      <c r="C19" s="15" t="s">
        <v>87</v>
      </c>
      <c r="D19" s="11" t="s">
        <v>161</v>
      </c>
      <c r="E19" s="135">
        <v>11558.916666666668</v>
      </c>
      <c r="F19" s="46">
        <v>32957.699999999997</v>
      </c>
      <c r="G19" s="21">
        <f t="shared" si="0"/>
        <v>1.851279315391436</v>
      </c>
      <c r="H19" s="184">
        <v>24591</v>
      </c>
      <c r="I19" s="21">
        <f t="shared" si="1"/>
        <v>0.34023423203611064</v>
      </c>
    </row>
    <row r="20" spans="1:9" ht="17.25" customHeight="1">
      <c r="A20" s="37"/>
      <c r="B20" s="34" t="s">
        <v>8</v>
      </c>
      <c r="C20" s="15" t="s">
        <v>89</v>
      </c>
      <c r="D20" s="11" t="s">
        <v>161</v>
      </c>
      <c r="E20" s="135">
        <v>31142.338095238098</v>
      </c>
      <c r="F20" s="46">
        <v>166947.72500000001</v>
      </c>
      <c r="G20" s="21">
        <f t="shared" si="0"/>
        <v>4.3607961126569226</v>
      </c>
      <c r="H20" s="184">
        <v>155343.625</v>
      </c>
      <c r="I20" s="21">
        <f t="shared" si="1"/>
        <v>7.4699557191355653E-2</v>
      </c>
    </row>
    <row r="21" spans="1:9" ht="16.5">
      <c r="A21" s="37"/>
      <c r="B21" s="34" t="s">
        <v>9</v>
      </c>
      <c r="C21" s="15" t="s">
        <v>88</v>
      </c>
      <c r="D21" s="160" t="s">
        <v>161</v>
      </c>
      <c r="E21" s="135">
        <v>20521.120833333334</v>
      </c>
      <c r="F21" s="46">
        <v>84008.2</v>
      </c>
      <c r="G21" s="21">
        <f t="shared" si="0"/>
        <v>3.0937432551706379</v>
      </c>
      <c r="H21" s="184">
        <v>69948.899999999994</v>
      </c>
      <c r="I21" s="21">
        <f t="shared" si="1"/>
        <v>0.20099386838106109</v>
      </c>
    </row>
    <row r="22" spans="1:9" ht="16.5">
      <c r="A22" s="37"/>
      <c r="B22" s="34" t="s">
        <v>10</v>
      </c>
      <c r="C22" s="15" t="s">
        <v>90</v>
      </c>
      <c r="D22" s="11" t="s">
        <v>161</v>
      </c>
      <c r="E22" s="135">
        <v>13402.388888888889</v>
      </c>
      <c r="F22" s="46">
        <v>96749.888888888891</v>
      </c>
      <c r="G22" s="21">
        <f t="shared" si="0"/>
        <v>6.2188540185621966</v>
      </c>
      <c r="H22" s="184">
        <v>89474.9</v>
      </c>
      <c r="I22" s="21">
        <f t="shared" si="1"/>
        <v>8.1307594519679782E-2</v>
      </c>
    </row>
    <row r="23" spans="1:9" ht="16.5">
      <c r="A23" s="37"/>
      <c r="B23" s="34" t="s">
        <v>11</v>
      </c>
      <c r="C23" s="15" t="s">
        <v>91</v>
      </c>
      <c r="D23" s="13" t="s">
        <v>81</v>
      </c>
      <c r="E23" s="135">
        <v>6423.5555555555557</v>
      </c>
      <c r="F23" s="46">
        <v>17958.222222222223</v>
      </c>
      <c r="G23" s="21">
        <f t="shared" si="0"/>
        <v>1.7956825572545494</v>
      </c>
      <c r="H23" s="184">
        <v>18291.555555555555</v>
      </c>
      <c r="I23" s="21">
        <f t="shared" si="1"/>
        <v>-1.8223345320244857E-2</v>
      </c>
    </row>
    <row r="24" spans="1:9" ht="16.5">
      <c r="A24" s="37"/>
      <c r="B24" s="34" t="s">
        <v>12</v>
      </c>
      <c r="C24" s="15" t="s">
        <v>92</v>
      </c>
      <c r="D24" s="162" t="s">
        <v>81</v>
      </c>
      <c r="E24" s="135">
        <v>7351.9562500000002</v>
      </c>
      <c r="F24" s="46">
        <v>20944.3</v>
      </c>
      <c r="G24" s="21">
        <f t="shared" si="0"/>
        <v>1.8488063976169606</v>
      </c>
      <c r="H24" s="184">
        <v>21110.966666666667</v>
      </c>
      <c r="I24" s="21">
        <f t="shared" si="1"/>
        <v>-7.8947908590954081E-3</v>
      </c>
    </row>
    <row r="25" spans="1:9" ht="16.5">
      <c r="A25" s="37"/>
      <c r="B25" s="34" t="s">
        <v>13</v>
      </c>
      <c r="C25" s="128" t="s">
        <v>93</v>
      </c>
      <c r="D25" s="13" t="s">
        <v>81</v>
      </c>
      <c r="E25" s="135">
        <v>7118.8812500000004</v>
      </c>
      <c r="F25" s="46">
        <v>20166.555555555555</v>
      </c>
      <c r="G25" s="21">
        <f t="shared" si="0"/>
        <v>1.8328265140755864</v>
      </c>
      <c r="H25" s="184">
        <v>21277.666666666664</v>
      </c>
      <c r="I25" s="21">
        <f t="shared" si="1"/>
        <v>-5.221959383599907E-2</v>
      </c>
    </row>
    <row r="26" spans="1:9" ht="16.5">
      <c r="A26" s="37"/>
      <c r="B26" s="34" t="s">
        <v>14</v>
      </c>
      <c r="C26" s="15" t="s">
        <v>94</v>
      </c>
      <c r="D26" s="13" t="s">
        <v>81</v>
      </c>
      <c r="E26" s="135">
        <v>7908.2166666666672</v>
      </c>
      <c r="F26" s="46">
        <v>21499.888888888891</v>
      </c>
      <c r="G26" s="21">
        <f t="shared" si="0"/>
        <v>1.7186772688603065</v>
      </c>
      <c r="H26" s="184">
        <v>22674.9</v>
      </c>
      <c r="I26" s="21">
        <f t="shared" si="1"/>
        <v>-5.1819902672607637E-2</v>
      </c>
    </row>
    <row r="27" spans="1:9" ht="16.5">
      <c r="A27" s="37"/>
      <c r="B27" s="34" t="s">
        <v>15</v>
      </c>
      <c r="C27" s="15" t="s">
        <v>95</v>
      </c>
      <c r="D27" s="13" t="s">
        <v>82</v>
      </c>
      <c r="E27" s="135">
        <v>13472.805555555555</v>
      </c>
      <c r="F27" s="46">
        <v>73638.711111111101</v>
      </c>
      <c r="G27" s="21">
        <f t="shared" si="0"/>
        <v>4.4657295251133453</v>
      </c>
      <c r="H27" s="184">
        <v>78641.5</v>
      </c>
      <c r="I27" s="21">
        <f t="shared" si="1"/>
        <v>-6.3615125460334543E-2</v>
      </c>
    </row>
    <row r="28" spans="1:9" ht="16.5">
      <c r="A28" s="37"/>
      <c r="B28" s="34" t="s">
        <v>16</v>
      </c>
      <c r="C28" s="15" t="s">
        <v>96</v>
      </c>
      <c r="D28" s="162" t="s">
        <v>81</v>
      </c>
      <c r="E28" s="135">
        <v>7276.28125</v>
      </c>
      <c r="F28" s="46">
        <v>19816.555555555555</v>
      </c>
      <c r="G28" s="21">
        <f t="shared" si="0"/>
        <v>1.7234455176613128</v>
      </c>
      <c r="H28" s="184">
        <v>20719.333333333336</v>
      </c>
      <c r="I28" s="21">
        <f t="shared" si="1"/>
        <v>-4.3571757993071572E-2</v>
      </c>
    </row>
    <row r="29" spans="1:9" ht="16.5">
      <c r="A29" s="37"/>
      <c r="B29" s="34" t="s">
        <v>17</v>
      </c>
      <c r="C29" s="15" t="s">
        <v>97</v>
      </c>
      <c r="D29" s="13" t="s">
        <v>161</v>
      </c>
      <c r="E29" s="135">
        <v>14709.361111111111</v>
      </c>
      <c r="F29" s="46">
        <v>49415.5</v>
      </c>
      <c r="G29" s="21">
        <f t="shared" si="0"/>
        <v>2.3594593012386293</v>
      </c>
      <c r="H29" s="184">
        <v>48965.5</v>
      </c>
      <c r="I29" s="21">
        <f t="shared" si="1"/>
        <v>9.1901440810366487E-3</v>
      </c>
    </row>
    <row r="30" spans="1:9" ht="16.5">
      <c r="A30" s="37"/>
      <c r="B30" s="34" t="s">
        <v>18</v>
      </c>
      <c r="C30" s="15" t="s">
        <v>98</v>
      </c>
      <c r="D30" s="13" t="s">
        <v>83</v>
      </c>
      <c r="E30" s="135">
        <v>18890.982142857145</v>
      </c>
      <c r="F30" s="46">
        <v>71902.314285714281</v>
      </c>
      <c r="G30" s="21">
        <f t="shared" si="0"/>
        <v>2.8061713118976828</v>
      </c>
      <c r="H30" s="184">
        <v>70678.57142857142</v>
      </c>
      <c r="I30" s="21">
        <f t="shared" si="1"/>
        <v>1.7314199090449778E-2</v>
      </c>
    </row>
    <row r="31" spans="1:9" ht="17.25" thickBot="1">
      <c r="A31" s="38"/>
      <c r="B31" s="36" t="s">
        <v>19</v>
      </c>
      <c r="C31" s="16" t="s">
        <v>99</v>
      </c>
      <c r="D31" s="12" t="s">
        <v>161</v>
      </c>
      <c r="E31" s="137">
        <v>12818.71875</v>
      </c>
      <c r="F31" s="49">
        <v>45774.9</v>
      </c>
      <c r="G31" s="23">
        <f t="shared" si="0"/>
        <v>2.5709419086833467</v>
      </c>
      <c r="H31" s="187">
        <v>43274.400000000001</v>
      </c>
      <c r="I31" s="23">
        <f t="shared" si="1"/>
        <v>5.7782430258998388E-2</v>
      </c>
    </row>
    <row r="32" spans="1:9" ht="17.25" customHeight="1" thickBot="1">
      <c r="A32" s="37" t="s">
        <v>20</v>
      </c>
      <c r="B32" s="27" t="s">
        <v>21</v>
      </c>
      <c r="C32" s="5"/>
      <c r="D32" s="6"/>
      <c r="E32" s="150"/>
      <c r="F32" s="41"/>
      <c r="G32" s="41"/>
      <c r="H32" s="154"/>
      <c r="I32" s="8"/>
    </row>
    <row r="33" spans="1:9" ht="16.5">
      <c r="A33" s="33"/>
      <c r="B33" s="39" t="s">
        <v>26</v>
      </c>
      <c r="C33" s="18" t="s">
        <v>100</v>
      </c>
      <c r="D33" s="20" t="s">
        <v>161</v>
      </c>
      <c r="E33" s="140">
        <v>18303.240079365081</v>
      </c>
      <c r="F33" s="54">
        <v>109689.425</v>
      </c>
      <c r="G33" s="21">
        <f>(F33-E33)/E33</f>
        <v>4.9928965868542008</v>
      </c>
      <c r="H33" s="190">
        <v>108626.925</v>
      </c>
      <c r="I33" s="21">
        <f>(F33-H33)/H33</f>
        <v>9.7811845451760693E-3</v>
      </c>
    </row>
    <row r="34" spans="1:9" ht="16.5">
      <c r="A34" s="37"/>
      <c r="B34" s="34" t="s">
        <v>27</v>
      </c>
      <c r="C34" s="15" t="s">
        <v>101</v>
      </c>
      <c r="D34" s="11" t="s">
        <v>161</v>
      </c>
      <c r="E34" s="135">
        <v>17190.547619047618</v>
      </c>
      <c r="F34" s="46">
        <v>94564.425000000003</v>
      </c>
      <c r="G34" s="21">
        <f>(F34-E34)/E34</f>
        <v>4.5009547744261456</v>
      </c>
      <c r="H34" s="184">
        <v>101001.925</v>
      </c>
      <c r="I34" s="21">
        <f>(F34-H34)/H34</f>
        <v>-6.3736408984284204E-2</v>
      </c>
    </row>
    <row r="35" spans="1:9" ht="16.5">
      <c r="A35" s="37"/>
      <c r="B35" s="39" t="s">
        <v>28</v>
      </c>
      <c r="C35" s="15" t="s">
        <v>102</v>
      </c>
      <c r="D35" s="11" t="s">
        <v>161</v>
      </c>
      <c r="E35" s="135">
        <v>25081.216666666667</v>
      </c>
      <c r="F35" s="46">
        <v>87616.6</v>
      </c>
      <c r="G35" s="21">
        <f>(F35-E35)/E35</f>
        <v>2.4933153827598744</v>
      </c>
      <c r="H35" s="184">
        <v>85374.1</v>
      </c>
      <c r="I35" s="21">
        <f>(F35-H35)/H35</f>
        <v>2.626674834639545E-2</v>
      </c>
    </row>
    <row r="36" spans="1:9" ht="16.5">
      <c r="A36" s="37"/>
      <c r="B36" s="34" t="s">
        <v>29</v>
      </c>
      <c r="C36" s="15" t="s">
        <v>103</v>
      </c>
      <c r="D36" s="11" t="s">
        <v>161</v>
      </c>
      <c r="E36" s="135">
        <v>17783.3</v>
      </c>
      <c r="F36" s="46">
        <v>68100</v>
      </c>
      <c r="G36" s="21">
        <f>(F36-E36)/E36</f>
        <v>2.829435481603527</v>
      </c>
      <c r="H36" s="184">
        <v>65166.6</v>
      </c>
      <c r="I36" s="21">
        <f>(F36-H36)/H36</f>
        <v>4.5013856791669374E-2</v>
      </c>
    </row>
    <row r="37" spans="1:9" ht="17.25" thickBot="1">
      <c r="A37" s="38"/>
      <c r="B37" s="39" t="s">
        <v>30</v>
      </c>
      <c r="C37" s="15" t="s">
        <v>104</v>
      </c>
      <c r="D37" s="24" t="s">
        <v>161</v>
      </c>
      <c r="E37" s="137">
        <v>38062.044444444444</v>
      </c>
      <c r="F37" s="49">
        <v>85858.200000000012</v>
      </c>
      <c r="G37" s="23">
        <f>(F37-E37)/E37</f>
        <v>1.255743254288904</v>
      </c>
      <c r="H37" s="187">
        <v>79141</v>
      </c>
      <c r="I37" s="23">
        <f>(F37-H37)/H37</f>
        <v>8.4876359914582977E-2</v>
      </c>
    </row>
    <row r="38" spans="1:9" ht="17.25" customHeight="1" thickBot="1">
      <c r="A38" s="37" t="s">
        <v>25</v>
      </c>
      <c r="B38" s="27" t="s">
        <v>51</v>
      </c>
      <c r="C38" s="5"/>
      <c r="D38" s="6"/>
      <c r="E38" s="150"/>
      <c r="F38" s="41"/>
      <c r="G38" s="41"/>
      <c r="H38" s="154"/>
      <c r="I38" s="123"/>
    </row>
    <row r="39" spans="1:9" ht="16.5">
      <c r="A39" s="33"/>
      <c r="B39" s="40" t="s">
        <v>31</v>
      </c>
      <c r="C39" s="15" t="s">
        <v>105</v>
      </c>
      <c r="D39" s="20" t="s">
        <v>161</v>
      </c>
      <c r="E39" s="134">
        <v>437127.51666666666</v>
      </c>
      <c r="F39" s="46">
        <v>1508453.8</v>
      </c>
      <c r="G39" s="21">
        <f t="shared" ref="G39:G44" si="2">(F39-E39)/E39</f>
        <v>2.4508324058452664</v>
      </c>
      <c r="H39" s="184">
        <v>1461089.4333333333</v>
      </c>
      <c r="I39" s="21">
        <f t="shared" ref="I39:I44" si="3">(F39-H39)/H39</f>
        <v>3.2417157763306455E-2</v>
      </c>
    </row>
    <row r="40" spans="1:9" ht="16.5">
      <c r="A40" s="37"/>
      <c r="B40" s="34" t="s">
        <v>32</v>
      </c>
      <c r="C40" s="15" t="s">
        <v>106</v>
      </c>
      <c r="D40" s="11" t="s">
        <v>161</v>
      </c>
      <c r="E40" s="136">
        <v>300718.32976190478</v>
      </c>
      <c r="F40" s="46">
        <v>960624.31201007846</v>
      </c>
      <c r="G40" s="21">
        <f t="shared" si="2"/>
        <v>2.1944321876576578</v>
      </c>
      <c r="H40" s="184">
        <v>952569.3125</v>
      </c>
      <c r="I40" s="21">
        <f t="shared" si="3"/>
        <v>8.4560770585168921E-3</v>
      </c>
    </row>
    <row r="41" spans="1:9" ht="16.5">
      <c r="A41" s="37"/>
      <c r="B41" s="39" t="s">
        <v>33</v>
      </c>
      <c r="C41" s="15" t="s">
        <v>107</v>
      </c>
      <c r="D41" s="11" t="s">
        <v>161</v>
      </c>
      <c r="E41" s="136">
        <v>201196.58749999999</v>
      </c>
      <c r="F41" s="57">
        <v>643807.71428571432</v>
      </c>
      <c r="G41" s="21">
        <f t="shared" si="2"/>
        <v>2.1998938067759939</v>
      </c>
      <c r="H41" s="192">
        <v>643087.57142857148</v>
      </c>
      <c r="I41" s="21">
        <f t="shared" si="3"/>
        <v>1.1198208286673872E-3</v>
      </c>
    </row>
    <row r="42" spans="1:9" ht="16.5">
      <c r="A42" s="37"/>
      <c r="B42" s="34" t="s">
        <v>34</v>
      </c>
      <c r="C42" s="15" t="s">
        <v>154</v>
      </c>
      <c r="D42" s="11" t="s">
        <v>161</v>
      </c>
      <c r="E42" s="136">
        <v>103780.10714285713</v>
      </c>
      <c r="F42" s="47">
        <v>306391.29099344101</v>
      </c>
      <c r="G42" s="21">
        <f t="shared" si="2"/>
        <v>1.9523123402800322</v>
      </c>
      <c r="H42" s="185">
        <v>253356.85714285713</v>
      </c>
      <c r="I42" s="21">
        <f t="shared" si="3"/>
        <v>0.20932701190195152</v>
      </c>
    </row>
    <row r="43" spans="1:9" ht="16.5">
      <c r="A43" s="37"/>
      <c r="B43" s="34" t="s">
        <v>35</v>
      </c>
      <c r="C43" s="15" t="s">
        <v>152</v>
      </c>
      <c r="D43" s="11" t="s">
        <v>161</v>
      </c>
      <c r="E43" s="136">
        <v>97443.333333333328</v>
      </c>
      <c r="F43" s="47">
        <v>205619.99999999997</v>
      </c>
      <c r="G43" s="21">
        <f t="shared" si="2"/>
        <v>1.1101494885916598</v>
      </c>
      <c r="H43" s="185">
        <v>151810</v>
      </c>
      <c r="I43" s="21">
        <f t="shared" si="3"/>
        <v>0.35445622817996159</v>
      </c>
    </row>
    <row r="44" spans="1:9" ht="16.5" customHeight="1" thickBot="1">
      <c r="A44" s="38"/>
      <c r="B44" s="34" t="s">
        <v>36</v>
      </c>
      <c r="C44" s="15" t="s">
        <v>153</v>
      </c>
      <c r="D44" s="11" t="s">
        <v>161</v>
      </c>
      <c r="E44" s="138">
        <v>224167.49107142855</v>
      </c>
      <c r="F44" s="50">
        <v>685994.83202687569</v>
      </c>
      <c r="G44" s="31">
        <f t="shared" si="2"/>
        <v>2.0601887398931136</v>
      </c>
      <c r="H44" s="188">
        <v>666922.16666666663</v>
      </c>
      <c r="I44" s="31">
        <f t="shared" si="3"/>
        <v>2.8598037842310537E-2</v>
      </c>
    </row>
    <row r="45" spans="1:9" ht="17.25" customHeight="1" thickBot="1">
      <c r="A45" s="37" t="s">
        <v>37</v>
      </c>
      <c r="B45" s="27" t="s">
        <v>52</v>
      </c>
      <c r="C45" s="5"/>
      <c r="D45" s="6"/>
      <c r="E45" s="150"/>
      <c r="F45" s="121"/>
      <c r="G45" s="41"/>
      <c r="H45" s="149"/>
      <c r="I45" s="8"/>
    </row>
    <row r="46" spans="1:9" ht="16.5">
      <c r="A46" s="33"/>
      <c r="B46" s="34" t="s">
        <v>45</v>
      </c>
      <c r="C46" s="15" t="s">
        <v>109</v>
      </c>
      <c r="D46" s="20" t="s">
        <v>108</v>
      </c>
      <c r="E46" s="134">
        <v>126754.36111111112</v>
      </c>
      <c r="F46" s="43">
        <v>354119.99626726389</v>
      </c>
      <c r="G46" s="21">
        <f t="shared" ref="G46:G51" si="4">(F46-E46)/E46</f>
        <v>1.7937499993143999</v>
      </c>
      <c r="H46" s="182">
        <v>359581.33333333331</v>
      </c>
      <c r="I46" s="21">
        <f t="shared" ref="I46:I51" si="5">(F46-H46)/H46</f>
        <v>-1.5188043871584232E-2</v>
      </c>
    </row>
    <row r="47" spans="1:9" ht="16.5">
      <c r="A47" s="37"/>
      <c r="B47" s="34" t="s">
        <v>46</v>
      </c>
      <c r="C47" s="15" t="s">
        <v>111</v>
      </c>
      <c r="D47" s="13" t="s">
        <v>110</v>
      </c>
      <c r="E47" s="136">
        <v>105643.25</v>
      </c>
      <c r="F47" s="47">
        <v>314492.78163493838</v>
      </c>
      <c r="G47" s="21">
        <f t="shared" si="4"/>
        <v>1.9769320958503112</v>
      </c>
      <c r="H47" s="185">
        <v>314038.33333333331</v>
      </c>
      <c r="I47" s="21">
        <f t="shared" si="5"/>
        <v>1.4471109204451645E-3</v>
      </c>
    </row>
    <row r="48" spans="1:9" ht="16.5">
      <c r="A48" s="37"/>
      <c r="B48" s="34" t="s">
        <v>47</v>
      </c>
      <c r="C48" s="15" t="s">
        <v>113</v>
      </c>
      <c r="D48" s="11" t="s">
        <v>114</v>
      </c>
      <c r="E48" s="136">
        <v>318965.07142857142</v>
      </c>
      <c r="F48" s="47">
        <v>925667.27915533516</v>
      </c>
      <c r="G48" s="21">
        <f t="shared" si="4"/>
        <v>1.9020960665363256</v>
      </c>
      <c r="H48" s="185">
        <v>924637.71428571432</v>
      </c>
      <c r="I48" s="21">
        <f t="shared" si="5"/>
        <v>1.1134792078172796E-3</v>
      </c>
    </row>
    <row r="49" spans="1:11" ht="16.5">
      <c r="A49" s="37"/>
      <c r="B49" s="34" t="s">
        <v>48</v>
      </c>
      <c r="C49" s="15" t="s">
        <v>157</v>
      </c>
      <c r="D49" s="11" t="s">
        <v>114</v>
      </c>
      <c r="E49" s="136">
        <v>370602.31952380954</v>
      </c>
      <c r="F49" s="47">
        <v>1248926.33375</v>
      </c>
      <c r="G49" s="21">
        <f t="shared" si="4"/>
        <v>2.3699906016636847</v>
      </c>
      <c r="H49" s="185">
        <v>1247521</v>
      </c>
      <c r="I49" s="21">
        <f t="shared" si="5"/>
        <v>1.1265010769357716E-3</v>
      </c>
    </row>
    <row r="50" spans="1:11" ht="16.5">
      <c r="A50" s="37"/>
      <c r="B50" s="34" t="s">
        <v>49</v>
      </c>
      <c r="C50" s="15" t="s">
        <v>158</v>
      </c>
      <c r="D50" s="13" t="s">
        <v>199</v>
      </c>
      <c r="E50" s="136">
        <v>33049.4</v>
      </c>
      <c r="F50" s="47">
        <v>137893.24300111982</v>
      </c>
      <c r="G50" s="21">
        <f t="shared" si="4"/>
        <v>3.1723372588040877</v>
      </c>
      <c r="H50" s="185">
        <v>137745.25</v>
      </c>
      <c r="I50" s="21">
        <f t="shared" si="5"/>
        <v>1.074396402923627E-3</v>
      </c>
    </row>
    <row r="51" spans="1:11" ht="16.5" customHeight="1" thickBot="1">
      <c r="A51" s="38"/>
      <c r="B51" s="34" t="s">
        <v>50</v>
      </c>
      <c r="C51" s="128" t="s">
        <v>159</v>
      </c>
      <c r="D51" s="12" t="s">
        <v>112</v>
      </c>
      <c r="E51" s="138">
        <v>473962.5</v>
      </c>
      <c r="F51" s="50">
        <v>1836318</v>
      </c>
      <c r="G51" s="31">
        <f t="shared" si="4"/>
        <v>2.8743951261966929</v>
      </c>
      <c r="H51" s="188">
        <v>1838000</v>
      </c>
      <c r="I51" s="31">
        <f t="shared" si="5"/>
        <v>-9.1512513601741026E-4</v>
      </c>
    </row>
    <row r="52" spans="1:11" ht="17.25" customHeight="1" thickBot="1">
      <c r="A52" s="37" t="s">
        <v>44</v>
      </c>
      <c r="B52" s="27" t="s">
        <v>57</v>
      </c>
      <c r="C52" s="5"/>
      <c r="D52" s="6"/>
      <c r="E52" s="150"/>
      <c r="F52" s="41"/>
      <c r="G52" s="41"/>
      <c r="H52" s="154"/>
      <c r="I52" s="8"/>
    </row>
    <row r="53" spans="1:11" ht="16.5">
      <c r="A53" s="33"/>
      <c r="B53" s="91" t="s">
        <v>38</v>
      </c>
      <c r="C53" s="19" t="s">
        <v>115</v>
      </c>
      <c r="D53" s="20" t="s">
        <v>114</v>
      </c>
      <c r="E53" s="134">
        <v>55887.499999999993</v>
      </c>
      <c r="F53" s="66">
        <v>151986.25699888018</v>
      </c>
      <c r="G53" s="22">
        <f t="shared" ref="G53:G61" si="6">(F53-E53)/E53</f>
        <v>1.7195035920175388</v>
      </c>
      <c r="H53" s="143">
        <v>151810</v>
      </c>
      <c r="I53" s="22">
        <f t="shared" ref="I53:I61" si="7">(F53-H53)/H53</f>
        <v>1.1610368149672897E-3</v>
      </c>
      <c r="K53" s="126"/>
    </row>
    <row r="54" spans="1:11" ht="16.5">
      <c r="A54" s="37"/>
      <c r="B54" s="92" t="s">
        <v>39</v>
      </c>
      <c r="C54" s="15" t="s">
        <v>116</v>
      </c>
      <c r="D54" s="11" t="s">
        <v>114</v>
      </c>
      <c r="E54" s="136">
        <v>57953.333333333336</v>
      </c>
      <c r="F54" s="70">
        <v>154960</v>
      </c>
      <c r="G54" s="21">
        <f t="shared" si="6"/>
        <v>1.6738755320372711</v>
      </c>
      <c r="H54" s="196">
        <v>168062.6</v>
      </c>
      <c r="I54" s="21">
        <f t="shared" si="7"/>
        <v>-7.7962616310827071E-2</v>
      </c>
      <c r="K54" s="126"/>
    </row>
    <row r="55" spans="1:11" ht="16.5">
      <c r="A55" s="37"/>
      <c r="B55" s="92" t="s">
        <v>40</v>
      </c>
      <c r="C55" s="15" t="s">
        <v>117</v>
      </c>
      <c r="D55" s="11" t="s">
        <v>114</v>
      </c>
      <c r="E55" s="136">
        <v>50188.6</v>
      </c>
      <c r="F55" s="70">
        <v>138033.60000000001</v>
      </c>
      <c r="G55" s="21">
        <f t="shared" si="6"/>
        <v>1.7502978764101809</v>
      </c>
      <c r="H55" s="196">
        <v>137879.20000000001</v>
      </c>
      <c r="I55" s="21">
        <f t="shared" si="7"/>
        <v>1.1198208286673709E-3</v>
      </c>
      <c r="K55" s="126"/>
    </row>
    <row r="56" spans="1:11" ht="16.5">
      <c r="A56" s="37"/>
      <c r="B56" s="92" t="s">
        <v>41</v>
      </c>
      <c r="C56" s="15" t="s">
        <v>118</v>
      </c>
      <c r="D56" s="11" t="s">
        <v>114</v>
      </c>
      <c r="E56" s="136">
        <v>65376.25</v>
      </c>
      <c r="F56" s="70">
        <v>189080.74972004478</v>
      </c>
      <c r="G56" s="21">
        <f t="shared" si="6"/>
        <v>1.8921932616209216</v>
      </c>
      <c r="H56" s="196">
        <v>184672.4</v>
      </c>
      <c r="I56" s="21">
        <f t="shared" si="7"/>
        <v>2.3871188764779085E-2</v>
      </c>
      <c r="K56" s="126"/>
    </row>
    <row r="57" spans="1:11" ht="16.5">
      <c r="A57" s="37"/>
      <c r="B57" s="92" t="s">
        <v>42</v>
      </c>
      <c r="C57" s="15" t="s">
        <v>198</v>
      </c>
      <c r="D57" s="11" t="s">
        <v>114</v>
      </c>
      <c r="E57" s="136">
        <v>33096.5625</v>
      </c>
      <c r="F57" s="98">
        <v>96406.170212765966</v>
      </c>
      <c r="G57" s="21">
        <f t="shared" si="6"/>
        <v>1.9128756260643676</v>
      </c>
      <c r="H57" s="201">
        <v>96295.166666666672</v>
      </c>
      <c r="I57" s="21">
        <f t="shared" si="7"/>
        <v>1.1527426551276706E-3</v>
      </c>
      <c r="K57" s="126"/>
    </row>
    <row r="58" spans="1:11" ht="16.5" customHeight="1" thickBot="1">
      <c r="A58" s="38"/>
      <c r="B58" s="93" t="s">
        <v>43</v>
      </c>
      <c r="C58" s="16" t="s">
        <v>119</v>
      </c>
      <c r="D58" s="12" t="s">
        <v>114</v>
      </c>
      <c r="E58" s="138">
        <v>33333.333333333328</v>
      </c>
      <c r="F58" s="50">
        <v>110185.5</v>
      </c>
      <c r="G58" s="29">
        <f t="shared" si="6"/>
        <v>2.3055650000000005</v>
      </c>
      <c r="H58" s="188">
        <v>110062.25</v>
      </c>
      <c r="I58" s="29">
        <f t="shared" si="7"/>
        <v>1.1198208286674132E-3</v>
      </c>
      <c r="K58" s="126"/>
    </row>
    <row r="59" spans="1:11" ht="16.5">
      <c r="A59" s="37"/>
      <c r="B59" s="94" t="s">
        <v>54</v>
      </c>
      <c r="C59" s="14" t="s">
        <v>121</v>
      </c>
      <c r="D59" s="11" t="s">
        <v>120</v>
      </c>
      <c r="E59" s="136">
        <v>82074.71428571429</v>
      </c>
      <c r="F59" s="68">
        <v>212388.85714285713</v>
      </c>
      <c r="G59" s="21">
        <f t="shared" si="6"/>
        <v>1.5877501858063121</v>
      </c>
      <c r="H59" s="195">
        <v>207686.28571428571</v>
      </c>
      <c r="I59" s="21">
        <f t="shared" si="7"/>
        <v>2.2642667099553957E-2</v>
      </c>
      <c r="K59" s="126"/>
    </row>
    <row r="60" spans="1:11" ht="16.5">
      <c r="A60" s="37"/>
      <c r="B60" s="92" t="s">
        <v>55</v>
      </c>
      <c r="C60" s="15" t="s">
        <v>122</v>
      </c>
      <c r="D60" s="13" t="s">
        <v>120</v>
      </c>
      <c r="E60" s="141">
        <v>85265.5</v>
      </c>
      <c r="F60" s="70">
        <v>196568.25</v>
      </c>
      <c r="G60" s="21">
        <f t="shared" si="6"/>
        <v>1.3053667661598185</v>
      </c>
      <c r="H60" s="196">
        <v>198246</v>
      </c>
      <c r="I60" s="21">
        <f t="shared" si="7"/>
        <v>-8.4629702490844703E-3</v>
      </c>
      <c r="K60" s="126"/>
    </row>
    <row r="61" spans="1:11" ht="16.5" customHeight="1" thickBot="1">
      <c r="A61" s="38"/>
      <c r="B61" s="93" t="s">
        <v>56</v>
      </c>
      <c r="C61" s="16" t="s">
        <v>123</v>
      </c>
      <c r="D61" s="12" t="s">
        <v>120</v>
      </c>
      <c r="E61" s="138">
        <v>542700</v>
      </c>
      <c r="F61" s="73">
        <v>1161306</v>
      </c>
      <c r="G61" s="29">
        <f t="shared" si="6"/>
        <v>1.1398673300165838</v>
      </c>
      <c r="H61" s="197">
        <v>1162007</v>
      </c>
      <c r="I61" s="29">
        <f t="shared" si="7"/>
        <v>-6.0326658961606949E-4</v>
      </c>
      <c r="K61" s="126"/>
    </row>
    <row r="62" spans="1:11" ht="17.25" customHeight="1" thickBot="1">
      <c r="A62" s="37" t="s">
        <v>53</v>
      </c>
      <c r="B62" s="27" t="s">
        <v>58</v>
      </c>
      <c r="C62" s="5"/>
      <c r="D62" s="6"/>
      <c r="E62" s="150"/>
      <c r="F62" s="52"/>
      <c r="G62" s="41"/>
      <c r="H62" s="139"/>
      <c r="I62" s="8"/>
      <c r="K62" s="126"/>
    </row>
    <row r="63" spans="1:11" ht="16.5">
      <c r="A63" s="33"/>
      <c r="B63" s="34" t="s">
        <v>59</v>
      </c>
      <c r="C63" s="15" t="s">
        <v>128</v>
      </c>
      <c r="D63" s="20" t="s">
        <v>124</v>
      </c>
      <c r="E63" s="134">
        <v>138618.8125</v>
      </c>
      <c r="F63" s="54">
        <v>398949.00167973124</v>
      </c>
      <c r="G63" s="21">
        <f t="shared" ref="G63:G68" si="8">(F63-E63)/E63</f>
        <v>1.8780292839381469</v>
      </c>
      <c r="H63" s="190">
        <v>408152.88888888888</v>
      </c>
      <c r="I63" s="21">
        <f t="shared" ref="I63:I74" si="9">(F63-H63)/H63</f>
        <v>-2.2550096936011645E-2</v>
      </c>
      <c r="K63" s="126"/>
    </row>
    <row r="64" spans="1:11" ht="16.5">
      <c r="A64" s="37"/>
      <c r="B64" s="34" t="s">
        <v>60</v>
      </c>
      <c r="C64" s="15" t="s">
        <v>129</v>
      </c>
      <c r="D64" s="13" t="s">
        <v>215</v>
      </c>
      <c r="E64" s="136">
        <v>706183.0625</v>
      </c>
      <c r="F64" s="46">
        <v>2460064.5</v>
      </c>
      <c r="G64" s="21">
        <f t="shared" si="8"/>
        <v>2.4836073401293168</v>
      </c>
      <c r="H64" s="184">
        <v>2457312.75</v>
      </c>
      <c r="I64" s="21">
        <f t="shared" si="9"/>
        <v>1.1198208286674132E-3</v>
      </c>
      <c r="K64" s="126"/>
    </row>
    <row r="65" spans="1:9" ht="16.5">
      <c r="A65" s="37"/>
      <c r="B65" s="34" t="s">
        <v>61</v>
      </c>
      <c r="C65" s="15" t="s">
        <v>130</v>
      </c>
      <c r="D65" s="13" t="s">
        <v>216</v>
      </c>
      <c r="E65" s="136">
        <v>449998.4</v>
      </c>
      <c r="F65" s="46">
        <v>892209.21911160881</v>
      </c>
      <c r="G65" s="21">
        <f t="shared" si="8"/>
        <v>0.98269420316074185</v>
      </c>
      <c r="H65" s="184">
        <v>900838.5555555555</v>
      </c>
      <c r="I65" s="21">
        <f t="shared" si="9"/>
        <v>-9.5792263671761971E-3</v>
      </c>
    </row>
    <row r="66" spans="1:9" ht="16.5">
      <c r="A66" s="37"/>
      <c r="B66" s="34" t="s">
        <v>62</v>
      </c>
      <c r="C66" s="15" t="s">
        <v>131</v>
      </c>
      <c r="D66" s="13" t="s">
        <v>125</v>
      </c>
      <c r="E66" s="136">
        <v>203643.25</v>
      </c>
      <c r="F66" s="46">
        <v>520691.14285714284</v>
      </c>
      <c r="G66" s="21">
        <f t="shared" si="8"/>
        <v>1.5568789677887327</v>
      </c>
      <c r="H66" s="184">
        <v>520108.71428571426</v>
      </c>
      <c r="I66" s="21">
        <f t="shared" si="9"/>
        <v>1.1198208286674293E-3</v>
      </c>
    </row>
    <row r="67" spans="1:9" ht="16.5">
      <c r="A67" s="37"/>
      <c r="B67" s="34" t="s">
        <v>63</v>
      </c>
      <c r="C67" s="15" t="s">
        <v>132</v>
      </c>
      <c r="D67" s="13" t="s">
        <v>126</v>
      </c>
      <c r="E67" s="136">
        <v>88572.013888888891</v>
      </c>
      <c r="F67" s="46">
        <v>284292</v>
      </c>
      <c r="G67" s="21">
        <f t="shared" si="8"/>
        <v>2.2097271758620773</v>
      </c>
      <c r="H67" s="184">
        <v>290225</v>
      </c>
      <c r="I67" s="21">
        <f t="shared" si="9"/>
        <v>-2.0442759927642346E-2</v>
      </c>
    </row>
    <row r="68" spans="1:9" ht="16.5" customHeight="1" thickBot="1">
      <c r="A68" s="38"/>
      <c r="B68" s="34" t="s">
        <v>64</v>
      </c>
      <c r="C68" s="15" t="s">
        <v>133</v>
      </c>
      <c r="D68" s="12" t="s">
        <v>127</v>
      </c>
      <c r="E68" s="138">
        <v>72634.087499999994</v>
      </c>
      <c r="F68" s="58">
        <v>223050.24692049273</v>
      </c>
      <c r="G68" s="31">
        <f t="shared" si="8"/>
        <v>2.0708755984646019</v>
      </c>
      <c r="H68" s="193">
        <v>222803.5</v>
      </c>
      <c r="I68" s="31">
        <f t="shared" si="9"/>
        <v>1.1074642924942062E-3</v>
      </c>
    </row>
    <row r="69" spans="1:9" ht="17.25" customHeight="1" thickBot="1">
      <c r="A69" s="37" t="s">
        <v>65</v>
      </c>
      <c r="B69" s="27" t="s">
        <v>66</v>
      </c>
      <c r="C69" s="5"/>
      <c r="D69" s="6"/>
      <c r="E69" s="150"/>
      <c r="F69" s="52"/>
      <c r="G69" s="52"/>
      <c r="H69" s="139"/>
      <c r="I69" s="8"/>
    </row>
    <row r="70" spans="1:9" ht="16.5">
      <c r="A70" s="33"/>
      <c r="B70" s="34" t="s">
        <v>68</v>
      </c>
      <c r="C70" s="18" t="s">
        <v>138</v>
      </c>
      <c r="D70" s="20" t="s">
        <v>134</v>
      </c>
      <c r="E70" s="134">
        <v>78931.428571428565</v>
      </c>
      <c r="F70" s="43">
        <v>269395.00335946248</v>
      </c>
      <c r="G70" s="21">
        <f>(F70-E70)/E70</f>
        <v>2.4130258153844881</v>
      </c>
      <c r="H70" s="182">
        <v>268991.44444444444</v>
      </c>
      <c r="I70" s="21">
        <f t="shared" si="9"/>
        <v>1.5002667309792226E-3</v>
      </c>
    </row>
    <row r="71" spans="1:9" ht="16.5">
      <c r="A71" s="37"/>
      <c r="B71" s="34" t="s">
        <v>67</v>
      </c>
      <c r="C71" s="15" t="s">
        <v>139</v>
      </c>
      <c r="D71" s="13" t="s">
        <v>135</v>
      </c>
      <c r="E71" s="136">
        <v>64687.0625</v>
      </c>
      <c r="F71" s="47">
        <v>205769</v>
      </c>
      <c r="G71" s="21">
        <f>(F71-E71)/E71</f>
        <v>2.1809915622617737</v>
      </c>
      <c r="H71" s="185">
        <v>209140.6</v>
      </c>
      <c r="I71" s="21">
        <f t="shared" si="9"/>
        <v>-1.612121223712663E-2</v>
      </c>
    </row>
    <row r="72" spans="1:9" ht="16.5">
      <c r="A72" s="37"/>
      <c r="B72" s="34" t="s">
        <v>69</v>
      </c>
      <c r="C72" s="15" t="s">
        <v>140</v>
      </c>
      <c r="D72" s="13" t="s">
        <v>136</v>
      </c>
      <c r="E72" s="136">
        <v>28052.416666666668</v>
      </c>
      <c r="F72" s="47">
        <v>80062.11048898843</v>
      </c>
      <c r="G72" s="21">
        <f>(F72-E72)/E72</f>
        <v>1.8540182986844898</v>
      </c>
      <c r="H72" s="185">
        <v>80481.625</v>
      </c>
      <c r="I72" s="21">
        <f t="shared" si="9"/>
        <v>-5.2125502064796778E-3</v>
      </c>
    </row>
    <row r="73" spans="1:9" ht="16.5">
      <c r="A73" s="37"/>
      <c r="B73" s="34" t="s">
        <v>70</v>
      </c>
      <c r="C73" s="15" t="s">
        <v>141</v>
      </c>
      <c r="D73" s="13" t="s">
        <v>137</v>
      </c>
      <c r="E73" s="136">
        <v>40115</v>
      </c>
      <c r="F73" s="47">
        <v>139480.01791713326</v>
      </c>
      <c r="G73" s="21">
        <f>(F73-E73)/E73</f>
        <v>2.4770040612522313</v>
      </c>
      <c r="H73" s="185">
        <v>139010.33333333334</v>
      </c>
      <c r="I73" s="21">
        <f t="shared" si="9"/>
        <v>3.3787746028466482E-3</v>
      </c>
    </row>
    <row r="74" spans="1:9" ht="16.5" customHeight="1" thickBot="1">
      <c r="A74" s="38"/>
      <c r="B74" s="34" t="s">
        <v>71</v>
      </c>
      <c r="C74" s="15" t="s">
        <v>200</v>
      </c>
      <c r="D74" s="12" t="s">
        <v>134</v>
      </c>
      <c r="E74" s="138">
        <v>31662.658333333333</v>
      </c>
      <c r="F74" s="50">
        <v>105990.00149309443</v>
      </c>
      <c r="G74" s="21">
        <f>(F74-E74)/E74</f>
        <v>2.3474763987681948</v>
      </c>
      <c r="H74" s="188">
        <v>106155.375</v>
      </c>
      <c r="I74" s="21">
        <f t="shared" si="9"/>
        <v>-1.5578439330610366E-3</v>
      </c>
    </row>
    <row r="75" spans="1:9" ht="17.25" customHeight="1" thickBot="1">
      <c r="A75" s="37" t="s">
        <v>72</v>
      </c>
      <c r="B75" s="27" t="s">
        <v>73</v>
      </c>
      <c r="C75" s="5"/>
      <c r="D75" s="6"/>
      <c r="E75" s="150"/>
      <c r="F75" s="52"/>
      <c r="G75" s="52"/>
      <c r="H75" s="139"/>
      <c r="I75" s="8"/>
    </row>
    <row r="76" spans="1:9" ht="16.5">
      <c r="A76" s="33"/>
      <c r="B76" s="34" t="s">
        <v>74</v>
      </c>
      <c r="C76" s="15" t="s">
        <v>144</v>
      </c>
      <c r="D76" s="20" t="s">
        <v>142</v>
      </c>
      <c r="E76" s="136">
        <v>24255.958333333332</v>
      </c>
      <c r="F76" s="43">
        <v>71392.28571428571</v>
      </c>
      <c r="G76" s="22">
        <f t="shared" ref="G76:G82" si="10">(F76-E76)/E76</f>
        <v>1.9432886028739627</v>
      </c>
      <c r="H76" s="182">
        <v>71588.833333333328</v>
      </c>
      <c r="I76" s="22">
        <f t="shared" ref="I76:I82" si="11">(F76-H76)/H76</f>
        <v>-2.7455066648795559E-3</v>
      </c>
    </row>
    <row r="77" spans="1:9" ht="16.5">
      <c r="A77" s="37"/>
      <c r="B77" s="34" t="s">
        <v>76</v>
      </c>
      <c r="C77" s="15" t="s">
        <v>143</v>
      </c>
      <c r="D77" s="11" t="s">
        <v>161</v>
      </c>
      <c r="E77" s="136">
        <v>31712.821428571431</v>
      </c>
      <c r="F77" s="32">
        <v>98116.5</v>
      </c>
      <c r="G77" s="21">
        <f t="shared" si="10"/>
        <v>2.0939063627937773</v>
      </c>
      <c r="H77" s="176">
        <v>96868.175000000003</v>
      </c>
      <c r="I77" s="21">
        <f t="shared" si="11"/>
        <v>1.2886843382772484E-2</v>
      </c>
    </row>
    <row r="78" spans="1:9" ht="16.5">
      <c r="A78" s="37"/>
      <c r="B78" s="34" t="s">
        <v>75</v>
      </c>
      <c r="C78" s="15" t="s">
        <v>148</v>
      </c>
      <c r="D78" s="13" t="s">
        <v>145</v>
      </c>
      <c r="E78" s="136">
        <v>16300.108333333334</v>
      </c>
      <c r="F78" s="47">
        <v>43806</v>
      </c>
      <c r="G78" s="21">
        <f t="shared" si="10"/>
        <v>1.6874668010897678</v>
      </c>
      <c r="H78" s="185">
        <v>43757</v>
      </c>
      <c r="I78" s="21">
        <f t="shared" si="11"/>
        <v>1.1198208286674132E-3</v>
      </c>
    </row>
    <row r="79" spans="1:9" ht="15.75" customHeight="1">
      <c r="A79" s="37"/>
      <c r="B79" s="34" t="s">
        <v>77</v>
      </c>
      <c r="C79" s="15" t="s">
        <v>146</v>
      </c>
      <c r="D79" s="13" t="s">
        <v>162</v>
      </c>
      <c r="E79" s="136">
        <v>25078.711805555558</v>
      </c>
      <c r="F79" s="47">
        <v>96668.255039193726</v>
      </c>
      <c r="G79" s="21">
        <f t="shared" si="10"/>
        <v>2.8545941190559598</v>
      </c>
      <c r="H79" s="185">
        <v>97009.777777777781</v>
      </c>
      <c r="I79" s="21">
        <f t="shared" si="11"/>
        <v>-3.5204981024323984E-3</v>
      </c>
    </row>
    <row r="80" spans="1:9" ht="16.5">
      <c r="A80" s="37"/>
      <c r="B80" s="34" t="s">
        <v>78</v>
      </c>
      <c r="C80" s="15" t="s">
        <v>149</v>
      </c>
      <c r="D80" s="25" t="s">
        <v>147</v>
      </c>
      <c r="E80" s="142">
        <v>37067.232142857145</v>
      </c>
      <c r="F80" s="61">
        <v>133023.39574468083</v>
      </c>
      <c r="G80" s="21">
        <f t="shared" si="10"/>
        <v>2.588705928514127</v>
      </c>
      <c r="H80" s="194">
        <v>132789.1</v>
      </c>
      <c r="I80" s="21">
        <f t="shared" si="11"/>
        <v>1.764420006467614E-3</v>
      </c>
    </row>
    <row r="81" spans="1:9" ht="16.5">
      <c r="A81" s="37"/>
      <c r="B81" s="34" t="s">
        <v>79</v>
      </c>
      <c r="C81" s="15" t="s">
        <v>155</v>
      </c>
      <c r="D81" s="25" t="s">
        <v>156</v>
      </c>
      <c r="E81" s="142">
        <v>133666</v>
      </c>
      <c r="F81" s="61">
        <v>760791.99776035838</v>
      </c>
      <c r="G81" s="21">
        <f t="shared" si="10"/>
        <v>4.6917390941627515</v>
      </c>
      <c r="H81" s="194">
        <v>759943</v>
      </c>
      <c r="I81" s="21">
        <f t="shared" si="11"/>
        <v>1.1171861052189215E-3</v>
      </c>
    </row>
    <row r="82" spans="1:9" ht="16.5" customHeight="1" thickBot="1">
      <c r="A82" s="35"/>
      <c r="B82" s="36" t="s">
        <v>80</v>
      </c>
      <c r="C82" s="16" t="s">
        <v>151</v>
      </c>
      <c r="D82" s="12" t="s">
        <v>150</v>
      </c>
      <c r="E82" s="138">
        <v>49090.425000000003</v>
      </c>
      <c r="F82" s="50">
        <v>165568.79999999999</v>
      </c>
      <c r="G82" s="23">
        <f t="shared" si="10"/>
        <v>2.3727310366532777</v>
      </c>
      <c r="H82" s="188">
        <v>165562.20000000001</v>
      </c>
      <c r="I82" s="23">
        <f t="shared" si="11"/>
        <v>3.9864171894168573E-5</v>
      </c>
    </row>
    <row r="83" spans="1:9">
      <c r="E83"/>
      <c r="F83"/>
      <c r="H83"/>
    </row>
    <row r="84" spans="1:9">
      <c r="H84" s="205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5"/>
  <sheetViews>
    <sheetView rightToLeft="1" tabSelected="1" topLeftCell="A73" zoomScaleNormal="100" workbookViewId="0">
      <selection activeCell="B83" sqref="B83:I89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8" customWidth="1"/>
    <col min="6" max="6" width="14.5703125" style="28" customWidth="1"/>
    <col min="7" max="7" width="12.140625" style="28" customWidth="1"/>
    <col min="8" max="8" width="14.5703125" style="28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26"/>
      <c r="G1" s="126"/>
      <c r="H1" s="126"/>
      <c r="I1" s="126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8" t="s">
        <v>201</v>
      </c>
      <c r="B9" s="208"/>
      <c r="C9" s="208"/>
      <c r="D9" s="208"/>
      <c r="E9" s="208"/>
      <c r="F9" s="208"/>
      <c r="G9" s="208"/>
      <c r="H9" s="208"/>
      <c r="I9" s="208"/>
    </row>
    <row r="10" spans="1:9" ht="18">
      <c r="A10" s="2" t="s">
        <v>223</v>
      </c>
      <c r="B10" s="2"/>
      <c r="C10" s="2"/>
    </row>
    <row r="11" spans="1:9" ht="18">
      <c r="A11" s="2"/>
      <c r="B11" s="2"/>
      <c r="C11" s="2"/>
      <c r="F11" s="126"/>
      <c r="H11" s="126"/>
    </row>
    <row r="12" spans="1:9" ht="4.5" customHeight="1" thickBot="1">
      <c r="A12" s="2"/>
      <c r="B12" s="2"/>
      <c r="C12" s="2"/>
    </row>
    <row r="13" spans="1:9" s="126" customFormat="1" ht="24.75" customHeight="1">
      <c r="A13" s="209" t="s">
        <v>3</v>
      </c>
      <c r="B13" s="215"/>
      <c r="C13" s="217" t="s">
        <v>0</v>
      </c>
      <c r="D13" s="211" t="s">
        <v>23</v>
      </c>
      <c r="E13" s="211" t="s">
        <v>224</v>
      </c>
      <c r="F13" s="228" t="s">
        <v>222</v>
      </c>
      <c r="G13" s="211" t="s">
        <v>197</v>
      </c>
      <c r="H13" s="228" t="s">
        <v>219</v>
      </c>
      <c r="I13" s="211" t="s">
        <v>187</v>
      </c>
    </row>
    <row r="14" spans="1:9" s="126" customFormat="1" ht="33.75" customHeight="1" thickBot="1">
      <c r="A14" s="210"/>
      <c r="B14" s="216"/>
      <c r="C14" s="218"/>
      <c r="D14" s="231"/>
      <c r="E14" s="212"/>
      <c r="F14" s="229"/>
      <c r="G14" s="230"/>
      <c r="H14" s="229"/>
      <c r="I14" s="230"/>
    </row>
    <row r="15" spans="1:9" ht="17.25" customHeight="1" thickBot="1">
      <c r="A15" s="33" t="s">
        <v>24</v>
      </c>
      <c r="B15" s="27" t="s">
        <v>22</v>
      </c>
      <c r="C15" s="124"/>
      <c r="D15" s="6"/>
      <c r="E15" s="30"/>
      <c r="F15" s="7"/>
      <c r="G15" s="7"/>
      <c r="H15" s="7"/>
      <c r="I15" s="8"/>
    </row>
    <row r="16" spans="1:9" ht="15.75" customHeight="1">
      <c r="A16" s="129"/>
      <c r="B16" s="180" t="s">
        <v>15</v>
      </c>
      <c r="C16" s="163" t="s">
        <v>95</v>
      </c>
      <c r="D16" s="160" t="s">
        <v>82</v>
      </c>
      <c r="E16" s="181">
        <v>13472.805555555555</v>
      </c>
      <c r="F16" s="181">
        <v>73638.711111111101</v>
      </c>
      <c r="G16" s="169">
        <f>(F16-E16)/E16</f>
        <v>4.4657295251133453</v>
      </c>
      <c r="H16" s="181">
        <v>78641.5</v>
      </c>
      <c r="I16" s="169">
        <f>(F16-H16)/H16</f>
        <v>-6.3615125460334543E-2</v>
      </c>
    </row>
    <row r="17" spans="1:9" ht="16.5">
      <c r="A17" s="130"/>
      <c r="B17" s="177" t="s">
        <v>13</v>
      </c>
      <c r="C17" s="164" t="s">
        <v>93</v>
      </c>
      <c r="D17" s="160" t="s">
        <v>81</v>
      </c>
      <c r="E17" s="184">
        <v>7118.8812500000004</v>
      </c>
      <c r="F17" s="184">
        <v>20166.555555555555</v>
      </c>
      <c r="G17" s="169">
        <f>(F17-E17)/E17</f>
        <v>1.8328265140755864</v>
      </c>
      <c r="H17" s="184">
        <v>21277.666666666664</v>
      </c>
      <c r="I17" s="169">
        <f>(F17-H17)/H17</f>
        <v>-5.221959383599907E-2</v>
      </c>
    </row>
    <row r="18" spans="1:9" ht="16.5">
      <c r="A18" s="130"/>
      <c r="B18" s="177" t="s">
        <v>14</v>
      </c>
      <c r="C18" s="164" t="s">
        <v>94</v>
      </c>
      <c r="D18" s="160" t="s">
        <v>81</v>
      </c>
      <c r="E18" s="184">
        <v>7908.2166666666672</v>
      </c>
      <c r="F18" s="184">
        <v>21499.888888888891</v>
      </c>
      <c r="G18" s="169">
        <f>(F18-E18)/E18</f>
        <v>1.7186772688603065</v>
      </c>
      <c r="H18" s="184">
        <v>22674.9</v>
      </c>
      <c r="I18" s="169">
        <f>(F18-H18)/H18</f>
        <v>-5.1819902672607637E-2</v>
      </c>
    </row>
    <row r="19" spans="1:9" ht="16.5">
      <c r="A19" s="130"/>
      <c r="B19" s="177" t="s">
        <v>16</v>
      </c>
      <c r="C19" s="164" t="s">
        <v>96</v>
      </c>
      <c r="D19" s="160" t="s">
        <v>81</v>
      </c>
      <c r="E19" s="184">
        <v>7276.28125</v>
      </c>
      <c r="F19" s="184">
        <v>19816.555555555555</v>
      </c>
      <c r="G19" s="169">
        <f>(F19-E19)/E19</f>
        <v>1.7234455176613128</v>
      </c>
      <c r="H19" s="184">
        <v>20719.333333333336</v>
      </c>
      <c r="I19" s="169">
        <f>(F19-H19)/H19</f>
        <v>-4.3571757993071572E-2</v>
      </c>
    </row>
    <row r="20" spans="1:9" ht="16.5">
      <c r="A20" s="130"/>
      <c r="B20" s="177" t="s">
        <v>11</v>
      </c>
      <c r="C20" s="164" t="s">
        <v>91</v>
      </c>
      <c r="D20" s="160" t="s">
        <v>81</v>
      </c>
      <c r="E20" s="184">
        <v>6423.5555555555557</v>
      </c>
      <c r="F20" s="184">
        <v>17958.222222222223</v>
      </c>
      <c r="G20" s="169">
        <f>(F20-E20)/E20</f>
        <v>1.7956825572545494</v>
      </c>
      <c r="H20" s="184">
        <v>18291.555555555555</v>
      </c>
      <c r="I20" s="169">
        <f>(F20-H20)/H20</f>
        <v>-1.8223345320244857E-2</v>
      </c>
    </row>
    <row r="21" spans="1:9" ht="16.5">
      <c r="A21" s="130"/>
      <c r="B21" s="177" t="s">
        <v>12</v>
      </c>
      <c r="C21" s="164" t="s">
        <v>92</v>
      </c>
      <c r="D21" s="160" t="s">
        <v>81</v>
      </c>
      <c r="E21" s="184">
        <v>7351.9562500000002</v>
      </c>
      <c r="F21" s="184">
        <v>20944.3</v>
      </c>
      <c r="G21" s="169">
        <f>(F21-E21)/E21</f>
        <v>1.8488063976169606</v>
      </c>
      <c r="H21" s="184">
        <v>21110.966666666667</v>
      </c>
      <c r="I21" s="169">
        <f>(F21-H21)/H21</f>
        <v>-7.8947908590954081E-3</v>
      </c>
    </row>
    <row r="22" spans="1:9" ht="16.5">
      <c r="A22" s="130"/>
      <c r="B22" s="177" t="s">
        <v>17</v>
      </c>
      <c r="C22" s="164" t="s">
        <v>97</v>
      </c>
      <c r="D22" s="160" t="s">
        <v>161</v>
      </c>
      <c r="E22" s="184">
        <v>14709.361111111111</v>
      </c>
      <c r="F22" s="184">
        <v>49415.5</v>
      </c>
      <c r="G22" s="169">
        <f>(F22-E22)/E22</f>
        <v>2.3594593012386293</v>
      </c>
      <c r="H22" s="184">
        <v>48965.5</v>
      </c>
      <c r="I22" s="169">
        <f>(F22-H22)/H22</f>
        <v>9.1901440810366487E-3</v>
      </c>
    </row>
    <row r="23" spans="1:9" ht="16.5">
      <c r="A23" s="130"/>
      <c r="B23" s="177" t="s">
        <v>18</v>
      </c>
      <c r="C23" s="164" t="s">
        <v>98</v>
      </c>
      <c r="D23" s="162" t="s">
        <v>83</v>
      </c>
      <c r="E23" s="184">
        <v>18890.982142857145</v>
      </c>
      <c r="F23" s="184">
        <v>71902.314285714281</v>
      </c>
      <c r="G23" s="169">
        <f>(F23-E23)/E23</f>
        <v>2.8061713118976828</v>
      </c>
      <c r="H23" s="184">
        <v>70678.57142857142</v>
      </c>
      <c r="I23" s="169">
        <f>(F23-H23)/H23</f>
        <v>1.7314199090449778E-2</v>
      </c>
    </row>
    <row r="24" spans="1:9" ht="16.5">
      <c r="A24" s="130"/>
      <c r="B24" s="177" t="s">
        <v>5</v>
      </c>
      <c r="C24" s="164" t="s">
        <v>85</v>
      </c>
      <c r="D24" s="162" t="s">
        <v>161</v>
      </c>
      <c r="E24" s="184">
        <v>18992.55</v>
      </c>
      <c r="F24" s="184">
        <v>57693.777777777781</v>
      </c>
      <c r="G24" s="169">
        <f>(F24-E24)/E24</f>
        <v>2.0377057202838893</v>
      </c>
      <c r="H24" s="184">
        <v>54638.155555555553</v>
      </c>
      <c r="I24" s="169">
        <f>(F24-H24)/H24</f>
        <v>5.5924695684782047E-2</v>
      </c>
    </row>
    <row r="25" spans="1:9" ht="16.5">
      <c r="A25" s="130"/>
      <c r="B25" s="177" t="s">
        <v>19</v>
      </c>
      <c r="C25" s="164" t="s">
        <v>99</v>
      </c>
      <c r="D25" s="162" t="s">
        <v>161</v>
      </c>
      <c r="E25" s="184">
        <v>12818.71875</v>
      </c>
      <c r="F25" s="184">
        <v>45774.9</v>
      </c>
      <c r="G25" s="169">
        <f>(F25-E25)/E25</f>
        <v>2.5709419086833467</v>
      </c>
      <c r="H25" s="184">
        <v>43274.400000000001</v>
      </c>
      <c r="I25" s="169">
        <f>(F25-H25)/H25</f>
        <v>5.7782430258998388E-2</v>
      </c>
    </row>
    <row r="26" spans="1:9" ht="16.5">
      <c r="A26" s="130"/>
      <c r="B26" s="177" t="s">
        <v>6</v>
      </c>
      <c r="C26" s="164" t="s">
        <v>86</v>
      </c>
      <c r="D26" s="162" t="s">
        <v>161</v>
      </c>
      <c r="E26" s="184">
        <v>16732.003472222223</v>
      </c>
      <c r="F26" s="184">
        <v>44674.400000000001</v>
      </c>
      <c r="G26" s="169">
        <f>(F26-E26)/E26</f>
        <v>1.6699970552938617</v>
      </c>
      <c r="H26" s="184">
        <v>41582.666666666672</v>
      </c>
      <c r="I26" s="169">
        <f>(F26-H26)/H26</f>
        <v>7.4351492609099859E-2</v>
      </c>
    </row>
    <row r="27" spans="1:9" ht="16.5">
      <c r="A27" s="130"/>
      <c r="B27" s="177" t="s">
        <v>8</v>
      </c>
      <c r="C27" s="164" t="s">
        <v>89</v>
      </c>
      <c r="D27" s="162" t="s">
        <v>161</v>
      </c>
      <c r="E27" s="184">
        <v>31142.338095238098</v>
      </c>
      <c r="F27" s="184">
        <v>166947.72500000001</v>
      </c>
      <c r="G27" s="169">
        <f>(F27-E27)/E27</f>
        <v>4.3607961126569226</v>
      </c>
      <c r="H27" s="184">
        <v>155343.625</v>
      </c>
      <c r="I27" s="169">
        <f>(F27-H27)/H27</f>
        <v>7.4699557191355653E-2</v>
      </c>
    </row>
    <row r="28" spans="1:9" ht="16.5">
      <c r="A28" s="130"/>
      <c r="B28" s="177" t="s">
        <v>10</v>
      </c>
      <c r="C28" s="164" t="s">
        <v>90</v>
      </c>
      <c r="D28" s="162" t="s">
        <v>161</v>
      </c>
      <c r="E28" s="184">
        <v>13402.388888888889</v>
      </c>
      <c r="F28" s="184">
        <v>96749.888888888891</v>
      </c>
      <c r="G28" s="169">
        <f>(F28-E28)/E28</f>
        <v>6.2188540185621966</v>
      </c>
      <c r="H28" s="184">
        <v>89474.9</v>
      </c>
      <c r="I28" s="169">
        <f>(F28-H28)/H28</f>
        <v>8.1307594519679782E-2</v>
      </c>
    </row>
    <row r="29" spans="1:9" ht="17.25" thickBot="1">
      <c r="A29" s="131"/>
      <c r="B29" s="177" t="s">
        <v>4</v>
      </c>
      <c r="C29" s="164" t="s">
        <v>84</v>
      </c>
      <c r="D29" s="162" t="s">
        <v>161</v>
      </c>
      <c r="E29" s="184">
        <v>16472.583333333332</v>
      </c>
      <c r="F29" s="184">
        <v>67807.7</v>
      </c>
      <c r="G29" s="169">
        <f>(F29-E29)/E29</f>
        <v>3.1163974482852823</v>
      </c>
      <c r="H29" s="184">
        <v>62657.7</v>
      </c>
      <c r="I29" s="169">
        <f>(F29-H29)/H29</f>
        <v>8.2192611602404819E-2</v>
      </c>
    </row>
    <row r="30" spans="1:9" ht="16.5">
      <c r="A30" s="37"/>
      <c r="B30" s="177" t="s">
        <v>9</v>
      </c>
      <c r="C30" s="164" t="s">
        <v>88</v>
      </c>
      <c r="D30" s="162" t="s">
        <v>161</v>
      </c>
      <c r="E30" s="184">
        <v>20521.120833333334</v>
      </c>
      <c r="F30" s="184">
        <v>84008.2</v>
      </c>
      <c r="G30" s="169">
        <f>(F30-E30)/E30</f>
        <v>3.0937432551706379</v>
      </c>
      <c r="H30" s="184">
        <v>69948.899999999994</v>
      </c>
      <c r="I30" s="169">
        <f>(F30-H30)/H30</f>
        <v>0.20099386838106109</v>
      </c>
    </row>
    <row r="31" spans="1:9" ht="17.25" thickBot="1">
      <c r="A31" s="38"/>
      <c r="B31" s="178" t="s">
        <v>7</v>
      </c>
      <c r="C31" s="165" t="s">
        <v>87</v>
      </c>
      <c r="D31" s="161" t="s">
        <v>161</v>
      </c>
      <c r="E31" s="187">
        <v>11558.916666666668</v>
      </c>
      <c r="F31" s="187">
        <v>32957.699999999997</v>
      </c>
      <c r="G31" s="171">
        <f>(F31-E31)/E31</f>
        <v>1.851279315391436</v>
      </c>
      <c r="H31" s="187">
        <v>24591</v>
      </c>
      <c r="I31" s="171">
        <f>(F31-H31)/H31</f>
        <v>0.34023423203611064</v>
      </c>
    </row>
    <row r="32" spans="1:9" ht="15.75" customHeight="1" thickBot="1">
      <c r="A32" s="221" t="s">
        <v>188</v>
      </c>
      <c r="B32" s="222"/>
      <c r="C32" s="222"/>
      <c r="D32" s="223"/>
      <c r="E32" s="99">
        <f>SUM(E16:E31)</f>
        <v>224792.65982142856</v>
      </c>
      <c r="F32" s="100">
        <f>SUM(F16:F31)</f>
        <v>891956.33928571409</v>
      </c>
      <c r="G32" s="101">
        <f t="shared" ref="G32" si="0">(F32-E32)/E32</f>
        <v>2.9679068702433118</v>
      </c>
      <c r="H32" s="100">
        <f>SUM(H16:H31)</f>
        <v>843871.34087301593</v>
      </c>
      <c r="I32" s="104">
        <f t="shared" ref="I32" si="1">(F32-H32)/H32</f>
        <v>5.6981433168416952E-2</v>
      </c>
    </row>
    <row r="33" spans="1:9" ht="17.25" customHeight="1" thickBot="1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>
      <c r="A34" s="33"/>
      <c r="B34" s="179" t="s">
        <v>27</v>
      </c>
      <c r="C34" s="166" t="s">
        <v>101</v>
      </c>
      <c r="D34" s="168" t="s">
        <v>161</v>
      </c>
      <c r="E34" s="190">
        <v>17190.547619047618</v>
      </c>
      <c r="F34" s="190">
        <v>94564.425000000003</v>
      </c>
      <c r="G34" s="169">
        <f>(F34-E34)/E34</f>
        <v>4.5009547744261456</v>
      </c>
      <c r="H34" s="190">
        <v>101001.925</v>
      </c>
      <c r="I34" s="169">
        <f>(F34-H34)/H34</f>
        <v>-6.3736408984284204E-2</v>
      </c>
    </row>
    <row r="35" spans="1:9" ht="16.5">
      <c r="A35" s="37"/>
      <c r="B35" s="177" t="s">
        <v>26</v>
      </c>
      <c r="C35" s="164" t="s">
        <v>100</v>
      </c>
      <c r="D35" s="160" t="s">
        <v>161</v>
      </c>
      <c r="E35" s="184">
        <v>18303.240079365081</v>
      </c>
      <c r="F35" s="184">
        <v>109689.425</v>
      </c>
      <c r="G35" s="169">
        <f>(F35-E35)/E35</f>
        <v>4.9928965868542008</v>
      </c>
      <c r="H35" s="184">
        <v>108626.925</v>
      </c>
      <c r="I35" s="169">
        <f>(F35-H35)/H35</f>
        <v>9.7811845451760693E-3</v>
      </c>
    </row>
    <row r="36" spans="1:9" ht="16.5">
      <c r="A36" s="37"/>
      <c r="B36" s="179" t="s">
        <v>28</v>
      </c>
      <c r="C36" s="164" t="s">
        <v>102</v>
      </c>
      <c r="D36" s="160" t="s">
        <v>161</v>
      </c>
      <c r="E36" s="184">
        <v>25081.216666666667</v>
      </c>
      <c r="F36" s="184">
        <v>87616.6</v>
      </c>
      <c r="G36" s="169">
        <f>(F36-E36)/E36</f>
        <v>2.4933153827598744</v>
      </c>
      <c r="H36" s="184">
        <v>85374.1</v>
      </c>
      <c r="I36" s="169">
        <f>(F36-H36)/H36</f>
        <v>2.626674834639545E-2</v>
      </c>
    </row>
    <row r="37" spans="1:9" ht="16.5">
      <c r="A37" s="37"/>
      <c r="B37" s="177" t="s">
        <v>29</v>
      </c>
      <c r="C37" s="164" t="s">
        <v>103</v>
      </c>
      <c r="D37" s="160" t="s">
        <v>161</v>
      </c>
      <c r="E37" s="184">
        <v>17783.3</v>
      </c>
      <c r="F37" s="184">
        <v>68100</v>
      </c>
      <c r="G37" s="169">
        <f>(F37-E37)/E37</f>
        <v>2.829435481603527</v>
      </c>
      <c r="H37" s="184">
        <v>65166.6</v>
      </c>
      <c r="I37" s="169">
        <f>(F37-H37)/H37</f>
        <v>4.5013856791669374E-2</v>
      </c>
    </row>
    <row r="38" spans="1:9" ht="17.25" thickBot="1">
      <c r="A38" s="38"/>
      <c r="B38" s="179" t="s">
        <v>30</v>
      </c>
      <c r="C38" s="164" t="s">
        <v>104</v>
      </c>
      <c r="D38" s="172" t="s">
        <v>161</v>
      </c>
      <c r="E38" s="187">
        <v>38062.044444444444</v>
      </c>
      <c r="F38" s="187">
        <v>85858.200000000012</v>
      </c>
      <c r="G38" s="171">
        <f>(F38-E38)/E38</f>
        <v>1.255743254288904</v>
      </c>
      <c r="H38" s="187">
        <v>79141</v>
      </c>
      <c r="I38" s="171">
        <f>(F38-H38)/H38</f>
        <v>8.4876359914582977E-2</v>
      </c>
    </row>
    <row r="39" spans="1:9" ht="15.75" customHeight="1" thickBot="1">
      <c r="A39" s="221" t="s">
        <v>189</v>
      </c>
      <c r="B39" s="222"/>
      <c r="C39" s="222"/>
      <c r="D39" s="223"/>
      <c r="E39" s="83">
        <f>SUM(E34:E38)</f>
        <v>116420.34880952381</v>
      </c>
      <c r="F39" s="102">
        <f>SUM(F34:F38)</f>
        <v>445828.65</v>
      </c>
      <c r="G39" s="103">
        <f t="shared" ref="G39" si="2">(F39-E39)/E39</f>
        <v>2.8294735805114581</v>
      </c>
      <c r="H39" s="102">
        <f>SUM(H34:H38)</f>
        <v>439310.55</v>
      </c>
      <c r="I39" s="104">
        <f t="shared" ref="I39" si="3">(F39-H39)/H39</f>
        <v>1.483711237984163E-2</v>
      </c>
    </row>
    <row r="40" spans="1:9" ht="17.25" customHeight="1" thickBot="1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>
      <c r="A41" s="33"/>
      <c r="B41" s="180" t="s">
        <v>33</v>
      </c>
      <c r="C41" s="164" t="s">
        <v>107</v>
      </c>
      <c r="D41" s="168" t="s">
        <v>161</v>
      </c>
      <c r="E41" s="182">
        <v>201196.58749999999</v>
      </c>
      <c r="F41" s="184">
        <v>643807.71428571432</v>
      </c>
      <c r="G41" s="169">
        <f>(F41-E41)/E41</f>
        <v>2.1998938067759939</v>
      </c>
      <c r="H41" s="184">
        <v>643087.57142857148</v>
      </c>
      <c r="I41" s="169">
        <f>(F41-H41)/H41</f>
        <v>1.1198208286673872E-3</v>
      </c>
    </row>
    <row r="42" spans="1:9" ht="16.5">
      <c r="A42" s="37"/>
      <c r="B42" s="177" t="s">
        <v>32</v>
      </c>
      <c r="C42" s="164" t="s">
        <v>106</v>
      </c>
      <c r="D42" s="160" t="s">
        <v>161</v>
      </c>
      <c r="E42" s="185">
        <v>300718.32976190478</v>
      </c>
      <c r="F42" s="184">
        <v>960624.31201007846</v>
      </c>
      <c r="G42" s="169">
        <f>(F42-E42)/E42</f>
        <v>2.1944321876576578</v>
      </c>
      <c r="H42" s="184">
        <v>952569.3125</v>
      </c>
      <c r="I42" s="169">
        <f>(F42-H42)/H42</f>
        <v>8.4560770585168921E-3</v>
      </c>
    </row>
    <row r="43" spans="1:9" ht="16.5">
      <c r="A43" s="37"/>
      <c r="B43" s="179" t="s">
        <v>36</v>
      </c>
      <c r="C43" s="164" t="s">
        <v>153</v>
      </c>
      <c r="D43" s="160" t="s">
        <v>161</v>
      </c>
      <c r="E43" s="185">
        <v>224167.49107142855</v>
      </c>
      <c r="F43" s="192">
        <v>685994.83202687569</v>
      </c>
      <c r="G43" s="169">
        <f>(F43-E43)/E43</f>
        <v>2.0601887398931136</v>
      </c>
      <c r="H43" s="192">
        <v>666922.16666666663</v>
      </c>
      <c r="I43" s="169">
        <f>(F43-H43)/H43</f>
        <v>2.8598037842310537E-2</v>
      </c>
    </row>
    <row r="44" spans="1:9" ht="16.5">
      <c r="A44" s="37"/>
      <c r="B44" s="177" t="s">
        <v>31</v>
      </c>
      <c r="C44" s="164" t="s">
        <v>105</v>
      </c>
      <c r="D44" s="160" t="s">
        <v>161</v>
      </c>
      <c r="E44" s="185">
        <v>437127.51666666666</v>
      </c>
      <c r="F44" s="185">
        <v>1508453.8</v>
      </c>
      <c r="G44" s="169">
        <f>(F44-E44)/E44</f>
        <v>2.4508324058452664</v>
      </c>
      <c r="H44" s="185">
        <v>1461089.4333333333</v>
      </c>
      <c r="I44" s="169">
        <f>(F44-H44)/H44</f>
        <v>3.2417157763306455E-2</v>
      </c>
    </row>
    <row r="45" spans="1:9" ht="16.5">
      <c r="A45" s="37"/>
      <c r="B45" s="177" t="s">
        <v>34</v>
      </c>
      <c r="C45" s="164" t="s">
        <v>154</v>
      </c>
      <c r="D45" s="160" t="s">
        <v>161</v>
      </c>
      <c r="E45" s="185">
        <v>103780.10714285713</v>
      </c>
      <c r="F45" s="185">
        <v>306391.29099344101</v>
      </c>
      <c r="G45" s="169">
        <f>(F45-E45)/E45</f>
        <v>1.9523123402800322</v>
      </c>
      <c r="H45" s="185">
        <v>253356.85714285713</v>
      </c>
      <c r="I45" s="169">
        <f>(F45-H45)/H45</f>
        <v>0.20932701190195152</v>
      </c>
    </row>
    <row r="46" spans="1:9" ht="16.5" customHeight="1" thickBot="1">
      <c r="A46" s="38"/>
      <c r="B46" s="177" t="s">
        <v>35</v>
      </c>
      <c r="C46" s="164" t="s">
        <v>152</v>
      </c>
      <c r="D46" s="160" t="s">
        <v>161</v>
      </c>
      <c r="E46" s="188">
        <v>97443.333333333328</v>
      </c>
      <c r="F46" s="188">
        <v>205619.99999999997</v>
      </c>
      <c r="G46" s="175">
        <f>(F46-E46)/E46</f>
        <v>1.1101494885916598</v>
      </c>
      <c r="H46" s="188">
        <v>151810</v>
      </c>
      <c r="I46" s="175">
        <f>(F46-H46)/H46</f>
        <v>0.35445622817996159</v>
      </c>
    </row>
    <row r="47" spans="1:9" ht="15.75" customHeight="1" thickBot="1">
      <c r="A47" s="221" t="s">
        <v>190</v>
      </c>
      <c r="B47" s="222"/>
      <c r="C47" s="222"/>
      <c r="D47" s="223"/>
      <c r="E47" s="83">
        <f>SUM(E41:E46)</f>
        <v>1364433.3654761903</v>
      </c>
      <c r="F47" s="83">
        <f>SUM(F41:F46)</f>
        <v>4310891.9493161095</v>
      </c>
      <c r="G47" s="103">
        <f t="shared" ref="G47" si="4">(F47-E47)/E47</f>
        <v>2.159474151243435</v>
      </c>
      <c r="H47" s="102">
        <f>SUM(H41:H46)</f>
        <v>4128835.3410714287</v>
      </c>
      <c r="I47" s="104">
        <f t="shared" ref="I47" si="5">(F47-H47)/H47</f>
        <v>4.4093937685932831E-2</v>
      </c>
    </row>
    <row r="48" spans="1:9" ht="17.25" customHeight="1" thickBot="1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>
      <c r="A49" s="33"/>
      <c r="B49" s="177" t="s">
        <v>45</v>
      </c>
      <c r="C49" s="164" t="s">
        <v>109</v>
      </c>
      <c r="D49" s="168" t="s">
        <v>108</v>
      </c>
      <c r="E49" s="182">
        <v>126754.36111111112</v>
      </c>
      <c r="F49" s="182">
        <v>354119.99626726389</v>
      </c>
      <c r="G49" s="169">
        <f>(F49-E49)/E49</f>
        <v>1.7937499993143999</v>
      </c>
      <c r="H49" s="182">
        <v>359581.33333333331</v>
      </c>
      <c r="I49" s="169">
        <f>(F49-H49)/H49</f>
        <v>-1.5188043871584232E-2</v>
      </c>
    </row>
    <row r="50" spans="1:9" ht="16.5">
      <c r="A50" s="37"/>
      <c r="B50" s="177" t="s">
        <v>50</v>
      </c>
      <c r="C50" s="164" t="s">
        <v>159</v>
      </c>
      <c r="D50" s="162" t="s">
        <v>112</v>
      </c>
      <c r="E50" s="185">
        <v>473962.5</v>
      </c>
      <c r="F50" s="185">
        <v>1836318</v>
      </c>
      <c r="G50" s="169">
        <f>(F50-E50)/E50</f>
        <v>2.8743951261966929</v>
      </c>
      <c r="H50" s="185">
        <v>1838000</v>
      </c>
      <c r="I50" s="169">
        <f>(F50-H50)/H50</f>
        <v>-9.1512513601741026E-4</v>
      </c>
    </row>
    <row r="51" spans="1:9" ht="16.5">
      <c r="A51" s="37"/>
      <c r="B51" s="177" t="s">
        <v>49</v>
      </c>
      <c r="C51" s="164" t="s">
        <v>158</v>
      </c>
      <c r="D51" s="160" t="s">
        <v>199</v>
      </c>
      <c r="E51" s="185">
        <v>33049.4</v>
      </c>
      <c r="F51" s="185">
        <v>137893.24300111982</v>
      </c>
      <c r="G51" s="169">
        <f>(F51-E51)/E51</f>
        <v>3.1723372588040877</v>
      </c>
      <c r="H51" s="185">
        <v>137745.25</v>
      </c>
      <c r="I51" s="169">
        <f>(F51-H51)/H51</f>
        <v>1.074396402923627E-3</v>
      </c>
    </row>
    <row r="52" spans="1:9" ht="16.5">
      <c r="A52" s="37"/>
      <c r="B52" s="177" t="s">
        <v>47</v>
      </c>
      <c r="C52" s="164" t="s">
        <v>113</v>
      </c>
      <c r="D52" s="160" t="s">
        <v>114</v>
      </c>
      <c r="E52" s="185">
        <v>318965.07142857142</v>
      </c>
      <c r="F52" s="185">
        <v>925667.27915533516</v>
      </c>
      <c r="G52" s="169">
        <f>(F52-E52)/E52</f>
        <v>1.9020960665363256</v>
      </c>
      <c r="H52" s="185">
        <v>924637.71428571432</v>
      </c>
      <c r="I52" s="169">
        <f>(F52-H52)/H52</f>
        <v>1.1134792078172796E-3</v>
      </c>
    </row>
    <row r="53" spans="1:9" ht="16.5">
      <c r="A53" s="37"/>
      <c r="B53" s="177" t="s">
        <v>48</v>
      </c>
      <c r="C53" s="164" t="s">
        <v>157</v>
      </c>
      <c r="D53" s="162" t="s">
        <v>114</v>
      </c>
      <c r="E53" s="185">
        <v>370602.31952380954</v>
      </c>
      <c r="F53" s="185">
        <v>1248926.33375</v>
      </c>
      <c r="G53" s="169">
        <f>(F53-E53)/E53</f>
        <v>2.3699906016636847</v>
      </c>
      <c r="H53" s="185">
        <v>1247521</v>
      </c>
      <c r="I53" s="169">
        <f>(F53-H53)/H53</f>
        <v>1.1265010769357716E-3</v>
      </c>
    </row>
    <row r="54" spans="1:9" ht="16.5" customHeight="1" thickBot="1">
      <c r="A54" s="38"/>
      <c r="B54" s="177" t="s">
        <v>46</v>
      </c>
      <c r="C54" s="164" t="s">
        <v>111</v>
      </c>
      <c r="D54" s="161" t="s">
        <v>110</v>
      </c>
      <c r="E54" s="188">
        <v>105643.25</v>
      </c>
      <c r="F54" s="188">
        <v>314492.78163493838</v>
      </c>
      <c r="G54" s="175">
        <f>(F54-E54)/E54</f>
        <v>1.9769320958503112</v>
      </c>
      <c r="H54" s="188">
        <v>314038.33333333331</v>
      </c>
      <c r="I54" s="175">
        <f>(F54-H54)/H54</f>
        <v>1.4471109204451645E-3</v>
      </c>
    </row>
    <row r="55" spans="1:9" ht="15.75" customHeight="1" thickBot="1">
      <c r="A55" s="221" t="s">
        <v>191</v>
      </c>
      <c r="B55" s="222"/>
      <c r="C55" s="222"/>
      <c r="D55" s="223"/>
      <c r="E55" s="83">
        <f>SUM(E49:E54)</f>
        <v>1428976.902063492</v>
      </c>
      <c r="F55" s="83">
        <f>SUM(F49:F54)</f>
        <v>4817417.6338086566</v>
      </c>
      <c r="G55" s="103">
        <f t="shared" ref="G55" si="6">(F55-E55)/E55</f>
        <v>2.3712354810299168</v>
      </c>
      <c r="H55" s="83">
        <f>SUM(H49:H54)</f>
        <v>4821523.6309523806</v>
      </c>
      <c r="I55" s="104">
        <f t="shared" ref="I55" si="7">(F55-H55)/H55</f>
        <v>-8.5159743226498655E-4</v>
      </c>
    </row>
    <row r="56" spans="1:9" ht="17.25" customHeight="1" thickBot="1">
      <c r="A56" s="108" t="s">
        <v>44</v>
      </c>
      <c r="B56" s="10" t="s">
        <v>57</v>
      </c>
      <c r="C56" s="151"/>
      <c r="D56" s="122"/>
      <c r="E56" s="105"/>
      <c r="F56" s="105"/>
      <c r="G56" s="106"/>
      <c r="H56" s="105"/>
      <c r="I56" s="107"/>
    </row>
    <row r="57" spans="1:9" ht="16.5">
      <c r="A57" s="108"/>
      <c r="B57" s="198" t="s">
        <v>39</v>
      </c>
      <c r="C57" s="167" t="s">
        <v>116</v>
      </c>
      <c r="D57" s="168" t="s">
        <v>114</v>
      </c>
      <c r="E57" s="182">
        <v>57953.333333333336</v>
      </c>
      <c r="F57" s="143">
        <v>154960</v>
      </c>
      <c r="G57" s="170">
        <f>(F57-E57)/E57</f>
        <v>1.6738755320372711</v>
      </c>
      <c r="H57" s="143">
        <v>168062.6</v>
      </c>
      <c r="I57" s="170">
        <f>(F57-H57)/H57</f>
        <v>-7.7962616310827071E-2</v>
      </c>
    </row>
    <row r="58" spans="1:9" ht="16.5">
      <c r="A58" s="109"/>
      <c r="B58" s="199" t="s">
        <v>55</v>
      </c>
      <c r="C58" s="164" t="s">
        <v>122</v>
      </c>
      <c r="D58" s="160" t="s">
        <v>120</v>
      </c>
      <c r="E58" s="185">
        <v>85265.5</v>
      </c>
      <c r="F58" s="196">
        <v>196568.25</v>
      </c>
      <c r="G58" s="169">
        <f>(F58-E58)/E58</f>
        <v>1.3053667661598185</v>
      </c>
      <c r="H58" s="196">
        <v>198246</v>
      </c>
      <c r="I58" s="169">
        <f>(F58-H58)/H58</f>
        <v>-8.4629702490844703E-3</v>
      </c>
    </row>
    <row r="59" spans="1:9" ht="16.5">
      <c r="A59" s="109"/>
      <c r="B59" s="199" t="s">
        <v>56</v>
      </c>
      <c r="C59" s="164" t="s">
        <v>123</v>
      </c>
      <c r="D59" s="160" t="s">
        <v>120</v>
      </c>
      <c r="E59" s="185">
        <v>542700</v>
      </c>
      <c r="F59" s="196">
        <v>1161306</v>
      </c>
      <c r="G59" s="169">
        <f>(F59-E59)/E59</f>
        <v>1.1398673300165838</v>
      </c>
      <c r="H59" s="196">
        <v>1162007</v>
      </c>
      <c r="I59" s="169">
        <f>(F59-H59)/H59</f>
        <v>-6.0326658961606949E-4</v>
      </c>
    </row>
    <row r="60" spans="1:9" ht="16.5">
      <c r="A60" s="109"/>
      <c r="B60" s="199" t="s">
        <v>40</v>
      </c>
      <c r="C60" s="164" t="s">
        <v>117</v>
      </c>
      <c r="D60" s="160" t="s">
        <v>114</v>
      </c>
      <c r="E60" s="185">
        <v>50188.6</v>
      </c>
      <c r="F60" s="196">
        <v>138033.60000000001</v>
      </c>
      <c r="G60" s="169">
        <f>(F60-E60)/E60</f>
        <v>1.7502978764101809</v>
      </c>
      <c r="H60" s="196">
        <v>137879.20000000001</v>
      </c>
      <c r="I60" s="169">
        <f>(F60-H60)/H60</f>
        <v>1.1198208286673709E-3</v>
      </c>
    </row>
    <row r="61" spans="1:9" s="126" customFormat="1" ht="16.5">
      <c r="A61" s="148"/>
      <c r="B61" s="199" t="s">
        <v>43</v>
      </c>
      <c r="C61" s="164" t="s">
        <v>119</v>
      </c>
      <c r="D61" s="160" t="s">
        <v>114</v>
      </c>
      <c r="E61" s="185">
        <v>33333.333333333328</v>
      </c>
      <c r="F61" s="194">
        <v>110185.5</v>
      </c>
      <c r="G61" s="169">
        <f>(F61-E61)/E61</f>
        <v>2.3055650000000005</v>
      </c>
      <c r="H61" s="194">
        <v>110062.25</v>
      </c>
      <c r="I61" s="169">
        <f>(F61-H61)/H61</f>
        <v>1.1198208286674132E-3</v>
      </c>
    </row>
    <row r="62" spans="1:9" s="126" customFormat="1" ht="17.25" thickBot="1">
      <c r="A62" s="148"/>
      <c r="B62" s="200" t="s">
        <v>42</v>
      </c>
      <c r="C62" s="165" t="s">
        <v>198</v>
      </c>
      <c r="D62" s="161" t="s">
        <v>114</v>
      </c>
      <c r="E62" s="188">
        <v>33096.5625</v>
      </c>
      <c r="F62" s="197">
        <v>96406.170212765966</v>
      </c>
      <c r="G62" s="174">
        <f>(F62-E62)/E62</f>
        <v>1.9128756260643676</v>
      </c>
      <c r="H62" s="197">
        <v>96295.166666666672</v>
      </c>
      <c r="I62" s="174">
        <f>(F62-H62)/H62</f>
        <v>1.1527426551276706E-3</v>
      </c>
    </row>
    <row r="63" spans="1:9" s="126" customFormat="1" ht="16.5">
      <c r="A63" s="148"/>
      <c r="B63" s="94" t="s">
        <v>38</v>
      </c>
      <c r="C63" s="163" t="s">
        <v>115</v>
      </c>
      <c r="D63" s="160" t="s">
        <v>114</v>
      </c>
      <c r="E63" s="185">
        <v>55887.499999999993</v>
      </c>
      <c r="F63" s="195">
        <v>151986.25699888018</v>
      </c>
      <c r="G63" s="169">
        <f>(F63-E63)/E63</f>
        <v>1.7195035920175388</v>
      </c>
      <c r="H63" s="195">
        <v>151810</v>
      </c>
      <c r="I63" s="169">
        <f>(F63-H63)/H63</f>
        <v>1.1610368149672897E-3</v>
      </c>
    </row>
    <row r="64" spans="1:9" s="126" customFormat="1" ht="16.5">
      <c r="A64" s="148"/>
      <c r="B64" s="199" t="s">
        <v>54</v>
      </c>
      <c r="C64" s="164" t="s">
        <v>121</v>
      </c>
      <c r="D64" s="162" t="s">
        <v>120</v>
      </c>
      <c r="E64" s="192">
        <v>82074.71428571429</v>
      </c>
      <c r="F64" s="196">
        <v>212388.85714285713</v>
      </c>
      <c r="G64" s="169">
        <f>(F64-E64)/E64</f>
        <v>1.5877501858063121</v>
      </c>
      <c r="H64" s="196">
        <v>207686.28571428571</v>
      </c>
      <c r="I64" s="169">
        <f>(F64-H64)/H64</f>
        <v>2.2642667099553957E-2</v>
      </c>
    </row>
    <row r="65" spans="1:9" ht="16.5" customHeight="1" thickBot="1">
      <c r="A65" s="110"/>
      <c r="B65" s="200" t="s">
        <v>41</v>
      </c>
      <c r="C65" s="165" t="s">
        <v>118</v>
      </c>
      <c r="D65" s="161" t="s">
        <v>114</v>
      </c>
      <c r="E65" s="188">
        <v>65376.25</v>
      </c>
      <c r="F65" s="197">
        <v>189080.74972004478</v>
      </c>
      <c r="G65" s="174">
        <f>(F65-E65)/E65</f>
        <v>1.8921932616209216</v>
      </c>
      <c r="H65" s="197">
        <v>184672.4</v>
      </c>
      <c r="I65" s="174">
        <f>(F65-H65)/H65</f>
        <v>2.3871188764779085E-2</v>
      </c>
    </row>
    <row r="66" spans="1:9" ht="15.75" customHeight="1" thickBot="1">
      <c r="A66" s="221" t="s">
        <v>192</v>
      </c>
      <c r="B66" s="232"/>
      <c r="C66" s="232"/>
      <c r="D66" s="233"/>
      <c r="E66" s="99">
        <f>SUM(E57:E65)</f>
        <v>1005875.793452381</v>
      </c>
      <c r="F66" s="99">
        <f>SUM(F57:F65)</f>
        <v>2410915.3840745483</v>
      </c>
      <c r="G66" s="101">
        <f t="shared" ref="G66" si="8">(F66-E66)/E66</f>
        <v>1.3968320937516256</v>
      </c>
      <c r="H66" s="99">
        <f>SUM(H57:H65)</f>
        <v>2416720.9023809526</v>
      </c>
      <c r="I66" s="152">
        <f t="shared" ref="I66" si="9">(F66-H66)/H66</f>
        <v>-2.402229525422136E-3</v>
      </c>
    </row>
    <row r="67" spans="1:9" ht="17.25" customHeight="1" thickBot="1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>
      <c r="A68" s="33"/>
      <c r="B68" s="177" t="s">
        <v>59</v>
      </c>
      <c r="C68" s="164" t="s">
        <v>128</v>
      </c>
      <c r="D68" s="168" t="s">
        <v>124</v>
      </c>
      <c r="E68" s="182">
        <v>138618.8125</v>
      </c>
      <c r="F68" s="190">
        <v>398949.00167973124</v>
      </c>
      <c r="G68" s="169">
        <f>(F68-E68)/E68</f>
        <v>1.8780292839381469</v>
      </c>
      <c r="H68" s="190">
        <v>408152.88888888888</v>
      </c>
      <c r="I68" s="169">
        <f>(F68-H68)/H68</f>
        <v>-2.2550096936011645E-2</v>
      </c>
    </row>
    <row r="69" spans="1:9" ht="16.5">
      <c r="A69" s="37"/>
      <c r="B69" s="177" t="s">
        <v>63</v>
      </c>
      <c r="C69" s="164" t="s">
        <v>132</v>
      </c>
      <c r="D69" s="162" t="s">
        <v>126</v>
      </c>
      <c r="E69" s="185">
        <v>88572.013888888891</v>
      </c>
      <c r="F69" s="184">
        <v>284292</v>
      </c>
      <c r="G69" s="169">
        <f>(F69-E69)/E69</f>
        <v>2.2097271758620773</v>
      </c>
      <c r="H69" s="184">
        <v>290225</v>
      </c>
      <c r="I69" s="169">
        <f>(F69-H69)/H69</f>
        <v>-2.0442759927642346E-2</v>
      </c>
    </row>
    <row r="70" spans="1:9" ht="16.5">
      <c r="A70" s="37"/>
      <c r="B70" s="177" t="s">
        <v>61</v>
      </c>
      <c r="C70" s="164" t="s">
        <v>130</v>
      </c>
      <c r="D70" s="162" t="s">
        <v>216</v>
      </c>
      <c r="E70" s="185">
        <v>449998.4</v>
      </c>
      <c r="F70" s="184">
        <v>892209.21911160881</v>
      </c>
      <c r="G70" s="169">
        <f>(F70-E70)/E70</f>
        <v>0.98269420316074185</v>
      </c>
      <c r="H70" s="184">
        <v>900838.5555555555</v>
      </c>
      <c r="I70" s="169">
        <f>(F70-H70)/H70</f>
        <v>-9.5792263671761971E-3</v>
      </c>
    </row>
    <row r="71" spans="1:9" ht="16.5">
      <c r="A71" s="37"/>
      <c r="B71" s="177" t="s">
        <v>64</v>
      </c>
      <c r="C71" s="164" t="s">
        <v>133</v>
      </c>
      <c r="D71" s="162" t="s">
        <v>127</v>
      </c>
      <c r="E71" s="185">
        <v>72634.087499999994</v>
      </c>
      <c r="F71" s="184">
        <v>223050.24692049273</v>
      </c>
      <c r="G71" s="169">
        <f>(F71-E71)/E71</f>
        <v>2.0708755984646019</v>
      </c>
      <c r="H71" s="184">
        <v>222803.5</v>
      </c>
      <c r="I71" s="169">
        <f>(F71-H71)/H71</f>
        <v>1.1074642924942062E-3</v>
      </c>
    </row>
    <row r="72" spans="1:9" ht="16.5">
      <c r="A72" s="37"/>
      <c r="B72" s="177" t="s">
        <v>60</v>
      </c>
      <c r="C72" s="164" t="s">
        <v>129</v>
      </c>
      <c r="D72" s="162" t="s">
        <v>215</v>
      </c>
      <c r="E72" s="185">
        <v>706183.0625</v>
      </c>
      <c r="F72" s="184">
        <v>2460064.5</v>
      </c>
      <c r="G72" s="169">
        <f>(F72-E72)/E72</f>
        <v>2.4836073401293168</v>
      </c>
      <c r="H72" s="184">
        <v>2457312.75</v>
      </c>
      <c r="I72" s="169">
        <f>(F72-H72)/H72</f>
        <v>1.1198208286674132E-3</v>
      </c>
    </row>
    <row r="73" spans="1:9" ht="16.5" customHeight="1" thickBot="1">
      <c r="A73" s="37"/>
      <c r="B73" s="177" t="s">
        <v>62</v>
      </c>
      <c r="C73" s="164" t="s">
        <v>131</v>
      </c>
      <c r="D73" s="161" t="s">
        <v>125</v>
      </c>
      <c r="E73" s="188">
        <v>203643.25</v>
      </c>
      <c r="F73" s="193">
        <v>520691.14285714284</v>
      </c>
      <c r="G73" s="175">
        <f>(F73-E73)/E73</f>
        <v>1.5568789677887327</v>
      </c>
      <c r="H73" s="193">
        <v>520108.71428571426</v>
      </c>
      <c r="I73" s="175">
        <f>(F73-H73)/H73</f>
        <v>1.1198208286674293E-3</v>
      </c>
    </row>
    <row r="74" spans="1:9" ht="15.75" customHeight="1" thickBot="1">
      <c r="A74" s="221" t="s">
        <v>214</v>
      </c>
      <c r="B74" s="222"/>
      <c r="C74" s="222"/>
      <c r="D74" s="223"/>
      <c r="E74" s="83">
        <f>SUM(E68:E73)</f>
        <v>1659649.6263888888</v>
      </c>
      <c r="F74" s="83">
        <f>SUM(F68:F73)</f>
        <v>4779256.1105689751</v>
      </c>
      <c r="G74" s="103">
        <f t="shared" ref="G74" si="10">(F74-E74)/E74</f>
        <v>1.879677755218619</v>
      </c>
      <c r="H74" s="83">
        <f>SUM(H68:H73)</f>
        <v>4799441.4087301586</v>
      </c>
      <c r="I74" s="104">
        <f t="shared" ref="I74" si="11">(F74-H74)/H74</f>
        <v>-4.2057598879041494E-3</v>
      </c>
    </row>
    <row r="75" spans="1:9" ht="17.25" customHeight="1" thickBot="1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>
      <c r="A76" s="33"/>
      <c r="B76" s="177" t="s">
        <v>67</v>
      </c>
      <c r="C76" s="166" t="s">
        <v>139</v>
      </c>
      <c r="D76" s="168" t="s">
        <v>135</v>
      </c>
      <c r="E76" s="182">
        <v>64687.0625</v>
      </c>
      <c r="F76" s="182">
        <v>205769</v>
      </c>
      <c r="G76" s="169">
        <f>(F76-E76)/E76</f>
        <v>2.1809915622617737</v>
      </c>
      <c r="H76" s="182">
        <v>209140.6</v>
      </c>
      <c r="I76" s="169">
        <f>(F76-H76)/H76</f>
        <v>-1.612121223712663E-2</v>
      </c>
    </row>
    <row r="77" spans="1:9" ht="16.5">
      <c r="A77" s="37"/>
      <c r="B77" s="177" t="s">
        <v>69</v>
      </c>
      <c r="C77" s="164" t="s">
        <v>140</v>
      </c>
      <c r="D77" s="162" t="s">
        <v>136</v>
      </c>
      <c r="E77" s="185">
        <v>28052.416666666668</v>
      </c>
      <c r="F77" s="185">
        <v>80062.11048898843</v>
      </c>
      <c r="G77" s="169">
        <f>(F77-E77)/E77</f>
        <v>1.8540182986844898</v>
      </c>
      <c r="H77" s="185">
        <v>80481.625</v>
      </c>
      <c r="I77" s="169">
        <f>(F77-H77)/H77</f>
        <v>-5.2125502064796778E-3</v>
      </c>
    </row>
    <row r="78" spans="1:9" ht="16.5">
      <c r="A78" s="37"/>
      <c r="B78" s="177" t="s">
        <v>71</v>
      </c>
      <c r="C78" s="164" t="s">
        <v>200</v>
      </c>
      <c r="D78" s="162" t="s">
        <v>134</v>
      </c>
      <c r="E78" s="185">
        <v>31662.658333333333</v>
      </c>
      <c r="F78" s="185">
        <v>105990.00149309443</v>
      </c>
      <c r="G78" s="169">
        <f>(F78-E78)/E78</f>
        <v>2.3474763987681948</v>
      </c>
      <c r="H78" s="185">
        <v>106155.375</v>
      </c>
      <c r="I78" s="169">
        <f>(F78-H78)/H78</f>
        <v>-1.5578439330610366E-3</v>
      </c>
    </row>
    <row r="79" spans="1:9" ht="16.5">
      <c r="A79" s="37"/>
      <c r="B79" s="177" t="s">
        <v>68</v>
      </c>
      <c r="C79" s="164" t="s">
        <v>138</v>
      </c>
      <c r="D79" s="162" t="s">
        <v>134</v>
      </c>
      <c r="E79" s="185">
        <v>78931.428571428565</v>
      </c>
      <c r="F79" s="185">
        <v>269395.00335946248</v>
      </c>
      <c r="G79" s="169">
        <f>(F79-E79)/E79</f>
        <v>2.4130258153844881</v>
      </c>
      <c r="H79" s="185">
        <v>268991.44444444444</v>
      </c>
      <c r="I79" s="169">
        <f>(F79-H79)/H79</f>
        <v>1.5002667309792226E-3</v>
      </c>
    </row>
    <row r="80" spans="1:9" ht="16.5" customHeight="1" thickBot="1">
      <c r="A80" s="38"/>
      <c r="B80" s="177" t="s">
        <v>70</v>
      </c>
      <c r="C80" s="164" t="s">
        <v>141</v>
      </c>
      <c r="D80" s="161" t="s">
        <v>137</v>
      </c>
      <c r="E80" s="188">
        <v>40115</v>
      </c>
      <c r="F80" s="188">
        <v>139480.01791713326</v>
      </c>
      <c r="G80" s="169">
        <f>(F80-E80)/E80</f>
        <v>2.4770040612522313</v>
      </c>
      <c r="H80" s="188">
        <v>139010.33333333334</v>
      </c>
      <c r="I80" s="169">
        <f>(F80-H80)/H80</f>
        <v>3.3787746028466482E-3</v>
      </c>
    </row>
    <row r="81" spans="1:11" ht="15.75" customHeight="1" thickBot="1">
      <c r="A81" s="221" t="s">
        <v>193</v>
      </c>
      <c r="B81" s="222"/>
      <c r="C81" s="222"/>
      <c r="D81" s="223"/>
      <c r="E81" s="83">
        <f>SUM(E76:E80)</f>
        <v>243448.56607142859</v>
      </c>
      <c r="F81" s="83">
        <f>SUM(F76:F80)</f>
        <v>800696.1332586786</v>
      </c>
      <c r="G81" s="103">
        <f t="shared" ref="G81" si="12">(F81-E81)/E81</f>
        <v>2.2889745303480318</v>
      </c>
      <c r="H81" s="83">
        <f>SUM(H76:H80)</f>
        <v>803779.37777777773</v>
      </c>
      <c r="I81" s="104">
        <f t="shared" ref="I81" si="13">(F81-H81)/H81</f>
        <v>-3.8359338449605726E-3</v>
      </c>
    </row>
    <row r="82" spans="1:11" ht="17.25" customHeight="1" thickBot="1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>
      <c r="A83" s="33"/>
      <c r="B83" s="177" t="s">
        <v>77</v>
      </c>
      <c r="C83" s="164" t="s">
        <v>146</v>
      </c>
      <c r="D83" s="168" t="s">
        <v>162</v>
      </c>
      <c r="E83" s="185">
        <v>25078.711805555558</v>
      </c>
      <c r="F83" s="182">
        <v>96668.255039193726</v>
      </c>
      <c r="G83" s="170">
        <f>(F83-E83)/E83</f>
        <v>2.8545941190559598</v>
      </c>
      <c r="H83" s="182">
        <v>97009.777777777781</v>
      </c>
      <c r="I83" s="170">
        <f>(F83-H83)/H83</f>
        <v>-3.5204981024323984E-3</v>
      </c>
    </row>
    <row r="84" spans="1:11" ht="16.5">
      <c r="A84" s="37"/>
      <c r="B84" s="177" t="s">
        <v>74</v>
      </c>
      <c r="C84" s="164" t="s">
        <v>144</v>
      </c>
      <c r="D84" s="160" t="s">
        <v>142</v>
      </c>
      <c r="E84" s="185">
        <v>24255.958333333332</v>
      </c>
      <c r="F84" s="185">
        <v>71392.28571428571</v>
      </c>
      <c r="G84" s="169">
        <f>(F84-E84)/E84</f>
        <v>1.9432886028739627</v>
      </c>
      <c r="H84" s="185">
        <v>71588.833333333328</v>
      </c>
      <c r="I84" s="169">
        <f>(F84-H84)/H84</f>
        <v>-2.7455066648795559E-3</v>
      </c>
    </row>
    <row r="85" spans="1:11" ht="16.5">
      <c r="A85" s="37"/>
      <c r="B85" s="177" t="s">
        <v>80</v>
      </c>
      <c r="C85" s="164" t="s">
        <v>151</v>
      </c>
      <c r="D85" s="162" t="s">
        <v>150</v>
      </c>
      <c r="E85" s="185">
        <v>49090.425000000003</v>
      </c>
      <c r="F85" s="185">
        <v>165568.79999999999</v>
      </c>
      <c r="G85" s="169">
        <f>(F85-E85)/E85</f>
        <v>2.3727310366532777</v>
      </c>
      <c r="H85" s="185">
        <v>165562.20000000001</v>
      </c>
      <c r="I85" s="169">
        <f>(F85-H85)/H85</f>
        <v>3.9864171894168573E-5</v>
      </c>
    </row>
    <row r="86" spans="1:11" ht="16.5">
      <c r="A86" s="37"/>
      <c r="B86" s="177" t="s">
        <v>79</v>
      </c>
      <c r="C86" s="164" t="s">
        <v>155</v>
      </c>
      <c r="D86" s="162" t="s">
        <v>156</v>
      </c>
      <c r="E86" s="185">
        <v>133666</v>
      </c>
      <c r="F86" s="185">
        <v>760791.99776035838</v>
      </c>
      <c r="G86" s="169">
        <f>(F86-E86)/E86</f>
        <v>4.6917390941627515</v>
      </c>
      <c r="H86" s="185">
        <v>759943</v>
      </c>
      <c r="I86" s="169">
        <f>(F86-H86)/H86</f>
        <v>1.1171861052189215E-3</v>
      </c>
    </row>
    <row r="87" spans="1:11" ht="16.5">
      <c r="A87" s="37"/>
      <c r="B87" s="177" t="s">
        <v>75</v>
      </c>
      <c r="C87" s="164" t="s">
        <v>148</v>
      </c>
      <c r="D87" s="173" t="s">
        <v>145</v>
      </c>
      <c r="E87" s="194">
        <v>16300.108333333334</v>
      </c>
      <c r="F87" s="194">
        <v>43806</v>
      </c>
      <c r="G87" s="169">
        <f>(F87-E87)/E87</f>
        <v>1.6874668010897678</v>
      </c>
      <c r="H87" s="194">
        <v>43757</v>
      </c>
      <c r="I87" s="169">
        <f>(F87-H87)/H87</f>
        <v>1.1198208286674132E-3</v>
      </c>
    </row>
    <row r="88" spans="1:11" ht="16.5">
      <c r="A88" s="37"/>
      <c r="B88" s="177" t="s">
        <v>78</v>
      </c>
      <c r="C88" s="164" t="s">
        <v>149</v>
      </c>
      <c r="D88" s="173" t="s">
        <v>147</v>
      </c>
      <c r="E88" s="194">
        <v>37067.232142857145</v>
      </c>
      <c r="F88" s="194">
        <v>133023.39574468083</v>
      </c>
      <c r="G88" s="169">
        <f>(F88-E88)/E88</f>
        <v>2.588705928514127</v>
      </c>
      <c r="H88" s="194">
        <v>132789.1</v>
      </c>
      <c r="I88" s="169">
        <f>(F88-H88)/H88</f>
        <v>1.764420006467614E-3</v>
      </c>
    </row>
    <row r="89" spans="1:11" ht="16.5" customHeight="1" thickBot="1">
      <c r="A89" s="35"/>
      <c r="B89" s="178" t="s">
        <v>76</v>
      </c>
      <c r="C89" s="165" t="s">
        <v>143</v>
      </c>
      <c r="D89" s="161" t="s">
        <v>161</v>
      </c>
      <c r="E89" s="188">
        <v>31712.821428571431</v>
      </c>
      <c r="F89" s="248">
        <v>98116.5</v>
      </c>
      <c r="G89" s="171">
        <f>(F89-E89)/E89</f>
        <v>2.0939063627937773</v>
      </c>
      <c r="H89" s="248">
        <v>96868.175000000003</v>
      </c>
      <c r="I89" s="171">
        <f>(F89-H89)/H89</f>
        <v>1.2886843382772484E-2</v>
      </c>
    </row>
    <row r="90" spans="1:11" ht="15.75" customHeight="1" thickBot="1">
      <c r="A90" s="221" t="s">
        <v>194</v>
      </c>
      <c r="B90" s="222"/>
      <c r="C90" s="222"/>
      <c r="D90" s="223"/>
      <c r="E90" s="83">
        <f>SUM(E83:E89)</f>
        <v>317171.25704365078</v>
      </c>
      <c r="F90" s="83">
        <f>SUM(F83:F89)</f>
        <v>1369367.2342585186</v>
      </c>
      <c r="G90" s="111">
        <f t="shared" ref="G90:G91" si="14">(F90-E90)/E90</f>
        <v>3.3174379892502648</v>
      </c>
      <c r="H90" s="83">
        <f>SUM(H83:H89)</f>
        <v>1367518.0861111113</v>
      </c>
      <c r="I90" s="104">
        <f t="shared" ref="I90:I91" si="15">(F90-H90)/H90</f>
        <v>1.3521928274204753E-3</v>
      </c>
    </row>
    <row r="91" spans="1:11" ht="15.75" customHeight="1" thickBot="1">
      <c r="A91" s="221" t="s">
        <v>195</v>
      </c>
      <c r="B91" s="222"/>
      <c r="C91" s="222"/>
      <c r="D91" s="223"/>
      <c r="E91" s="99">
        <f>SUM(E90+E81+E74+E66+E55+E47+E39+E32)</f>
        <v>6360768.5191269834</v>
      </c>
      <c r="F91" s="99">
        <f>SUM(F32,F39,F47,F55,F66,F74,F81,F90)</f>
        <v>19826329.434571199</v>
      </c>
      <c r="G91" s="101">
        <f t="shared" si="14"/>
        <v>2.116970752033021</v>
      </c>
      <c r="H91" s="99">
        <f>SUM(H32,H39,H47,H55,H66,H74,H81,H90)</f>
        <v>19621000.637896825</v>
      </c>
      <c r="I91" s="112">
        <f t="shared" si="15"/>
        <v>1.0464746445081594E-2</v>
      </c>
      <c r="J91" s="113"/>
    </row>
    <row r="92" spans="1:11">
      <c r="E92" s="114"/>
      <c r="F92" s="114"/>
      <c r="K92" s="115"/>
    </row>
    <row r="93" spans="1:11">
      <c r="I93" s="28"/>
    </row>
    <row r="94" spans="1:11">
      <c r="I94" s="28"/>
    </row>
    <row r="95" spans="1:11">
      <c r="I95" s="2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4" zoomScaleNormal="100" workbookViewId="0">
      <selection activeCell="I19" sqref="I19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26" customWidth="1"/>
    <col min="4" max="6" width="13.140625" style="126" customWidth="1"/>
    <col min="7" max="7" width="11.28515625" style="82" customWidth="1"/>
    <col min="8" max="8" width="11.42578125" style="126" customWidth="1"/>
    <col min="9" max="9" width="11.7109375" style="126" customWidth="1"/>
    <col min="10" max="10" width="9.140625" style="126"/>
    <col min="11" max="11" width="13" style="207" bestFit="1" customWidth="1"/>
    <col min="12" max="12" width="9.140625" style="207"/>
    <col min="13" max="16384" width="9.140625" style="126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6" t="s">
        <v>205</v>
      </c>
      <c r="B9" s="26"/>
      <c r="C9" s="26"/>
      <c r="D9" s="26"/>
      <c r="E9" s="206"/>
      <c r="F9" s="206"/>
    </row>
    <row r="10" spans="1:12" ht="18">
      <c r="A10" s="2" t="s">
        <v>206</v>
      </c>
      <c r="B10" s="2"/>
      <c r="C10" s="2"/>
    </row>
    <row r="11" spans="1:12" ht="18">
      <c r="A11" s="2" t="s">
        <v>225</v>
      </c>
    </row>
    <row r="12" spans="1:12" ht="15.75" thickBot="1"/>
    <row r="13" spans="1:12" ht="24.75" customHeight="1">
      <c r="A13" s="215" t="s">
        <v>3</v>
      </c>
      <c r="B13" s="215"/>
      <c r="C13" s="217" t="s">
        <v>0</v>
      </c>
      <c r="D13" s="211" t="s">
        <v>207</v>
      </c>
      <c r="E13" s="211" t="s">
        <v>208</v>
      </c>
      <c r="F13" s="211" t="s">
        <v>209</v>
      </c>
      <c r="G13" s="211" t="s">
        <v>210</v>
      </c>
      <c r="H13" s="211" t="s">
        <v>211</v>
      </c>
      <c r="I13" s="211" t="s">
        <v>212</v>
      </c>
    </row>
    <row r="14" spans="1:12" ht="24.75" customHeight="1" thickBot="1">
      <c r="A14" s="216"/>
      <c r="B14" s="216"/>
      <c r="C14" s="218"/>
      <c r="D14" s="231"/>
      <c r="E14" s="231"/>
      <c r="F14" s="231"/>
      <c r="G14" s="212"/>
      <c r="H14" s="231"/>
      <c r="I14" s="231"/>
    </row>
    <row r="15" spans="1:12" ht="17.25" customHeight="1" thickBot="1">
      <c r="A15" s="86" t="s">
        <v>24</v>
      </c>
      <c r="B15" s="120" t="s">
        <v>22</v>
      </c>
      <c r="C15" s="5"/>
      <c r="D15" s="7"/>
      <c r="E15" s="7"/>
      <c r="F15" s="7"/>
      <c r="G15" s="7"/>
      <c r="H15" s="7"/>
      <c r="I15" s="8"/>
      <c r="K15" s="234"/>
    </row>
    <row r="16" spans="1:12" ht="18">
      <c r="A16" s="87"/>
      <c r="B16" s="235" t="s">
        <v>4</v>
      </c>
      <c r="C16" s="163" t="s">
        <v>163</v>
      </c>
      <c r="D16" s="236">
        <v>60000</v>
      </c>
      <c r="E16" s="236">
        <v>65000</v>
      </c>
      <c r="F16" s="236">
        <v>45000</v>
      </c>
      <c r="G16" s="155">
        <v>55000</v>
      </c>
      <c r="H16" s="155">
        <v>63333</v>
      </c>
      <c r="I16" s="155">
        <f>AVERAGE(D16:H16)</f>
        <v>57666.6</v>
      </c>
      <c r="K16" s="234"/>
      <c r="L16" s="237"/>
    </row>
    <row r="17" spans="1:16" ht="18">
      <c r="A17" s="88"/>
      <c r="B17" s="238" t="s">
        <v>5</v>
      </c>
      <c r="C17" s="164" t="s">
        <v>164</v>
      </c>
      <c r="D17" s="202">
        <v>60000</v>
      </c>
      <c r="E17" s="202">
        <v>50000</v>
      </c>
      <c r="F17" s="202">
        <v>40000</v>
      </c>
      <c r="G17" s="125">
        <v>50000</v>
      </c>
      <c r="H17" s="125">
        <v>50000</v>
      </c>
      <c r="I17" s="155">
        <f t="shared" ref="I17:I40" si="0">AVERAGE(D17:H17)</f>
        <v>50000</v>
      </c>
      <c r="K17" s="234"/>
      <c r="L17" s="237"/>
    </row>
    <row r="18" spans="1:16" ht="18">
      <c r="A18" s="88"/>
      <c r="B18" s="238" t="s">
        <v>6</v>
      </c>
      <c r="C18" s="164" t="s">
        <v>165</v>
      </c>
      <c r="D18" s="202">
        <v>35000</v>
      </c>
      <c r="E18" s="239">
        <v>50000</v>
      </c>
      <c r="F18" s="202">
        <v>45000</v>
      </c>
      <c r="G18" s="125">
        <v>27500</v>
      </c>
      <c r="H18" s="125">
        <v>40000</v>
      </c>
      <c r="I18" s="155">
        <f t="shared" si="0"/>
        <v>39500</v>
      </c>
      <c r="K18" s="234"/>
      <c r="L18" s="237"/>
    </row>
    <row r="19" spans="1:16" ht="18">
      <c r="A19" s="88"/>
      <c r="B19" s="238" t="s">
        <v>7</v>
      </c>
      <c r="C19" s="164" t="s">
        <v>166</v>
      </c>
      <c r="D19" s="202">
        <v>50000</v>
      </c>
      <c r="E19" s="202">
        <v>15000</v>
      </c>
      <c r="F19" s="202">
        <v>14000</v>
      </c>
      <c r="G19" s="125">
        <v>42500</v>
      </c>
      <c r="H19" s="125">
        <v>38333</v>
      </c>
      <c r="I19" s="155">
        <f t="shared" si="0"/>
        <v>31966.6</v>
      </c>
      <c r="K19" s="234"/>
      <c r="L19" s="237"/>
      <c r="P19" s="207"/>
    </row>
    <row r="20" spans="1:16" ht="18">
      <c r="A20" s="88"/>
      <c r="B20" s="238" t="s">
        <v>8</v>
      </c>
      <c r="C20" s="164" t="s">
        <v>167</v>
      </c>
      <c r="D20" s="202">
        <v>160000</v>
      </c>
      <c r="E20" s="202">
        <v>100000</v>
      </c>
      <c r="F20" s="239">
        <v>150000</v>
      </c>
      <c r="G20" s="125">
        <v>147500</v>
      </c>
      <c r="H20" s="125">
        <v>166666</v>
      </c>
      <c r="I20" s="155">
        <f t="shared" si="0"/>
        <v>144833.20000000001</v>
      </c>
      <c r="K20" s="234"/>
      <c r="L20" s="237"/>
    </row>
    <row r="21" spans="1:16" ht="18.75" customHeight="1">
      <c r="A21" s="88"/>
      <c r="B21" s="238" t="s">
        <v>9</v>
      </c>
      <c r="C21" s="164" t="s">
        <v>168</v>
      </c>
      <c r="D21" s="202">
        <v>70000</v>
      </c>
      <c r="E21" s="202">
        <v>65000</v>
      </c>
      <c r="F21" s="202">
        <v>67500</v>
      </c>
      <c r="G21" s="125">
        <v>50000</v>
      </c>
      <c r="H21" s="125">
        <v>73333</v>
      </c>
      <c r="I21" s="155">
        <f t="shared" si="0"/>
        <v>65166.6</v>
      </c>
      <c r="K21" s="234"/>
      <c r="L21" s="237"/>
    </row>
    <row r="22" spans="1:16" ht="18">
      <c r="A22" s="88"/>
      <c r="B22" s="238" t="s">
        <v>10</v>
      </c>
      <c r="C22" s="164" t="s">
        <v>169</v>
      </c>
      <c r="D22" s="239">
        <v>100000</v>
      </c>
      <c r="E22" s="202">
        <v>35000</v>
      </c>
      <c r="F22" s="202">
        <v>70000</v>
      </c>
      <c r="G22" s="125">
        <v>100000</v>
      </c>
      <c r="H22" s="125">
        <v>80000</v>
      </c>
      <c r="I22" s="155">
        <f t="shared" si="0"/>
        <v>77000</v>
      </c>
      <c r="K22" s="234"/>
      <c r="L22" s="237"/>
    </row>
    <row r="23" spans="1:16" ht="18">
      <c r="A23" s="88"/>
      <c r="B23" s="238" t="s">
        <v>11</v>
      </c>
      <c r="C23" s="164" t="s">
        <v>170</v>
      </c>
      <c r="D23" s="202">
        <v>15000</v>
      </c>
      <c r="E23" s="202">
        <v>10000</v>
      </c>
      <c r="F23" s="239">
        <v>12500</v>
      </c>
      <c r="G23" s="125">
        <v>15000</v>
      </c>
      <c r="H23" s="125">
        <v>15000</v>
      </c>
      <c r="I23" s="155">
        <f t="shared" si="0"/>
        <v>13500</v>
      </c>
      <c r="K23" s="234"/>
      <c r="L23" s="237"/>
    </row>
    <row r="24" spans="1:16" ht="18">
      <c r="A24" s="88"/>
      <c r="B24" s="238" t="s">
        <v>12</v>
      </c>
      <c r="C24" s="164" t="s">
        <v>171</v>
      </c>
      <c r="D24" s="202">
        <v>15000</v>
      </c>
      <c r="E24" s="202">
        <v>10000</v>
      </c>
      <c r="F24" s="202">
        <v>12500</v>
      </c>
      <c r="G24" s="125">
        <v>15000</v>
      </c>
      <c r="H24" s="125">
        <v>18333</v>
      </c>
      <c r="I24" s="155">
        <f t="shared" si="0"/>
        <v>14166.6</v>
      </c>
      <c r="K24" s="234"/>
      <c r="L24" s="237"/>
    </row>
    <row r="25" spans="1:16" ht="18">
      <c r="A25" s="88"/>
      <c r="B25" s="238" t="s">
        <v>13</v>
      </c>
      <c r="C25" s="164" t="s">
        <v>172</v>
      </c>
      <c r="D25" s="202">
        <v>15000</v>
      </c>
      <c r="E25" s="202">
        <v>10000</v>
      </c>
      <c r="F25" s="202">
        <v>12500</v>
      </c>
      <c r="G25" s="125">
        <v>15000</v>
      </c>
      <c r="H25" s="125">
        <v>20000</v>
      </c>
      <c r="I25" s="155">
        <f t="shared" si="0"/>
        <v>14500</v>
      </c>
      <c r="K25" s="234"/>
      <c r="L25" s="237"/>
    </row>
    <row r="26" spans="1:16" ht="18">
      <c r="A26" s="88"/>
      <c r="B26" s="238" t="s">
        <v>14</v>
      </c>
      <c r="C26" s="164" t="s">
        <v>173</v>
      </c>
      <c r="D26" s="202">
        <v>15000</v>
      </c>
      <c r="E26" s="202">
        <v>10000</v>
      </c>
      <c r="F26" s="202">
        <v>12500</v>
      </c>
      <c r="G26" s="125">
        <v>15000</v>
      </c>
      <c r="H26" s="125">
        <v>20000</v>
      </c>
      <c r="I26" s="155">
        <f t="shared" si="0"/>
        <v>14500</v>
      </c>
      <c r="K26" s="234"/>
      <c r="L26" s="237"/>
    </row>
    <row r="27" spans="1:16" ht="18">
      <c r="A27" s="88"/>
      <c r="B27" s="238" t="s">
        <v>15</v>
      </c>
      <c r="C27" s="164" t="s">
        <v>174</v>
      </c>
      <c r="D27" s="202">
        <v>50000</v>
      </c>
      <c r="E27" s="202">
        <v>75000</v>
      </c>
      <c r="F27" s="202">
        <v>60000</v>
      </c>
      <c r="G27" s="125">
        <v>60000</v>
      </c>
      <c r="H27" s="125">
        <v>56666</v>
      </c>
      <c r="I27" s="155">
        <f t="shared" si="0"/>
        <v>60333.2</v>
      </c>
      <c r="K27" s="234"/>
      <c r="L27" s="237"/>
    </row>
    <row r="28" spans="1:16" ht="18">
      <c r="A28" s="88"/>
      <c r="B28" s="238" t="s">
        <v>16</v>
      </c>
      <c r="C28" s="164" t="s">
        <v>175</v>
      </c>
      <c r="D28" s="202">
        <v>15000</v>
      </c>
      <c r="E28" s="202">
        <v>10000</v>
      </c>
      <c r="F28" s="202">
        <v>14000</v>
      </c>
      <c r="G28" s="125">
        <v>15000</v>
      </c>
      <c r="H28" s="125">
        <v>15000</v>
      </c>
      <c r="I28" s="155">
        <f t="shared" si="0"/>
        <v>13800</v>
      </c>
      <c r="K28" s="234"/>
      <c r="L28" s="237"/>
    </row>
    <row r="29" spans="1:16" ht="18">
      <c r="A29" s="88"/>
      <c r="B29" s="238" t="s">
        <v>17</v>
      </c>
      <c r="C29" s="164" t="s">
        <v>176</v>
      </c>
      <c r="D29" s="202">
        <v>40000</v>
      </c>
      <c r="E29" s="239">
        <v>35000</v>
      </c>
      <c r="F29" s="202">
        <v>40000</v>
      </c>
      <c r="G29" s="125">
        <v>50000</v>
      </c>
      <c r="H29" s="125">
        <v>46666</v>
      </c>
      <c r="I29" s="155">
        <f t="shared" si="0"/>
        <v>42333.2</v>
      </c>
      <c r="K29" s="234"/>
      <c r="L29" s="237"/>
    </row>
    <row r="30" spans="1:16" ht="18">
      <c r="A30" s="88"/>
      <c r="B30" s="238" t="s">
        <v>18</v>
      </c>
      <c r="C30" s="164" t="s">
        <v>177</v>
      </c>
      <c r="D30" s="202">
        <v>150000</v>
      </c>
      <c r="E30" s="202">
        <v>34500</v>
      </c>
      <c r="F30" s="202">
        <v>50000</v>
      </c>
      <c r="G30" s="125">
        <v>42500</v>
      </c>
      <c r="H30" s="125">
        <v>36666</v>
      </c>
      <c r="I30" s="155">
        <f t="shared" si="0"/>
        <v>62733.2</v>
      </c>
      <c r="K30" s="234"/>
      <c r="L30" s="237"/>
    </row>
    <row r="31" spans="1:16" ht="16.5" customHeight="1" thickBot="1">
      <c r="A31" s="89"/>
      <c r="B31" s="240" t="s">
        <v>19</v>
      </c>
      <c r="C31" s="165" t="s">
        <v>178</v>
      </c>
      <c r="D31" s="203">
        <v>45000</v>
      </c>
      <c r="E31" s="203">
        <v>45000</v>
      </c>
      <c r="F31" s="203">
        <v>42500</v>
      </c>
      <c r="G31" s="158">
        <v>41000</v>
      </c>
      <c r="H31" s="158">
        <v>45000</v>
      </c>
      <c r="I31" s="155">
        <f t="shared" si="0"/>
        <v>43700</v>
      </c>
      <c r="K31" s="234"/>
      <c r="L31" s="237"/>
    </row>
    <row r="32" spans="1:16" ht="17.25" customHeight="1" thickBot="1">
      <c r="A32" s="86" t="s">
        <v>20</v>
      </c>
      <c r="B32" s="120" t="s">
        <v>21</v>
      </c>
      <c r="C32" s="5"/>
      <c r="D32" s="7"/>
      <c r="E32" s="7"/>
      <c r="F32" s="7"/>
      <c r="G32" s="7"/>
      <c r="H32" s="7"/>
      <c r="I32" s="155"/>
      <c r="K32" s="241"/>
      <c r="L32" s="242"/>
    </row>
    <row r="33" spans="1:12" ht="18">
      <c r="A33" s="87"/>
      <c r="B33" s="235" t="s">
        <v>26</v>
      </c>
      <c r="C33" s="166" t="s">
        <v>179</v>
      </c>
      <c r="D33" s="236">
        <v>60000</v>
      </c>
      <c r="E33" s="236">
        <v>100000</v>
      </c>
      <c r="F33" s="236">
        <v>100000</v>
      </c>
      <c r="G33" s="155">
        <v>85000</v>
      </c>
      <c r="H33" s="155">
        <v>55333</v>
      </c>
      <c r="I33" s="155">
        <f t="shared" si="0"/>
        <v>80066.600000000006</v>
      </c>
      <c r="K33" s="243"/>
      <c r="L33" s="237"/>
    </row>
    <row r="34" spans="1:12" ht="18">
      <c r="A34" s="88"/>
      <c r="B34" s="238" t="s">
        <v>27</v>
      </c>
      <c r="C34" s="164" t="s">
        <v>180</v>
      </c>
      <c r="D34" s="202">
        <v>60000</v>
      </c>
      <c r="E34" s="202">
        <v>100000</v>
      </c>
      <c r="F34" s="202">
        <v>100000</v>
      </c>
      <c r="G34" s="125">
        <v>75000</v>
      </c>
      <c r="H34" s="125">
        <v>55333</v>
      </c>
      <c r="I34" s="155">
        <f t="shared" si="0"/>
        <v>78066.600000000006</v>
      </c>
      <c r="K34" s="243"/>
      <c r="L34" s="237"/>
    </row>
    <row r="35" spans="1:12" ht="18">
      <c r="A35" s="88"/>
      <c r="B35" s="235" t="s">
        <v>28</v>
      </c>
      <c r="C35" s="164" t="s">
        <v>181</v>
      </c>
      <c r="D35" s="202">
        <v>90000</v>
      </c>
      <c r="E35" s="202">
        <v>75000</v>
      </c>
      <c r="F35" s="202">
        <v>70000</v>
      </c>
      <c r="G35" s="125">
        <v>85000</v>
      </c>
      <c r="H35" s="125">
        <v>56666</v>
      </c>
      <c r="I35" s="155">
        <f t="shared" si="0"/>
        <v>75333.2</v>
      </c>
      <c r="K35" s="243"/>
      <c r="L35" s="237"/>
    </row>
    <row r="36" spans="1:12" ht="18">
      <c r="A36" s="88"/>
      <c r="B36" s="238" t="s">
        <v>29</v>
      </c>
      <c r="C36" s="164" t="s">
        <v>182</v>
      </c>
      <c r="D36" s="202">
        <v>35000</v>
      </c>
      <c r="E36" s="202">
        <v>45000</v>
      </c>
      <c r="F36" s="202">
        <v>42500</v>
      </c>
      <c r="G36" s="125">
        <v>72500</v>
      </c>
      <c r="H36" s="125">
        <v>86000</v>
      </c>
      <c r="I36" s="155">
        <f t="shared" si="0"/>
        <v>56200</v>
      </c>
      <c r="K36" s="243"/>
      <c r="L36" s="237"/>
    </row>
    <row r="37" spans="1:12" ht="16.5" customHeight="1" thickBot="1">
      <c r="A37" s="89"/>
      <c r="B37" s="235" t="s">
        <v>30</v>
      </c>
      <c r="C37" s="164" t="s">
        <v>183</v>
      </c>
      <c r="D37" s="202">
        <v>80000</v>
      </c>
      <c r="E37" s="202">
        <v>50000</v>
      </c>
      <c r="F37" s="202">
        <v>70000</v>
      </c>
      <c r="G37" s="125">
        <v>72500</v>
      </c>
      <c r="H37" s="125">
        <v>63333</v>
      </c>
      <c r="I37" s="155">
        <f t="shared" si="0"/>
        <v>67166.600000000006</v>
      </c>
      <c r="K37" s="243"/>
      <c r="L37" s="237"/>
    </row>
    <row r="38" spans="1:12" ht="17.25" customHeight="1" thickBot="1">
      <c r="A38" s="86" t="s">
        <v>25</v>
      </c>
      <c r="B38" s="120" t="s">
        <v>51</v>
      </c>
      <c r="C38" s="5"/>
      <c r="D38" s="7"/>
      <c r="E38" s="7"/>
      <c r="F38" s="7"/>
      <c r="G38" s="7"/>
      <c r="H38" s="7"/>
      <c r="I38" s="155"/>
      <c r="K38" s="241"/>
      <c r="L38" s="242"/>
    </row>
    <row r="39" spans="1:12" ht="18">
      <c r="A39" s="87"/>
      <c r="B39" s="244" t="s">
        <v>31</v>
      </c>
      <c r="C39" s="167" t="s">
        <v>213</v>
      </c>
      <c r="D39" s="181">
        <v>1600000</v>
      </c>
      <c r="E39" s="181">
        <v>1600000</v>
      </c>
      <c r="F39" s="181">
        <v>1430400</v>
      </c>
      <c r="G39" s="245">
        <v>1251600</v>
      </c>
      <c r="H39" s="246">
        <v>1217628</v>
      </c>
      <c r="I39" s="155">
        <f t="shared" si="0"/>
        <v>1419925.6</v>
      </c>
      <c r="K39" s="243"/>
      <c r="L39" s="237"/>
    </row>
    <row r="40" spans="1:12" ht="18.75" thickBot="1">
      <c r="A40" s="89"/>
      <c r="B40" s="240" t="s">
        <v>32</v>
      </c>
      <c r="C40" s="165" t="s">
        <v>185</v>
      </c>
      <c r="D40" s="247">
        <v>1117500</v>
      </c>
      <c r="E40" s="187">
        <v>1100000</v>
      </c>
      <c r="F40" s="187">
        <v>983400</v>
      </c>
      <c r="G40" s="245">
        <v>1028100</v>
      </c>
      <c r="H40" s="245">
        <v>1000000</v>
      </c>
      <c r="I40" s="155">
        <f t="shared" si="0"/>
        <v>1045800</v>
      </c>
      <c r="K40" s="243"/>
      <c r="L40" s="237"/>
    </row>
    <row r="41" spans="1:12">
      <c r="D41" s="90">
        <f>SUM(D16:D40)</f>
        <v>3937500</v>
      </c>
      <c r="E41" s="90">
        <f t="shared" ref="E41:H41" si="1">SUM(E16:E40)</f>
        <v>3689500</v>
      </c>
      <c r="F41" s="90">
        <f t="shared" si="1"/>
        <v>3484300</v>
      </c>
      <c r="G41" s="90">
        <f t="shared" si="1"/>
        <v>3410700</v>
      </c>
      <c r="H41" s="90">
        <f t="shared" si="1"/>
        <v>3319289</v>
      </c>
      <c r="I41" s="90"/>
    </row>
    <row r="44" spans="1:12" ht="14.25" customHeight="1"/>
    <row r="48" spans="1:12" ht="15" customHeight="1"/>
    <row r="49" spans="11:12" s="126" customFormat="1" ht="15" customHeight="1">
      <c r="K49" s="207"/>
      <c r="L49" s="207"/>
    </row>
    <row r="50" spans="11:12" s="126" customFormat="1" ht="15" customHeight="1">
      <c r="K50" s="207"/>
      <c r="L50" s="207"/>
    </row>
    <row r="51" spans="11:12" s="126" customFormat="1" ht="15" customHeight="1">
      <c r="K51" s="207"/>
      <c r="L51" s="207"/>
    </row>
    <row r="52" spans="11:12" s="126" customFormat="1" ht="15" customHeight="1">
      <c r="K52" s="207"/>
      <c r="L52" s="207"/>
    </row>
    <row r="53" spans="11:12" s="126" customFormat="1" ht="15" customHeight="1">
      <c r="K53" s="207"/>
      <c r="L53" s="207"/>
    </row>
    <row r="54" spans="11:12" s="126" customFormat="1" ht="15" customHeight="1">
      <c r="K54" s="207"/>
      <c r="L54" s="207"/>
    </row>
    <row r="55" spans="11:12" s="126" customFormat="1" ht="15" customHeight="1">
      <c r="K55" s="207"/>
      <c r="L55" s="207"/>
    </row>
    <row r="56" spans="11:12" s="126" customFormat="1" ht="15" customHeight="1">
      <c r="K56" s="207"/>
      <c r="L56" s="207"/>
    </row>
    <row r="57" spans="11:12" s="126" customFormat="1" ht="15" customHeight="1">
      <c r="K57" s="207"/>
      <c r="L57" s="207"/>
    </row>
    <row r="58" spans="11:12" s="126" customFormat="1" ht="15" customHeight="1">
      <c r="K58" s="207"/>
      <c r="L58" s="207"/>
    </row>
    <row r="59" spans="11:12" s="126" customFormat="1" ht="15" customHeight="1">
      <c r="K59" s="207"/>
      <c r="L59" s="207"/>
    </row>
    <row r="60" spans="11:12" s="126" customFormat="1" ht="15" customHeight="1">
      <c r="K60" s="207"/>
      <c r="L60" s="207"/>
    </row>
    <row r="61" spans="11:12" s="126" customFormat="1" ht="15" customHeight="1">
      <c r="K61" s="207"/>
      <c r="L61" s="207"/>
    </row>
    <row r="62" spans="11:12" s="126" customFormat="1" ht="15" customHeight="1">
      <c r="K62" s="207"/>
      <c r="L62" s="207"/>
    </row>
    <row r="63" spans="11:12" s="126" customFormat="1" ht="15" customHeight="1">
      <c r="K63" s="207"/>
      <c r="L63" s="207"/>
    </row>
    <row r="64" spans="11:12" s="126" customFormat="1" ht="15" customHeight="1">
      <c r="K64" s="207"/>
      <c r="L64" s="207"/>
    </row>
    <row r="65" spans="11:12" s="126" customFormat="1" ht="15" customHeight="1">
      <c r="K65" s="207"/>
      <c r="L65" s="207"/>
    </row>
    <row r="66" spans="11:12" s="126" customFormat="1" ht="15" customHeight="1">
      <c r="K66" s="207"/>
      <c r="L66" s="207"/>
    </row>
    <row r="67" spans="11:12" s="126" customFormat="1" ht="15" customHeight="1">
      <c r="K67" s="207"/>
      <c r="L67" s="207"/>
    </row>
    <row r="68" spans="11:12" s="126" customFormat="1" ht="15" customHeight="1">
      <c r="K68" s="207"/>
      <c r="L68" s="207"/>
    </row>
    <row r="69" spans="11:12" s="126" customFormat="1" ht="15" customHeight="1">
      <c r="K69" s="207"/>
      <c r="L69" s="207"/>
    </row>
    <row r="70" spans="11:12" s="126" customFormat="1" ht="15" customHeight="1">
      <c r="K70" s="207"/>
      <c r="L70" s="207"/>
    </row>
    <row r="71" spans="11:12" s="126" customFormat="1" ht="15" customHeight="1">
      <c r="K71" s="207"/>
      <c r="L71" s="207"/>
    </row>
    <row r="72" spans="11:12" s="126" customFormat="1" ht="15" customHeight="1">
      <c r="K72" s="207"/>
      <c r="L72" s="207"/>
    </row>
    <row r="73" spans="11:12" s="126" customFormat="1" ht="15" customHeight="1">
      <c r="K73" s="207"/>
      <c r="L73" s="207"/>
    </row>
    <row r="74" spans="11:12" s="126" customFormat="1" ht="15" customHeight="1">
      <c r="K74" s="207"/>
      <c r="L74" s="207"/>
    </row>
    <row r="75" spans="11:12" s="126" customFormat="1" ht="15" customHeight="1">
      <c r="K75" s="207"/>
      <c r="L75" s="207"/>
    </row>
    <row r="76" spans="11:12" s="126" customFormat="1" ht="15" customHeight="1">
      <c r="K76" s="207"/>
      <c r="L76" s="207"/>
    </row>
    <row r="77" spans="11:12" s="126" customFormat="1" ht="15" customHeight="1">
      <c r="K77" s="207"/>
      <c r="L77" s="207"/>
    </row>
    <row r="78" spans="11:12" s="126" customFormat="1" ht="15" customHeight="1">
      <c r="K78" s="207"/>
      <c r="L78" s="207"/>
    </row>
    <row r="79" spans="11:12" s="126" customFormat="1" ht="15" customHeight="1">
      <c r="K79" s="207"/>
      <c r="L79" s="207"/>
    </row>
    <row r="80" spans="11:12" s="126" customFormat="1" ht="15" customHeight="1">
      <c r="K80" s="207"/>
      <c r="L80" s="207"/>
    </row>
    <row r="81" spans="11:12" s="126" customFormat="1" ht="15" customHeight="1">
      <c r="K81" s="207"/>
      <c r="L81" s="207"/>
    </row>
    <row r="82" spans="11:12" s="126" customFormat="1" ht="15" customHeight="1">
      <c r="K82" s="207"/>
      <c r="L82" s="207"/>
    </row>
    <row r="83" spans="11:12" s="126" customFormat="1" ht="15" customHeight="1">
      <c r="K83" s="207"/>
      <c r="L83" s="207"/>
    </row>
    <row r="84" spans="11:12" s="126" customFormat="1" ht="15" customHeight="1">
      <c r="K84" s="207"/>
      <c r="L84" s="207"/>
    </row>
    <row r="85" spans="11:12" s="126" customFormat="1" ht="15" customHeight="1">
      <c r="K85" s="207"/>
      <c r="L85" s="207"/>
    </row>
    <row r="86" spans="11:12" s="126" customFormat="1" ht="15" customHeight="1">
      <c r="K86" s="207"/>
      <c r="L86" s="207"/>
    </row>
    <row r="87" spans="11:12" s="126" customFormat="1" ht="15" customHeight="1">
      <c r="K87" s="207"/>
      <c r="L87" s="207"/>
    </row>
    <row r="88" spans="11:12" s="126" customFormat="1" ht="15" customHeight="1">
      <c r="K88" s="207"/>
      <c r="L88" s="207"/>
    </row>
    <row r="89" spans="11:12" s="126" customFormat="1" ht="15" customHeight="1">
      <c r="K89" s="207"/>
      <c r="L89" s="207"/>
    </row>
    <row r="90" spans="11:12" s="126" customFormat="1" ht="15" customHeight="1">
      <c r="K90" s="207"/>
      <c r="L90" s="207"/>
    </row>
    <row r="91" spans="11:12" s="126" customFormat="1" ht="15" customHeight="1">
      <c r="K91" s="207"/>
      <c r="L91" s="207"/>
    </row>
    <row r="92" spans="11:12" s="126" customFormat="1">
      <c r="K92" s="207"/>
      <c r="L92" s="207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07-08-2023</vt:lpstr>
      <vt:lpstr>By Order</vt:lpstr>
      <vt:lpstr>All Stores</vt:lpstr>
      <vt:lpstr>'07-08-2023'!Print_Titles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2023-08-10T12:08:35Z</cp:lastPrinted>
  <dcterms:created xsi:type="dcterms:W3CDTF">2010-10-20T06:23:14Z</dcterms:created>
  <dcterms:modified xsi:type="dcterms:W3CDTF">2023-08-10T12:09:54Z</dcterms:modified>
</cp:coreProperties>
</file>