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10-06-2024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'10-06-2024'!$12:$14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4" i="11"/>
  <c r="G84" i="11"/>
  <c r="I86" i="11"/>
  <c r="G86" i="11"/>
  <c r="I83" i="11"/>
  <c r="G83" i="11"/>
  <c r="I87" i="11"/>
  <c r="G87" i="11"/>
  <c r="I82" i="11"/>
  <c r="G82" i="11"/>
  <c r="I85" i="11"/>
  <c r="G85" i="11"/>
  <c r="I79" i="11"/>
  <c r="G79" i="11"/>
  <c r="I75" i="11"/>
  <c r="G75" i="11"/>
  <c r="I78" i="11"/>
  <c r="G78" i="11"/>
  <c r="I77" i="11"/>
  <c r="G77" i="11"/>
  <c r="I76" i="11"/>
  <c r="G76" i="11"/>
  <c r="I71" i="11"/>
  <c r="G71" i="11"/>
  <c r="I70" i="11"/>
  <c r="G70" i="11"/>
  <c r="I69" i="11"/>
  <c r="G69" i="11"/>
  <c r="I67" i="11"/>
  <c r="G67" i="11"/>
  <c r="I68" i="11"/>
  <c r="G68" i="11"/>
  <c r="I72" i="11"/>
  <c r="G72" i="11"/>
  <c r="I64" i="11"/>
  <c r="G64" i="11"/>
  <c r="I57" i="11"/>
  <c r="G57" i="11"/>
  <c r="I56" i="11"/>
  <c r="G56" i="11"/>
  <c r="I63" i="11"/>
  <c r="G63" i="11"/>
  <c r="I62" i="11"/>
  <c r="G62" i="11"/>
  <c r="I61" i="11"/>
  <c r="G61" i="11"/>
  <c r="I60" i="11"/>
  <c r="G60" i="11"/>
  <c r="I59" i="11"/>
  <c r="G59" i="11"/>
  <c r="I58" i="11"/>
  <c r="G58" i="11"/>
  <c r="I51" i="11"/>
  <c r="G51" i="11"/>
  <c r="I50" i="11"/>
  <c r="G50" i="11"/>
  <c r="I52" i="11"/>
  <c r="G52" i="11"/>
  <c r="I48" i="11"/>
  <c r="G48" i="11"/>
  <c r="I53" i="11"/>
  <c r="G53" i="11"/>
  <c r="I49" i="11"/>
  <c r="G49" i="11"/>
  <c r="I44" i="11"/>
  <c r="G44" i="11"/>
  <c r="I43" i="11"/>
  <c r="G43" i="11"/>
  <c r="I45" i="11"/>
  <c r="G45" i="11"/>
  <c r="I41" i="11"/>
  <c r="G41" i="11"/>
  <c r="I40" i="11"/>
  <c r="G40" i="11"/>
  <c r="I42" i="11"/>
  <c r="G42" i="11"/>
  <c r="I33" i="11"/>
  <c r="G33" i="11"/>
  <c r="I35" i="11"/>
  <c r="G35" i="11"/>
  <c r="I34" i="11"/>
  <c r="G34" i="11"/>
  <c r="I37" i="11"/>
  <c r="G37" i="11"/>
  <c r="I36" i="11"/>
  <c r="G36" i="11"/>
  <c r="I22" i="11"/>
  <c r="G22" i="11"/>
  <c r="I29" i="11"/>
  <c r="G29" i="11"/>
  <c r="I25" i="11"/>
  <c r="G25" i="11"/>
  <c r="I27" i="11"/>
  <c r="G27" i="11"/>
  <c r="I19" i="11"/>
  <c r="G19" i="11"/>
  <c r="I23" i="11"/>
  <c r="G23" i="11"/>
  <c r="I28" i="11"/>
  <c r="G28" i="11"/>
  <c r="I26" i="11"/>
  <c r="G26" i="11"/>
  <c r="I24" i="11"/>
  <c r="G24" i="11"/>
  <c r="I18" i="11"/>
  <c r="G18" i="11"/>
  <c r="I16" i="11"/>
  <c r="G16" i="11"/>
  <c r="I20" i="11"/>
  <c r="G20" i="11"/>
  <c r="I21" i="11"/>
  <c r="G21" i="11"/>
  <c r="I17" i="11"/>
  <c r="G17" i="11"/>
  <c r="I15" i="11"/>
  <c r="G15" i="11"/>
  <c r="I30" i="11"/>
  <c r="G30" i="11"/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<sst xmlns="http://schemas.openxmlformats.org/spreadsheetml/2006/main" count="852" uniqueCount="231">
  <si>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</si>
  <si>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</si>
  <si>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</si>
  <si>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</si>
  <si>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</si>
  <si>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</si>
  <si>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</si>
  <si>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</si>
  <si>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</si>
  <si>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</si>
  <si>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</si>
  <si>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</si>
  <si>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</si>
  <si>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</si>
  <si>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</si>
  <si>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</si>
  <si>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</si>
  <si>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</si>
  <si>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</si>
  <si>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</si>
  <si>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</si>
  <si>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</si>
  <si>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</si>
  <si>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</si>
  <si>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</si>
  <si>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</si>
  <si>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</si>
  <si>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</si>
  <si>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</si>
  <si>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</si>
  <si>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</si>
  <si>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</si>
  <si>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</si>
  <si>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</si>
  <si>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</si>
  <si>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</si>
  <si>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</si>
  <si>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</si>
  <si>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</si>
  <si>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</si>
  <si>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</si>
  <si>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</si>
  <si>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</si>
  <si>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</si>
  <si>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</si>
  <si>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</si>
  <si>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</si>
  <si>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</si>
  <si>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</si>
  <si>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</si>
  <si>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</si>
  <si>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</si>
  <si>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</si>
  <si>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</si>
  <si>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</si>
  <si>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</si>
  <si>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</si>
  <si>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</si>
  <si>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</si>
  <si>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</si>
  <si>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</si>
  <si>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</si>
  <si>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</si>
  <si>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</si>
  <si>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</si>
  <si>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</si>
  <si>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</si>
  <si>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</si>
  <si>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</si>
  <si>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</si>
  <si>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</si>
  <si>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</si>
  <si>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</si>
  <si>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</si>
  <si>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</si>
  <si>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</si>
  <si>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</si>
  <si>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</si>
  <si>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</si>
  <si>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</si>
  <si>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</si>
  <si>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</si>
  <si>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</si>
  <si>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</si>
  <si>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</si>
  <si>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</si>
  <si>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</si>
  <si>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</si>
  <si>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</si>
  <si>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</si>
  <si>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</si>
  <si>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</si>
  <si>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</si>
  <si>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</si>
  <si>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</si>
  <si>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</si>
  <si>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</si>
  <si>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</si>
  <si>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</si>
  <si>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</si>
  <si>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</si>
  <si>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</si>
  <si>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</si>
  <si>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</si>
  <si>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</si>
  <si>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</si>
  <si>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</si>
  <si>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</si>
  <si>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</si>
  <si>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</si>
  <si>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</si>
  <si>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</si>
  <si>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</si>
  <si>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</si>
  <si>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</si>
  <si>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</si>
  <si>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</si>
  <si>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</si>
  <si>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</si>
  <si>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</si>
  <si>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</si>
  <si>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</si>
  <si>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</si>
  <si>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</si>
  <si>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</si>
  <si>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</si>
  <si>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</si>
  <si>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</si>
  <si>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</si>
  <si>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</si>
  <si>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</si>
  <si>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</si>
  <si>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</si>
  <si>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</si>
  <si>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</si>
  <si>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</si>
  <si>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</si>
  <si>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</si>
  <si>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</si>
  <si>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</si>
  <si>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</si>
  <si>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</si>
  <si>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</si>
  <si>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</si>
  <si>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</si>
  <si>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</si>
  <si>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</si>
  <si>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</si>
  <si>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</si>
  <si>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</si>
  <si>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</si>
  <si>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</si>
  <si>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</si>
  <si>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</si>
  <si>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</si>
  <si>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</si>
  <si>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</si>
  <si>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</si>
  <si>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</si>
  <si>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</si>
  <si>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</si>
  <si>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</si>
  <si>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</si>
  <si>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</si>
  <si>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</si>
  <si>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</si>
  <si>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</si>
  <si>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</si>
  <si>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</si>
  <si>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</si>
  <si>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</si>
  <si>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</si>
  <si>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</si>
  <si>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</si>
  <si>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</si>
  <si>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</si>
  <si>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</si>
  <si>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</si>
  <si>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</si>
  <si>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</si>
  <si>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</si>
  <si>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</si>
  <si>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</si>
  <si>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</si>
  <si>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</si>
  <si>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</si>
  <si>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</si>
  <si>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</si>
  <si>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</si>
  <si>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</si>
  <si>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</si>
  <si>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</si>
  <si>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</si>
  <si>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</si>
  <si>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</si>
  <si>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</si>
  <si>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</si>
  <si>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</si>
  <si>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</si>
  <si>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</si>
  <si>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</si>
  <si>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</si>
  <si>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</si>
  <si>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</si>
  <si>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</si>
  <si>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</si>
  <si>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</si>
  <si>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</si>
  <si>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</si>
  <si>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</si>
  <si>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</si>
  <si>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</si>
  <si>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</si>
  <si>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</si>
  <si>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</si>
  <si>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</si>
  <si>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</si>
  <si>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</si>
  <si>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معدل الأسعار في حزيران 2023 (ل.ل.)</t>
  </si>
  <si>
    <t>معدل أسعار  السوبرماركات في 03-06-2024(ل.ل.)</t>
  </si>
  <si>
    <t>معدل أسعار المحلات والملاحم في 03-06-2024 (ل.ل.)</t>
  </si>
  <si>
    <t>المعدل العام للأسعار في 03-06-2024  (ل.ل.)</t>
  </si>
  <si>
    <t>المجموع</t>
  </si>
  <si>
    <t>1$=89700 LBP</t>
  </si>
  <si>
    <t xml:space="preserve"> التاريخ 10حزيران 2024</t>
  </si>
  <si>
    <t xml:space="preserve"> التاريخ 10 حزيران 2024</t>
  </si>
  <si>
    <t>معدل أسعار المحلات والملاحم في 10-06-2024 (ل.ل.)</t>
  </si>
  <si>
    <t>معدل أسعار  السوبرماركات في 10-06-2024(ل.ل.)</t>
  </si>
  <si>
    <t>المعدل العام للأسعار في 10-06-2024 (ل.ل.)</t>
  </si>
  <si>
    <t>المعدل العام للأسعار في 10-06-2024  (ل.ل.)</t>
  </si>
  <si>
    <t xml:space="preserve"> التاريخ10 حزيران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</si>
</sst>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1" fontId="1" fillId="2" borderId="2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2" name="Picture 1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3" name="Picture 13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4" name="Picture 1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5" name="Picture 1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6" name="Picture 13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7" name="Picture 1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8" name="Picture 13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9" name="Picture 1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0" name="Picture 1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1" name="Picture 1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2" name="Picture 13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3" name="Picture 1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4" name="Picture 1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5" name="Picture 1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6" name="Picture 1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7" name="Picture 1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8" name="Picture 1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9" name="Picture 1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0" name="Picture 1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1" name="Picture 1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2" name="Picture 1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3" name="Picture 1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4" name="Picture 13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5" name="Picture 1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6" name="Picture 1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7" name="Picture 1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8" name="Picture 13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9" name="Picture 1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0" name="Picture 1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1" name="Picture 1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2" name="Picture 1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3" name="Picture 1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4" name="Picture 1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5" name="Picture 13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6" name="Picture 1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7" name="Picture 13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8" name="Picture 1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9" name="Picture 1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0" name="Picture 1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1" name="Picture 1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2" name="Picture 1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3" name="Picture 1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4" name="Picture 13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5" name="Picture 1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6" name="Picture 13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7" name="Picture 1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8" name="Picture 1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9" name="Picture 1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0" name="Picture 1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1" name="Picture 1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2" name="Picture 1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3" name="Picture 13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4" name="Picture 1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5" name="Picture 13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6" name="Picture 1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7" name="Picture 1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8" name="Picture 1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9" name="Picture 1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0" name="Picture 1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1" name="Picture 1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2" name="Picture 13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3" name="Picture 1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4" name="Picture 13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5" name="Picture 1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6" name="Picture 1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7" name="Picture 1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8" name="Picture 1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9" name="Picture 1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0" name="Picture 1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1" name="Picture 13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2" name="Picture 1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3" name="Picture 13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4" name="Picture 1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5" name="Picture 1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6" name="Picture 1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7" name="Picture 1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8" name="Picture 1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9" name="Picture 1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0" name="Picture 13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1" name="Picture 1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2" name="Picture 14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3" name="Picture 1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4" name="Picture 1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5" name="Picture 1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6" name="Picture 1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7" name="Picture 1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8" name="Picture 1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9" name="Picture 14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0" name="Picture 1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1" name="Picture 14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2" name="Picture 1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3" name="Picture 1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4" name="Picture 1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5" name="Picture 1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6" name="Picture 1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7" name="Picture 1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8" name="Picture 14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9" name="Picture 1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0" name="Picture 14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1" name="Picture 1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2" name="Picture 1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3" name="Picture 14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4" name="Picture 1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5" name="Picture 14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6" name="Picture 1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7" name="Picture 1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8" name="Picture 1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9" name="Picture 14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0" name="Picture 1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1" name="Picture 1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2" name="Picture 14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3" name="Picture 1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4" name="Picture 14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5" name="Picture 1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6" name="Picture 1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7" name="Picture 1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8" name="Picture 14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9" name="Picture 1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0" name="Picture 1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1" name="Picture 14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2" name="Picture 1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3" name="Picture 14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4" name="Picture 1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5" name="Picture 1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6" name="Picture 1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7" name="Picture 14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8" name="Picture 1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9" name="Picture 1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0" name="Picture 14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1" name="Picture 1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2" name="Picture 14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3" name="Picture 1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4" name="Picture 1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5" name="Picture 1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6" name="Picture 14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7" name="Picture 1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8" name="Picture 1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9" name="Picture 14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0" name="Picture 1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1" name="Picture 14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2" name="Picture 1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3" name="Picture 1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4" name="Picture 1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5" name="Picture 14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6" name="Picture 1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7" name="Picture 1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8" name="Picture 14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9" name="Picture 1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0" name="Picture 1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1" name="Picture 1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2" name="Picture 1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3" name="Picture 1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4" name="Picture 1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5" name="Picture 1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6" name="Picture 1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7" name="Picture 14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8" name="Picture 1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9" name="Picture 14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0" name="Picture 1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1" name="Picture 1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2" name="Picture 1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3" name="Picture 1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4" name="Picture 1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5" name="Picture 1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6" name="Picture 1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7" name="Picture 1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8" name="Picture 14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9" name="Picture 1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0" name="Picture 1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1" name="Picture 1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2" name="Picture 1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3" name="Picture 1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4" name="Picture 1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5" name="Picture 1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6" name="Picture 1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7" name="Picture 14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8" name="Picture 1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9" name="Picture 1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0" name="Picture 1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1" name="Picture 1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2" name="Picture 1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3" name="Picture 1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4" name="Picture 1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5" name="Picture 1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6" name="Picture 15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7" name="Picture 1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8" name="Picture 1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9" name="Picture 1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0" name="Picture 1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1" name="Picture 1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2" name="Picture 1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3" name="Picture 1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4" name="Picture 1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5" name="Picture 15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6" name="Picture 1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7" name="Picture 1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8" name="Picture 1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9" name="Picture 1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0" name="Picture 1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1" name="Picture 1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2" name="Picture 1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3" name="Picture 1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4" name="Picture 15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5" name="Picture 1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6" name="Picture 1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7" name="Picture 1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8" name="Picture 1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9" name="Picture 1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0" name="Picture 1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1" name="Picture 1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2" name="Picture 1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3" name="Picture 15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4" name="Picture 1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5" name="Picture 1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6" name="Picture 1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7" name="Picture 1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8" name="Picture 1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9" name="Picture 1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0" name="Picture 1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1" name="Picture 1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2" name="Picture 15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3" name="Picture 1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4" name="Picture 1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5" name="Picture 1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6" name="Picture 1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7" name="Picture 1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8" name="Picture 1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9" name="Picture 1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0" name="Picture 1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1" name="Picture 15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2" name="Picture 1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3" name="Picture 1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4" name="Picture 1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5" name="Picture 1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6" name="Picture 1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7" name="Picture 1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8" name="Picture 15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9" name="Picture 1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0" name="Picture 15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1" name="Picture 1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2" name="Picture 1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3" name="Picture 1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4" name="Picture 1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5" name="Picture 1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6" name="Picture 1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7" name="Picture 15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8" name="Picture 1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9" name="Picture 15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0" name="Picture 1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1" name="Picture 1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2" name="Picture 1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3" name="Picture 1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4" name="Picture 1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5" name="Picture 1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6" name="Picture 15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7" name="Picture 1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8" name="Picture 15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9" name="Picture 1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0" name="Picture 1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1" name="Picture 1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2" name="Picture 1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3" name="Picture 1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4" name="Picture 1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5" name="Picture 15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6" name="Picture 1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7" name="Picture 15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8" name="Picture 1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9" name="Picture 1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0" name="Picture 1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1" name="Picture 1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2" name="Picture 1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3" name="Picture 1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4" name="Picture 15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5" name="Picture 1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6" name="Picture 15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7" name="Picture 1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8" name="Picture 1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9" name="Picture 1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0" name="Picture 1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1" name="Picture 1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2" name="Picture 1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3" name="Picture 16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4" name="Picture 1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5" name="Picture 16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6" name="Picture 1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7" name="Picture 1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8" name="Picture 16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9" name="Picture 1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0" name="Picture 16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1" name="Picture 1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2" name="Picture 1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3" name="Picture 1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4" name="Picture 16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5" name="Picture 1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6" name="Picture 1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7" name="Picture 16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8" name="Picture 1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9" name="Picture 16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0" name="Picture 16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1" name="Picture 1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2" name="Picture 1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3" name="Picture 16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4" name="Picture 1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5" name="Picture 1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6" name="Picture 16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7" name="Picture 1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8" name="Picture 16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9" name="Picture 16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0" name="Picture 1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1" name="Picture 1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2" name="Picture 16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3" name="Picture 1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4" name="Picture 1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5" name="Picture 16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6" name="Picture 1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7" name="Picture 16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8" name="Picture 16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9" name="Picture 1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0" name="Picture 1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1" name="Picture 16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2" name="Picture 1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3" name="Picture 1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4" name="Picture 16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5" name="Picture 1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6" name="Picture 16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7" name="Picture 1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8" name="Picture 1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9" name="Picture 1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0" name="Picture 16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1" name="Picture 1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2" name="Picture 1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3" name="Picture 16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4" name="Picture 1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5" name="Picture 16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6" name="Picture 1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7" name="Picture 1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8" name="Picture 1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9" name="Picture 16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0" name="Picture 1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1" name="Picture 1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2" name="Picture 16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3" name="Picture 1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4" name="Picture 16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5" name="Picture 1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6" name="Picture 1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7" name="Picture 1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8" name="Picture 16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9" name="Picture 1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0" name="Picture 1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1" name="Picture 16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2" name="Picture 1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3" name="Picture 16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4" name="Picture 1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5" name="Picture 1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6" name="Picture 1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7" name="Picture 16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8" name="Picture 1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9" name="Picture 1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0" name="Picture 16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1" name="Picture 1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2" name="Picture 16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3" name="Picture 1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4" name="Picture 1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5" name="Picture 1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6" name="Picture 1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7" name="Picture 1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8" name="Picture 1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9" name="Picture 16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0" name="Picture 1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1" name="Picture 16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2" name="Picture 1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3" name="Picture 1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4" name="Picture 1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5" name="Picture 1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6" name="Picture 1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7" name="Picture 1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8" name="Picture 16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9" name="Picture 1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0" name="Picture 16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1" name="Picture 1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2" name="Picture 1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3" name="Picture 1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4" name="Picture 1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5" name="Picture 1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6" name="Picture 1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7" name="Picture 17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8" name="Picture 1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9" name="Picture 17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0" name="Picture 1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1" name="Picture 1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2" name="Picture 1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3" name="Picture 1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4" name="Picture 1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5" name="Picture 1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6" name="Picture 17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7" name="Picture 1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8" name="Picture 17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9" name="Picture 1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0" name="Picture 1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1" name="Picture 1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2" name="Picture 1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3" name="Picture 1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4" name="Picture 1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5" name="Picture 17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6" name="Picture 1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7" name="Picture 17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8" name="Picture 1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9" name="Picture 1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0" name="Picture 1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1" name="Picture 1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2" name="Picture 1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3" name="Picture 1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4" name="Picture 17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5" name="Picture 1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6" name="Picture 17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7" name="Picture 1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8" name="Picture 1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9" name="Picture 1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0" name="Picture 1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1" name="Picture 1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2" name="Picture 17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3" name="Picture 17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4" name="Picture 1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5" name="Picture 17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6" name="Picture 1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7" name="Picture 1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8" name="Picture 1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9" name="Picture 1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0" name="Picture 1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1" name="Picture 1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2" name="Picture 17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3" name="Picture 1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4" name="Picture 17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5" name="Picture 1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6" name="Picture 1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7" name="Picture 1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8" name="Picture 1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9" name="Picture 1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0" name="Picture 1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1" name="Picture 17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2" name="Picture 1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3" name="Picture 17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4" name="Picture 1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5" name="Picture 1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6" name="Picture 1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7" name="Picture 1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8" name="Picture 1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9" name="Picture 1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0" name="Picture 17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1" name="Picture 1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2" name="Picture 17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3" name="Picture 1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4" name="Picture 1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5" name="Picture 1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6" name="Picture 1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7" name="Picture 1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8" name="Picture 1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9" name="Picture 17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0" name="Picture 1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1" name="Picture 17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2" name="Picture 1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3" name="Picture 1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4" name="Picture 1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5" name="Picture 1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6" name="Picture 1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7" name="Picture 1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8" name="Picture 17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9" name="Picture 1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0" name="Picture 17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1" name="Picture 1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2" name="Picture 1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3" name="Picture 1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4" name="Picture 1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5" name="Picture 1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6" name="Picture 1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7" name="Picture 17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8" name="Picture 1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9" name="Picture 17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0" name="Picture 1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1" name="Picture 1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2" name="Picture 1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3" name="Picture 1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4" name="Picture 1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5" name="Picture 1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6" name="Picture 18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7" name="Picture 1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8" name="Picture 18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9" name="Picture 1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0" name="Picture 1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1" name="Picture 1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2" name="Picture 1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3" name="Picture 1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4" name="Picture 1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5" name="Picture 18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6" name="Picture 1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7" name="Picture 18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8" name="Picture 1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9" name="Picture 1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0" name="Picture 18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1" name="Picture 1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2" name="Picture 18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3" name="Picture 1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4" name="Picture 1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5" name="Picture 1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6" name="Picture 18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7" name="Picture 1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8" name="Picture 1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9" name="Picture 18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0" name="Picture 1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1" name="Picture 18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2" name="Picture 1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3" name="Picture 1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4" name="Picture 1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5" name="Picture 18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6" name="Picture 1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7" name="Picture 1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8" name="Picture 18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9" name="Picture 1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0" name="Picture 18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1" name="Picture 1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2" name="Picture 1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3" name="Picture 1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4" name="Picture 18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5" name="Picture 1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6" name="Picture 1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7" name="Picture 18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8" name="Picture 1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9" name="Picture 18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0" name="Picture 1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1" name="Picture 1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2" name="Picture 1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3" name="Picture 18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4" name="Picture 1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5" name="Picture 1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6" name="Picture 18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7" name="Picture 1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8" name="Picture 18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9" name="Picture 1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0" name="Picture 1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1" name="Picture 1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2" name="Picture 18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3" name="Picture 1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4" name="Picture 1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5" name="Picture 18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6" name="Picture 1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7" name="Picture 18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8" name="Picture 1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9" name="Picture 1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0" name="Picture 1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1" name="Picture 18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2" name="Picture 1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3" name="Picture 1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4" name="Picture 18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5" name="Picture 1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6" name="Picture 18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7" name="Picture 1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8" name="Picture 1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9" name="Picture 1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0" name="Picture 18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1" name="Picture 1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2" name="Picture 1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3" name="Picture 18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4" name="Picture 1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5" name="Picture 18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6" name="Picture 1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7" name="Picture 1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8" name="Picture 1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9" name="Picture 18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0" name="Picture 1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1" name="Picture 1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2" name="Picture 18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3" name="Picture 1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4" name="Picture 18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5" name="Picture 1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6" name="Picture 1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7" name="Picture 1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8" name="Picture 18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9" name="Picture 1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0" name="Picture 1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1" name="Picture 19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2" name="Picture 1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3" name="Picture 19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4" name="Picture 1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5" name="Picture 1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6" name="Picture 1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7" name="Picture 1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8" name="Picture 1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9" name="Picture 1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0" name="Picture 19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1" name="Picture 1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2" name="Picture 19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3" name="Picture 1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4" name="Picture 1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5" name="Picture 1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6" name="Picture 1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7" name="Picture 1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8" name="Picture 1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9" name="Picture 19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0" name="Picture 1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1" name="Picture 19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2" name="Picture 1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3" name="Picture 1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4" name="Picture 1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5" name="Picture 1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6" name="Picture 1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7" name="Picture 1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8" name="Picture 19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9" name="Picture 1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0" name="Picture 19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1" name="Picture 1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2" name="Picture 1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3" name="Picture 1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4" name="Picture 1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5" name="Picture 1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6" name="Picture 1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7" name="Picture 19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8" name="Picture 1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9" name="Picture 19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0" name="Picture 1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1" name="Picture 1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2" name="Picture 1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3" name="Picture 1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4" name="Picture 1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5" name="Picture 1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6" name="Picture 19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7" name="Picture 1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8" name="Picture 19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9" name="Picture 1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0" name="Picture 1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1" name="Picture 1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2" name="Picture 1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3" name="Picture 1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4" name="Picture 1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5" name="Picture 19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6" name="Picture 1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7" name="Picture 19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8" name="Picture 1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9" name="Picture 1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0" name="Picture 1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1" name="Picture 1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2" name="Picture 1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3" name="Picture 1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4" name="Picture 19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5" name="Picture 1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6" name="Picture 19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7" name="Picture 1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8" name="Picture 1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9" name="Picture 1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0" name="Picture 1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1" name="Picture 1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2" name="Picture 1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3" name="Picture 19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4" name="Picture 1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5" name="Picture 19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6" name="Picture 1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7" name="Picture 1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8" name="Picture 1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9" name="Picture 1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0" name="Picture 1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1" name="Picture 1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2" name="Picture 19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3" name="Picture 1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4" name="Picture 19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5" name="Picture 1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6" name="Picture 1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7" name="Picture 1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8" name="Picture 1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9" name="Picture 1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0" name="Picture 1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1" name="Picture 19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2" name="Picture 1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3" name="Picture 19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4" name="Picture 1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5" name="Picture 1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6" name="Picture 1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7" name="Picture 1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8" name="Picture 1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9" name="Picture 1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0" name="Picture 19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1" name="Picture 2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2" name="Picture 20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3" name="Picture 2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4" name="Picture 2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5" name="Picture 2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6" name="Picture 2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7" name="Picture 2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8" name="Picture 2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9" name="Picture 20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0" name="Picture 2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1" name="Picture 20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2" name="Picture 2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3" name="Picture 2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4" name="Picture 2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5" name="Picture 2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6" name="Picture 2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7" name="Picture 2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8" name="Picture 20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9" name="Picture 2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0" name="Picture 20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1" name="Picture 2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2" name="Picture 2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3" name="Picture 2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4" name="Picture 2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5" name="Picture 2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6" name="Picture 2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7" name="Picture 20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8" name="Picture 2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9" name="Picture 20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0" name="Picture 2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1" name="Picture 2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2" name="Picture 2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3" name="Picture 2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4" name="Picture 2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5" name="Picture 2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6" name="Picture 20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7" name="Picture 2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8" name="Picture 20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9" name="Picture 2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0" name="Picture 2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1" name="Picture 20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2" name="Picture 2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3" name="Picture 20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4" name="Picture 2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5" name="Picture 2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6" name="Picture 2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7" name="Picture 20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8" name="Picture 2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9" name="Picture 2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0" name="Picture 20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1" name="Picture 2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2" name="Picture 20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3" name="Picture 2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4" name="Picture 2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5" name="Picture 2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6" name="Picture 20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7" name="Picture 2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8" name="Picture 2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9" name="Picture 20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0" name="Picture 2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1" name="Picture 20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2" name="Picture 2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3" name="Picture 2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4" name="Picture 2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5" name="Picture 20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6" name="Picture 2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7" name="Picture 2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8" name="Picture 20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9" name="Picture 2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0" name="Picture 20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1" name="Picture 2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2" name="Picture 2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3" name="Picture 2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4" name="Picture 20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5" name="Picture 2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6" name="Picture 2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7" name="Picture 20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8" name="Picture 2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9" name="Picture 20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0" name="Picture 2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1" name="Picture 2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2" name="Picture 2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3" name="Picture 20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4" name="Picture 2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5" name="Picture 2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6" name="Picture 20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7" name="Picture 2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8" name="Picture 20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9" name="Picture 2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0" name="Picture 2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1" name="Picture 2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2" name="Picture 20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3" name="Picture 2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4" name="Picture 2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5" name="Picture 20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6" name="Picture 2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7" name="Picture 20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8" name="Picture 2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9" name="Picture 2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0" name="Picture 2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1" name="Picture 21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2" name="Picture 2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3" name="Picture 2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4" name="Picture 2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5" name="Picture 2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6" name="Picture 21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7" name="Picture 2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8" name="Picture 2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9" name="Picture 2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0" name="Picture 2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1" name="Picture 2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2" name="Picture 2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3" name="Picture 2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4" name="Picture 2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5" name="Picture 21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6" name="Picture 2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7" name="Picture 2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8" name="Picture 2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9" name="Picture 2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0" name="Picture 2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1" name="Picture 2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2" name="Picture 2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3" name="Picture 2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4" name="Picture 21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5" name="Picture 2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6" name="Picture 2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7" name="Picture 2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8" name="Picture 2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9" name="Picture 2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0" name="Picture 2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1" name="Picture 2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2" name="Picture 2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3" name="Picture 21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4" name="Picture 2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5" name="Picture 2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6" name="Picture 2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7" name="Picture 2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8" name="Picture 2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9" name="Picture 2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0" name="Picture 2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1" name="Picture 2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2" name="Picture 21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3" name="Picture 2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4" name="Picture 2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5" name="Picture 2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6" name="Picture 2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7" name="Picture 2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8" name="Picture 2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9" name="Picture 2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0" name="Picture 2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1" name="Picture 21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2" name="Picture 2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3" name="Picture 2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4" name="Picture 2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5" name="Picture 2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6" name="Picture 2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7" name="Picture 2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8" name="Picture 2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9" name="Picture 2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0" name="Picture 21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1" name="Picture 2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2" name="Picture 2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3" name="Picture 2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4" name="Picture 2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5" name="Picture 2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6" name="Picture 2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7" name="Picture 2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8" name="Picture 2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9" name="Picture 21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0" name="Picture 2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1" name="Picture 2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2" name="Picture 2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3" name="Picture 2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4" name="Picture 2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5" name="Picture 2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6" name="Picture 2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7" name="Picture 2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8" name="Picture 21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9" name="Picture 2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0" name="Picture 2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1" name="Picture 2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2" name="Picture 2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3" name="Picture 2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4" name="Picture 2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5" name="Picture 2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6" name="Picture 2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7" name="Picture 21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8" name="Picture 2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9" name="Picture 2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0" name="Picture 2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1" name="Picture 2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2" name="Picture 2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3" name="Picture 2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4" name="Picture 2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5" name="Picture 2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6" name="Picture 21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7" name="Picture 2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8" name="Picture 2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9" name="Picture 2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0" name="Picture 2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1" name="Picture 2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2" name="Picture 2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3" name="Picture 22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4" name="Picture 2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5" name="Picture 22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6" name="Picture 2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7" name="Picture 2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8" name="Picture 2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9" name="Picture 2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0" name="Picture 2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1" name="Picture 2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2" name="Picture 22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3" name="Picture 2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4" name="Picture 2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5" name="Picture 2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6" name="Picture 2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7" name="Picture 2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8" name="Picture 2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9" name="Picture 2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0" name="Picture 2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1" name="Picture 2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2" name="Picture 2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3" name="Picture 2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4" name="Picture 2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5" name="Picture 2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6" name="Picture 2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7" name="Picture 2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8" name="Picture 2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9" name="Picture 2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0" name="Picture 2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1" name="Picture 2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2" name="Picture 2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3" name="Picture 2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4" name="Picture 2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5" name="Picture 2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6" name="Picture 2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7" name="Picture 2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8" name="Picture 2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9" name="Picture 2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0" name="Picture 2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1" name="Picture 2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2" name="Picture 2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3" name="Picture 2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4" name="Picture 22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5" name="Picture 2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6" name="Picture 22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7" name="Picture 2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8" name="Picture 2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9" name="Picture 2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0" name="Picture 2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1" name="Picture 2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2" name="Picture 2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3" name="Picture 22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4" name="Picture 2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5" name="Picture 22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6" name="Picture 2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7" name="Picture 2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8" name="Picture 2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9" name="Picture 2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0" name="Picture 2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1" name="Picture 2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2" name="Picture 22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3" name="Picture 2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4" name="Picture 22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5" name="Picture 2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6" name="Picture 2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7" name="Picture 2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8" name="Picture 2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9" name="Picture 2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0" name="Picture 2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1" name="Picture 22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2" name="Picture 2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3" name="Picture 22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4" name="Picture 2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5" name="Picture 2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6" name="Picture 2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7" name="Picture 2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8" name="Picture 2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9" name="Picture 2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0" name="Picture 22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1" name="Picture 2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2" name="Picture 22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3" name="Picture 2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4" name="Picture 2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5" name="Picture 2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6" name="Picture 2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7" name="Picture 2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8" name="Picture 2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9" name="Picture 2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0" name="Picture 2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1" name="Picture 2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2" name="Picture 2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3" name="Picture 2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4" name="Picture 2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5" name="Picture 2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6" name="Picture 2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7" name="Picture 2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8" name="Picture 2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9" name="Picture 2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0" name="Picture 2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1" name="Picture 2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2" name="Picture 2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3" name="Picture 2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4" name="Picture 2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5" name="Picture 2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6" name="Picture 2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7" name="Picture 2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8" name="Picture 2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9" name="Picture 2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0" name="Picture 2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1" name="Picture 2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2" name="Picture 2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3" name="Picture 2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4" name="Picture 2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5" name="Picture 2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6" name="Picture 2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7" name="Picture 2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8" name="Picture 2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9" name="Picture 2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0" name="Picture 2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1" name="Picture 2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2" name="Picture 2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3" name="Picture 2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4" name="Picture 2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5" name="Picture 2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6" name="Picture 2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7" name="Picture 2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8" name="Picture 2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9" name="Picture 2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0" name="Picture 2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1" name="Picture 2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2" name="Picture 2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3" name="Picture 2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4" name="Picture 2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5" name="Picture 2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6" name="Picture 2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7" name="Picture 2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8" name="Picture 2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9" name="Picture 2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0" name="Picture 2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1" name="Picture 2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2" name="Picture 2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3" name="Picture 2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4" name="Picture 2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5" name="Picture 2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6" name="Picture 2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7" name="Picture 2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8" name="Picture 2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9" name="Picture 2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0" name="Picture 2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1" name="Picture 2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2" name="Picture 2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3" name="Picture 2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4" name="Picture 2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5" name="Picture 2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6" name="Picture 2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7" name="Picture 2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8" name="Picture 2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9" name="Picture 2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0" name="Picture 2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1" name="Picture 2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2" name="Picture 2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3" name="Picture 2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4" name="Picture 2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5" name="Picture 2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6" name="Picture 2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7" name="Picture 2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8" name="Picture 2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9" name="Picture 2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0" name="Picture 2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1" name="Picture 2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2" name="Picture 2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3" name="Picture 2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4" name="Picture 2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5" name="Picture 2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6" name="Picture 2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7" name="Picture 2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8" name="Picture 2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9" name="Picture 2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0" name="Picture 2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1" name="Picture 2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2" name="Picture 2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3" name="Picture 2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4" name="Picture 2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5" name="Picture 2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6" name="Picture 2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7" name="Picture 2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8" name="Picture 2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9" name="Picture 2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0" name="Picture 2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1" name="Picture 2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2" name="Picture 2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3" name="Picture 2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4" name="Picture 2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5" name="Picture 2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6" name="Picture 2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7" name="Picture 2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8" name="Picture 2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9" name="Picture 2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0" name="Picture 2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1" name="Picture 2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2" name="Picture 2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3" name="Picture 2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4" name="Picture 2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5" name="Picture 2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6" name="Picture 2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7" name="Picture 2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8" name="Picture 2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9" name="Picture 2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0" name="Picture 2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1" name="Picture 2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2" name="Picture 2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3" name="Picture 2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4" name="Picture 2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5" name="Picture 2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6" name="Picture 2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7" name="Picture 2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8" name="Picture 2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9" name="Picture 2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0" name="Picture 2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1" name="Picture 2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2" name="Picture 2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3" name="Picture 2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4" name="Picture 2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5" name="Picture 2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6" name="Picture 2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7" name="Picture 2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8" name="Picture 2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9" name="Picture 2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0" name="Picture 2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1" name="Picture 2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2" name="Picture 2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3" name="Picture 2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4" name="Picture 2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5" name="Picture 2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6" name="Picture 2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7" name="Picture 2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8" name="Picture 2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9" name="Picture 2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0" name="Picture 2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1" name="Picture 2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2" name="Picture 2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3" name="Picture 2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4" name="Picture 2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5" name="Picture 2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6" name="Picture 2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7" name="Picture 2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8" name="Picture 2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9" name="Picture 2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0" name="Picture 2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1" name="Picture 2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2" name="Picture 2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3" name="Picture 2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4" name="Picture 2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5" name="Picture 2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10" t="s">
        <v>202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224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G11" s="125"/>
      <c r="H11" s="125"/>
    </row>
    <row r="12" spans="1:9" ht="24.75" customHeight="1">
      <c r="A12" s="211" t="s">
        <v>3</v>
      </c>
      <c r="B12" s="217"/>
      <c r="C12" s="215" t="s">
        <v>0</v>
      </c>
      <c r="D12" s="213" t="s">
        <v>23</v>
      </c>
      <c r="E12" s="213" t="s">
        <v>218</v>
      </c>
      <c r="F12" s="213" t="s">
        <v>219</v>
      </c>
      <c r="G12" s="213" t="s">
        <v>197</v>
      </c>
      <c r="H12" s="213" t="s">
        <v>219</v>
      </c>
      <c r="I12" s="213" t="s">
        <v>187</v>
      </c>
    </row>
    <row r="13" spans="1:9" ht="38.25" customHeight="1" thickBot="1">
      <c r="A13" s="212"/>
      <c r="B13" s="218"/>
      <c r="C13" s="216"/>
      <c r="D13" s="214"/>
      <c r="E13" s="214"/>
      <c r="F13" s="214"/>
      <c r="G13" s="214"/>
      <c r="H13" s="214"/>
      <c r="I13" s="21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6">
        <v>42867.80740740741</v>
      </c>
      <c r="F15" s="175">
        <v>79849.8</v>
      </c>
      <c r="G15" s="45">
        <f t="shared" ref="G15:G30" si="0">(F15-E15)/E15</f>
        <v>0.86269848702833896</v>
      </c>
      <c r="H15" s="175">
        <v>69844.800000000003</v>
      </c>
      <c r="I15" s="45">
        <f t="shared" ref="I15:I30" si="1">(F15-H15)/H15</f>
        <v>0.14324616864820286</v>
      </c>
    </row>
    <row r="16" spans="1:9" ht="16.5">
      <c r="A16" s="37"/>
      <c r="B16" s="92" t="s">
        <v>5</v>
      </c>
      <c r="C16" s="149" t="s">
        <v>85</v>
      </c>
      <c r="D16" s="145" t="s">
        <v>161</v>
      </c>
      <c r="E16" s="169">
        <v>55934.599999999991</v>
      </c>
      <c r="F16" s="169">
        <v>75166.444444444438</v>
      </c>
      <c r="G16" s="48">
        <f>(F16-E16)/E16</f>
        <v>0.34382733485971922</v>
      </c>
      <c r="H16" s="169">
        <v>86554.222222222219</v>
      </c>
      <c r="I16" s="44">
        <f t="shared" si="1"/>
        <v>-0.13156813712149615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69">
        <v>43253.014814814815</v>
      </c>
      <c r="F17" s="169">
        <v>84277.555555555562</v>
      </c>
      <c r="G17" s="48">
        <f t="shared" si="0"/>
        <v>0.94847817929882705</v>
      </c>
      <c r="H17" s="169">
        <v>86449.8</v>
      </c>
      <c r="I17" s="44">
        <f t="shared" si="1"/>
        <v>-2.5127235047905729E-2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69">
        <v>16089.31111111111</v>
      </c>
      <c r="F18" s="169">
        <v>37949.800000000003</v>
      </c>
      <c r="G18" s="48">
        <f t="shared" si="0"/>
        <v>1.358696387801978</v>
      </c>
      <c r="H18" s="169">
        <v>42798.8</v>
      </c>
      <c r="I18" s="44">
        <f t="shared" si="1"/>
        <v>-0.11329756909072217</v>
      </c>
    </row>
    <row r="19" spans="1:9" ht="16.5">
      <c r="A19" s="37"/>
      <c r="B19" s="92" t="s">
        <v>8</v>
      </c>
      <c r="C19" s="149" t="s">
        <v>89</v>
      </c>
      <c r="D19" s="145" t="s">
        <v>161</v>
      </c>
      <c r="E19" s="169">
        <v>123813.1</v>
      </c>
      <c r="F19" s="169">
        <v>121749.75</v>
      </c>
      <c r="G19" s="48">
        <f t="shared" si="0"/>
        <v>-1.6665037867560101E-2</v>
      </c>
      <c r="H19" s="169">
        <v>126285.42857142857</v>
      </c>
      <c r="I19" s="44">
        <f t="shared" si="1"/>
        <v>-3.5916088045448019E-2</v>
      </c>
    </row>
    <row r="20" spans="1:9" ht="16.5">
      <c r="A20" s="37"/>
      <c r="B20" s="92" t="s">
        <v>9</v>
      </c>
      <c r="C20" s="149" t="s">
        <v>88</v>
      </c>
      <c r="D20" s="11" t="s">
        <v>161</v>
      </c>
      <c r="E20" s="169">
        <v>59151.151851851857</v>
      </c>
      <c r="F20" s="169">
        <v>65699.8</v>
      </c>
      <c r="G20" s="48">
        <f t="shared" si="0"/>
        <v>0.11071040788097732</v>
      </c>
      <c r="H20" s="169">
        <v>73798.8</v>
      </c>
      <c r="I20" s="44">
        <f t="shared" si="1"/>
        <v>-0.10974433188615533</v>
      </c>
    </row>
    <row r="21" spans="1:9" ht="16.5">
      <c r="A21" s="37"/>
      <c r="B21" s="92" t="s">
        <v>10</v>
      </c>
      <c r="C21" s="15" t="s">
        <v>90</v>
      </c>
      <c r="D21" s="145" t="s">
        <v>161</v>
      </c>
      <c r="E21" s="169">
        <v>102157.26296296297</v>
      </c>
      <c r="F21" s="169">
        <v>87777.555555555562</v>
      </c>
      <c r="G21" s="48">
        <f t="shared" si="0"/>
        <v>-0.1407604999423365</v>
      </c>
      <c r="H21" s="169">
        <v>94999.777777777781</v>
      </c>
      <c r="I21" s="44">
        <f t="shared" si="1"/>
        <v>-7.6023569645776917E-2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69">
        <v>13196.75</v>
      </c>
      <c r="F22" s="169">
        <v>24388.666666666668</v>
      </c>
      <c r="G22" s="48">
        <f t="shared" si="0"/>
        <v>0.84808128263903371</v>
      </c>
      <c r="H22" s="169">
        <v>25833.111111111109</v>
      </c>
      <c r="I22" s="44">
        <f t="shared" si="1"/>
        <v>-5.5914459479221218E-2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69">
        <v>15650.883333333335</v>
      </c>
      <c r="F23" s="169">
        <v>37665.333333333336</v>
      </c>
      <c r="G23" s="48">
        <f t="shared" si="0"/>
        <v>1.4065947289450116</v>
      </c>
      <c r="H23" s="169">
        <v>38499.75</v>
      </c>
      <c r="I23" s="44">
        <f t="shared" si="1"/>
        <v>-2.1673300908880297E-2</v>
      </c>
    </row>
    <row r="24" spans="1:9" ht="16.5">
      <c r="A24" s="37"/>
      <c r="B24" s="92" t="s">
        <v>13</v>
      </c>
      <c r="C24" s="15" t="s">
        <v>93</v>
      </c>
      <c r="D24" s="147" t="s">
        <v>81</v>
      </c>
      <c r="E24" s="169">
        <v>15737.7</v>
      </c>
      <c r="F24" s="169">
        <v>37166.444444444445</v>
      </c>
      <c r="G24" s="48">
        <f t="shared" si="0"/>
        <v>1.3616185620798746</v>
      </c>
      <c r="H24" s="169">
        <v>37249.75</v>
      </c>
      <c r="I24" s="44">
        <f t="shared" si="1"/>
        <v>-2.2364057626039031E-3</v>
      </c>
    </row>
    <row r="25" spans="1:9" ht="16.5">
      <c r="A25" s="37"/>
      <c r="B25" s="92" t="s">
        <v>14</v>
      </c>
      <c r="C25" s="15" t="s">
        <v>94</v>
      </c>
      <c r="D25" s="147" t="s">
        <v>81</v>
      </c>
      <c r="E25" s="169">
        <v>16196.269444444444</v>
      </c>
      <c r="F25" s="169">
        <v>37374.75</v>
      </c>
      <c r="G25" s="48">
        <f>(F25-E25)/E25</f>
        <v>1.3076147336397941</v>
      </c>
      <c r="H25" s="169">
        <v>38610.888888888891</v>
      </c>
      <c r="I25" s="44">
        <f t="shared" si="1"/>
        <v>-3.2015292174343492E-2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69">
        <v>33083.448148148149</v>
      </c>
      <c r="F26" s="169">
        <v>80149.8</v>
      </c>
      <c r="G26" s="48">
        <f>(F26-E26)/E26</f>
        <v>1.4226555720881349</v>
      </c>
      <c r="H26" s="169">
        <v>80624.75</v>
      </c>
      <c r="I26" s="44">
        <f t="shared" si="1"/>
        <v>-5.8908709794448615E-3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69">
        <v>15630.050000000001</v>
      </c>
      <c r="F27" s="169">
        <v>37388.666666666664</v>
      </c>
      <c r="G27" s="48">
        <f t="shared" si="0"/>
        <v>1.3921015394491163</v>
      </c>
      <c r="H27" s="169">
        <v>38610.888888888891</v>
      </c>
      <c r="I27" s="44">
        <f t="shared" si="1"/>
        <v>-3.1654858445228563E-2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69">
        <v>41954.85555555555</v>
      </c>
      <c r="F28" s="169">
        <v>53555.333333333336</v>
      </c>
      <c r="G28" s="48">
        <f t="shared" si="0"/>
        <v>0.27649905175854383</v>
      </c>
      <c r="H28" s="169">
        <v>57327.555555555555</v>
      </c>
      <c r="I28" s="44">
        <f t="shared" si="1"/>
        <v>-6.5801204772573924E-2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69">
        <v>60584.641666666663</v>
      </c>
      <c r="F29" s="169">
        <v>153591.66666666666</v>
      </c>
      <c r="G29" s="48">
        <f t="shared" si="0"/>
        <v>1.5351584566880743</v>
      </c>
      <c r="H29" s="169">
        <v>162341.66666666666</v>
      </c>
      <c r="I29" s="44">
        <f t="shared" si="1"/>
        <v>-5.3898670499461017E-2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2">
        <v>33297.437037037031</v>
      </c>
      <c r="F30" s="172">
        <v>76999.777777777781</v>
      </c>
      <c r="G30" s="51">
        <f t="shared" si="0"/>
        <v>1.3124836212507964</v>
      </c>
      <c r="H30" s="172">
        <v>78749.8</v>
      </c>
      <c r="I30" s="56">
        <f t="shared" si="1"/>
        <v>-2.2222560847420841E-2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0"/>
      <c r="F31" s="189"/>
      <c r="G31" s="52"/>
      <c r="H31" s="189"/>
      <c r="I31" s="53"/>
    </row>
    <row r="32" spans="1:9" ht="16.5">
      <c r="A32" s="33"/>
      <c r="B32" s="39" t="s">
        <v>26</v>
      </c>
      <c r="C32" s="151" t="s">
        <v>100</v>
      </c>
      <c r="D32" s="20" t="s">
        <v>161</v>
      </c>
      <c r="E32" s="175">
        <v>135532.25555555557</v>
      </c>
      <c r="F32" s="175">
        <v>230149.8</v>
      </c>
      <c r="G32" s="45">
        <f>(F32-E32)/E32</f>
        <v>0.69811827491987732</v>
      </c>
      <c r="H32" s="175">
        <v>197098.8</v>
      </c>
      <c r="I32" s="44">
        <f>(F32-H32)/H32</f>
        <v>0.16768747450517205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69">
        <v>129252.6988095238</v>
      </c>
      <c r="F33" s="169">
        <v>228649.8</v>
      </c>
      <c r="G33" s="48">
        <f>(F33-E33)/E33</f>
        <v>0.76901373902416537</v>
      </c>
      <c r="H33" s="169">
        <v>195598.8</v>
      </c>
      <c r="I33" s="44">
        <f>(F33-H33)/H33</f>
        <v>0.16897342928484224</v>
      </c>
    </row>
    <row r="34" spans="1:9" ht="16.5">
      <c r="A34" s="37"/>
      <c r="B34" s="164" t="s">
        <v>28</v>
      </c>
      <c r="C34" s="149" t="s">
        <v>102</v>
      </c>
      <c r="D34" s="145" t="s">
        <v>161</v>
      </c>
      <c r="E34" s="169">
        <v>55146.542857142864</v>
      </c>
      <c r="F34" s="169">
        <v>84500</v>
      </c>
      <c r="G34" s="48">
        <f>(F34-E34)/E34</f>
        <v>0.53228100297959335</v>
      </c>
      <c r="H34" s="169">
        <v>83928.571428571435</v>
      </c>
      <c r="I34" s="44">
        <f>(F34-H34)/H34</f>
        <v>6.8085106382977977E-3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69">
        <v>43874.166666666664</v>
      </c>
      <c r="F35" s="169">
        <v>78333.333333333328</v>
      </c>
      <c r="G35" s="48">
        <f>(F35-E35)/E35</f>
        <v>0.78540902961119863</v>
      </c>
      <c r="H35" s="169">
        <v>68333.333333333328</v>
      </c>
      <c r="I35" s="44">
        <f>(F35-H35)/H35</f>
        <v>0.14634146341463417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2">
        <v>33100.197222222225</v>
      </c>
      <c r="F36" s="169">
        <v>73649.8</v>
      </c>
      <c r="G36" s="51">
        <f>(F36-E36)/E36</f>
        <v>1.2250562286847737</v>
      </c>
      <c r="H36" s="169">
        <v>70649.8</v>
      </c>
      <c r="I36" s="56">
        <f>(F36-H36)/H36</f>
        <v>4.246296521716976E-2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0"/>
      <c r="F37" s="189"/>
      <c r="G37" s="52"/>
      <c r="H37" s="189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69">
        <v>1530879.0666666664</v>
      </c>
      <c r="F38" s="169">
        <v>1958001.5</v>
      </c>
      <c r="G38" s="45">
        <f t="shared" ref="G38:G43" si="2">(F38-E38)/E38</f>
        <v>0.27900468602222728</v>
      </c>
      <c r="H38" s="169">
        <v>1958001.5</v>
      </c>
      <c r="I38" s="44">
        <f t="shared" ref="I38:I43" si="3">(F38-H38)/H38</f>
        <v>0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69">
        <v>925321.30952380958</v>
      </c>
      <c r="F39" s="169">
        <v>983710</v>
      </c>
      <c r="G39" s="48">
        <f t="shared" si="2"/>
        <v>6.3100989759155665E-2</v>
      </c>
      <c r="H39" s="169">
        <v>983710</v>
      </c>
      <c r="I39" s="44">
        <f t="shared" si="3"/>
        <v>0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7">
        <v>610282.9</v>
      </c>
      <c r="F40" s="169">
        <v>574229.5</v>
      </c>
      <c r="G40" s="48">
        <f t="shared" si="2"/>
        <v>-5.9076536471855956E-2</v>
      </c>
      <c r="H40" s="169">
        <v>563674.80000000005</v>
      </c>
      <c r="I40" s="44">
        <f t="shared" si="3"/>
        <v>1.872480373435171E-2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0">
        <v>240171.10119047621</v>
      </c>
      <c r="F41" s="169">
        <v>328003</v>
      </c>
      <c r="G41" s="48">
        <f t="shared" si="2"/>
        <v>0.36570552566133085</v>
      </c>
      <c r="H41" s="169">
        <v>304083</v>
      </c>
      <c r="I41" s="44">
        <f t="shared" si="3"/>
        <v>7.8662733529990161E-2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0">
        <v>226395.22222222222</v>
      </c>
      <c r="F42" s="169">
        <v>228734.99999999997</v>
      </c>
      <c r="G42" s="48">
        <f t="shared" si="2"/>
        <v>1.0334925599627284E-2</v>
      </c>
      <c r="H42" s="169">
        <v>219765.00000000003</v>
      </c>
      <c r="I42" s="44">
        <f t="shared" si="3"/>
        <v>4.0816326530611978E-2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3">
        <v>578689.17857142852</v>
      </c>
      <c r="F43" s="169">
        <v>903279</v>
      </c>
      <c r="G43" s="51">
        <f t="shared" si="2"/>
        <v>0.56090528983082899</v>
      </c>
      <c r="H43" s="169">
        <v>858429</v>
      </c>
      <c r="I43" s="59">
        <f t="shared" si="3"/>
        <v>5.2246603970741899E-2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0"/>
      <c r="F44" s="189"/>
      <c r="G44" s="6"/>
      <c r="H44" s="189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7">
        <v>352253.19642857142</v>
      </c>
      <c r="F45" s="169">
        <v>332983.55555555556</v>
      </c>
      <c r="G45" s="45">
        <f t="shared" ref="G45:G50" si="4">(F45-E45)/E45</f>
        <v>-5.4703948944642956E-2</v>
      </c>
      <c r="H45" s="169">
        <v>338169</v>
      </c>
      <c r="I45" s="44">
        <f t="shared" ref="I45:I50" si="5">(F45-H45)/H45</f>
        <v>-1.5333884668448136E-2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0">
        <v>311111.11111111107</v>
      </c>
      <c r="F46" s="169">
        <v>325701.7</v>
      </c>
      <c r="G46" s="48">
        <f t="shared" si="4"/>
        <v>4.6898321428571615E-2</v>
      </c>
      <c r="H46" s="169">
        <v>315924.40000000002</v>
      </c>
      <c r="I46" s="84">
        <f t="shared" si="5"/>
        <v>3.0948226854272693E-2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0">
        <v>1001422.1904761904</v>
      </c>
      <c r="F47" s="169">
        <v>973908</v>
      </c>
      <c r="G47" s="48">
        <f t="shared" si="4"/>
        <v>-2.747511562841146E-2</v>
      </c>
      <c r="H47" s="169">
        <v>990170.5</v>
      </c>
      <c r="I47" s="84">
        <f t="shared" si="5"/>
        <v>-1.64239391094766E-2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0">
        <v>1289329.5238095238</v>
      </c>
      <c r="F48" s="169">
        <v>1294106.25</v>
      </c>
      <c r="G48" s="48">
        <f t="shared" si="4"/>
        <v>3.7048140931130119E-3</v>
      </c>
      <c r="H48" s="169">
        <v>1294034.625</v>
      </c>
      <c r="I48" s="84">
        <f t="shared" si="5"/>
        <v>5.5350141809381644E-5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0">
        <v>143655.66666666666</v>
      </c>
      <c r="F49" s="169">
        <v>140821.25</v>
      </c>
      <c r="G49" s="48">
        <f t="shared" si="4"/>
        <v>-1.9730629027280445E-2</v>
      </c>
      <c r="H49" s="169">
        <v>140821.25</v>
      </c>
      <c r="I49" s="44">
        <f t="shared" si="5"/>
        <v>0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3">
        <v>1879916.6666666667</v>
      </c>
      <c r="F50" s="169">
        <v>1755877.5</v>
      </c>
      <c r="G50" s="56">
        <f t="shared" si="4"/>
        <v>-6.5981204840640142E-2</v>
      </c>
      <c r="H50" s="169">
        <v>1755877.5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0"/>
      <c r="F51" s="189"/>
      <c r="G51" s="52"/>
      <c r="H51" s="189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7">
        <v>152257.4</v>
      </c>
      <c r="F52" s="166">
        <v>146430.25</v>
      </c>
      <c r="G52" s="168">
        <f t="shared" ref="G52:G60" si="6">(F52-E52)/E52</f>
        <v>-3.827170305022938E-2</v>
      </c>
      <c r="H52" s="166">
        <v>146430.25</v>
      </c>
      <c r="I52" s="116">
        <f t="shared" ref="I52:I60" si="7">(F52-H52)/H52</f>
        <v>0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0">
        <v>165044.5</v>
      </c>
      <c r="F53" s="169">
        <v>194050</v>
      </c>
      <c r="G53" s="171">
        <f t="shared" si="6"/>
        <v>0.17574351159838711</v>
      </c>
      <c r="H53" s="169">
        <v>194050</v>
      </c>
      <c r="I53" s="84">
        <f t="shared" si="7"/>
        <v>0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0">
        <v>138236.66666666666</v>
      </c>
      <c r="F54" s="169">
        <v>140290.79999999999</v>
      </c>
      <c r="G54" s="171">
        <f t="shared" si="6"/>
        <v>1.4859540401726495E-2</v>
      </c>
      <c r="H54" s="169">
        <v>140290.79999999999</v>
      </c>
      <c r="I54" s="84">
        <f t="shared" si="7"/>
        <v>0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0">
        <v>175207.22222222222</v>
      </c>
      <c r="F55" s="169">
        <v>223054</v>
      </c>
      <c r="G55" s="171">
        <f t="shared" si="6"/>
        <v>0.2730867892939472</v>
      </c>
      <c r="H55" s="169">
        <v>223054</v>
      </c>
      <c r="I55" s="84">
        <f t="shared" si="7"/>
        <v>0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0">
        <v>97740.5</v>
      </c>
      <c r="F56" s="169">
        <v>102368.125</v>
      </c>
      <c r="G56" s="176">
        <f t="shared" si="6"/>
        <v>4.7346033629866842E-2</v>
      </c>
      <c r="H56" s="169">
        <v>102368.125</v>
      </c>
      <c r="I56" s="85">
        <f t="shared" si="7"/>
        <v>0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3">
        <v>108080</v>
      </c>
      <c r="F57" s="172">
        <v>105128.4</v>
      </c>
      <c r="G57" s="174">
        <f t="shared" si="6"/>
        <v>-2.7309400444115523E-2</v>
      </c>
      <c r="H57" s="172">
        <v>105128.4</v>
      </c>
      <c r="I57" s="117">
        <f t="shared" si="7"/>
        <v>0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7">
        <v>223600.19047619044</v>
      </c>
      <c r="F58" s="175">
        <v>179400</v>
      </c>
      <c r="G58" s="44">
        <f t="shared" si="6"/>
        <v>-0.19767510207419525</v>
      </c>
      <c r="H58" s="175">
        <v>207431.25</v>
      </c>
      <c r="I58" s="44">
        <f t="shared" si="7"/>
        <v>-0.13513513513513514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0">
        <v>213910.66666666666</v>
      </c>
      <c r="F59" s="169">
        <v>177832.75</v>
      </c>
      <c r="G59" s="48">
        <f t="shared" si="6"/>
        <v>-0.1686588014934583</v>
      </c>
      <c r="H59" s="169">
        <v>197880.2</v>
      </c>
      <c r="I59" s="44">
        <f t="shared" si="7"/>
        <v>-0.10131104577416038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3">
        <v>1053733.3333333333</v>
      </c>
      <c r="F60" s="169">
        <v>948428</v>
      </c>
      <c r="G60" s="51">
        <f t="shared" si="6"/>
        <v>-9.9935467543970577E-2</v>
      </c>
      <c r="H60" s="169">
        <v>948428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0"/>
      <c r="F61" s="189"/>
      <c r="G61" s="52"/>
      <c r="H61" s="189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7">
        <v>438850</v>
      </c>
      <c r="F62" s="169">
        <v>414144.9</v>
      </c>
      <c r="G62" s="45">
        <f t="shared" ref="G62:G67" si="8">(F62-E62)/E62</f>
        <v>-5.6295089438304607E-2</v>
      </c>
      <c r="H62" s="169">
        <v>409032</v>
      </c>
      <c r="I62" s="44">
        <f t="shared" ref="I62:I67" si="9">(F62-H62)/H62</f>
        <v>1.2500000000000056E-2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0">
        <v>2321666.6666666665</v>
      </c>
      <c r="F63" s="169">
        <v>2894320</v>
      </c>
      <c r="G63" s="48">
        <f t="shared" si="8"/>
        <v>0.24665613783201731</v>
      </c>
      <c r="H63" s="169">
        <v>2894320</v>
      </c>
      <c r="I63" s="44">
        <f t="shared" si="9"/>
        <v>0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0">
        <v>772695.1481481482</v>
      </c>
      <c r="F64" s="169">
        <v>851253</v>
      </c>
      <c r="G64" s="48">
        <f t="shared" si="8"/>
        <v>0.10166732901083257</v>
      </c>
      <c r="H64" s="169">
        <v>860559.375</v>
      </c>
      <c r="I64" s="84">
        <f t="shared" si="9"/>
        <v>-1.0814332247557004E-2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0">
        <v>567840</v>
      </c>
      <c r="F65" s="169">
        <v>600840.5</v>
      </c>
      <c r="G65" s="48">
        <f t="shared" si="8"/>
        <v>5.8115842490842493E-2</v>
      </c>
      <c r="H65" s="169">
        <v>600840.5</v>
      </c>
      <c r="I65" s="84">
        <f t="shared" si="9"/>
        <v>0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0">
        <v>286756.19047619047</v>
      </c>
      <c r="F66" s="169">
        <v>296010</v>
      </c>
      <c r="G66" s="48">
        <f t="shared" si="8"/>
        <v>3.2270653018658634E-2</v>
      </c>
      <c r="H66" s="169">
        <v>296010</v>
      </c>
      <c r="I66" s="84">
        <f t="shared" si="9"/>
        <v>0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3">
        <v>226691.27976190476</v>
      </c>
      <c r="F67" s="169">
        <v>221163.11111111112</v>
      </c>
      <c r="G67" s="51">
        <f t="shared" si="8"/>
        <v>-2.4386331298671519E-2</v>
      </c>
      <c r="H67" s="169">
        <v>221163.11111111112</v>
      </c>
      <c r="I67" s="85">
        <f t="shared" si="9"/>
        <v>0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0"/>
      <c r="F68" s="189"/>
      <c r="G68" s="60"/>
      <c r="H68" s="189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7">
        <v>276851.125</v>
      </c>
      <c r="F69" s="175">
        <v>307309.2</v>
      </c>
      <c r="G69" s="45">
        <f>(F69-E69)/E69</f>
        <v>0.11001607813585736</v>
      </c>
      <c r="H69" s="175">
        <v>310362</v>
      </c>
      <c r="I69" s="44">
        <f>(F69-H69)/H69</f>
        <v>-9.8362557271830589E-3</v>
      </c>
    </row>
    <row r="70" spans="1:9" ht="16.5">
      <c r="A70" s="37"/>
      <c r="B70" s="34" t="s">
        <v>67</v>
      </c>
      <c r="C70" s="149" t="s">
        <v>139</v>
      </c>
      <c r="D70" s="13" t="s">
        <v>135</v>
      </c>
      <c r="E70" s="170">
        <v>203200.42857142855</v>
      </c>
      <c r="F70" s="169">
        <v>210077.4</v>
      </c>
      <c r="G70" s="48">
        <f>(F70-E70)/E70</f>
        <v>3.3843291950312333E-2</v>
      </c>
      <c r="H70" s="169">
        <v>210077.4</v>
      </c>
      <c r="I70" s="44">
        <f>(F70-H70)/H70</f>
        <v>0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0">
        <v>82271.481481481474</v>
      </c>
      <c r="F71" s="169">
        <v>97885.125</v>
      </c>
      <c r="G71" s="48">
        <f>(F71-E71)/E71</f>
        <v>0.18978196620943319</v>
      </c>
      <c r="H71" s="169">
        <v>97885.125</v>
      </c>
      <c r="I71" s="44">
        <f>(F71-H71)/H71</f>
        <v>0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0">
        <v>145444.91666666666</v>
      </c>
      <c r="F72" s="169">
        <v>130052.5</v>
      </c>
      <c r="G72" s="48">
        <f>(F72-E72)/E72</f>
        <v>-0.10582987030026826</v>
      </c>
      <c r="H72" s="169">
        <v>136634.66666666666</v>
      </c>
      <c r="I72" s="44">
        <f>(F72-H72)/H72</f>
        <v>-4.8173474764822914E-2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3">
        <v>121897.95833333333</v>
      </c>
      <c r="F73" s="178">
        <v>130872.3</v>
      </c>
      <c r="G73" s="48">
        <f>(F73-E73)/E73</f>
        <v>7.3621755354803309E-2</v>
      </c>
      <c r="H73" s="178">
        <v>129616.5</v>
      </c>
      <c r="I73" s="59">
        <f>(F73-H73)/H73</f>
        <v>9.6885813148789145E-3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0"/>
      <c r="F74" s="144"/>
      <c r="G74" s="52"/>
      <c r="H74" s="144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7">
        <v>74044.444444444438</v>
      </c>
      <c r="F75" s="166">
        <v>71311.5</v>
      </c>
      <c r="G75" s="44">
        <f t="shared" ref="G75:G81" si="10">(F75-E75)/E75</f>
        <v>-3.6909513805522126E-2</v>
      </c>
      <c r="H75" s="166">
        <v>71119.28571428571</v>
      </c>
      <c r="I75" s="45">
        <f t="shared" ref="I75:I81" si="11">(F75-H75)/H75</f>
        <v>2.7027027027027614E-3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0">
        <v>100316.51851851853</v>
      </c>
      <c r="F76" s="169">
        <v>104500.5</v>
      </c>
      <c r="G76" s="48">
        <f t="shared" si="10"/>
        <v>4.1707801898140114E-2</v>
      </c>
      <c r="H76" s="169">
        <v>107792.83333333333</v>
      </c>
      <c r="I76" s="44">
        <f t="shared" si="11"/>
        <v>-3.0543156084897376E-2</v>
      </c>
    </row>
    <row r="77" spans="1:9" ht="16.5">
      <c r="A77" s="37"/>
      <c r="B77" s="34" t="s">
        <v>75</v>
      </c>
      <c r="C77" s="149" t="s">
        <v>148</v>
      </c>
      <c r="D77" s="13" t="s">
        <v>145</v>
      </c>
      <c r="E77" s="170">
        <v>44800</v>
      </c>
      <c r="F77" s="169">
        <v>48438</v>
      </c>
      <c r="G77" s="48">
        <f t="shared" si="10"/>
        <v>8.1205357142857149E-2</v>
      </c>
      <c r="H77" s="169">
        <v>47412.857142857145</v>
      </c>
      <c r="I77" s="44">
        <f t="shared" si="11"/>
        <v>2.1621621621621578E-2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0">
        <v>108429.88888888889</v>
      </c>
      <c r="F78" s="169">
        <v>92193.333333333328</v>
      </c>
      <c r="G78" s="48">
        <f t="shared" si="10"/>
        <v>-0.14974243469154164</v>
      </c>
      <c r="H78" s="169">
        <v>92193.333333333328</v>
      </c>
      <c r="I78" s="44">
        <f t="shared" si="11"/>
        <v>0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79">
        <v>133426.75</v>
      </c>
      <c r="F79" s="169">
        <v>132486.9</v>
      </c>
      <c r="G79" s="48">
        <f t="shared" si="10"/>
        <v>-7.0439398396498886E-3</v>
      </c>
      <c r="H79" s="169">
        <v>130361.22222222222</v>
      </c>
      <c r="I79" s="44">
        <f t="shared" si="11"/>
        <v>1.6306058976297465E-2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79">
        <v>730488.88888888888</v>
      </c>
      <c r="F80" s="169">
        <v>578565</v>
      </c>
      <c r="G80" s="48">
        <f t="shared" si="10"/>
        <v>-0.20797563275736186</v>
      </c>
      <c r="H80" s="169">
        <v>578565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3">
        <v>171803.07407407407</v>
      </c>
      <c r="F81" s="172">
        <v>208801.66666666666</v>
      </c>
      <c r="G81" s="51">
        <f t="shared" si="10"/>
        <v>0.21535465993257133</v>
      </c>
      <c r="H81" s="172">
        <v>201488.625</v>
      </c>
      <c r="I81" s="56">
        <f t="shared" si="11"/>
        <v>3.6295059667346766E-2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0" t="s">
        <v>203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225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G11" s="125"/>
      <c r="H11" s="125"/>
    </row>
    <row r="12" spans="1:9" ht="30.75" customHeight="1">
      <c r="A12" s="211" t="s">
        <v>3</v>
      </c>
      <c r="B12" s="217"/>
      <c r="C12" s="219" t="s">
        <v>0</v>
      </c>
      <c r="D12" s="213" t="s">
        <v>23</v>
      </c>
      <c r="E12" s="213" t="s">
        <v>218</v>
      </c>
      <c r="F12" s="221" t="s">
        <v>226</v>
      </c>
      <c r="G12" s="213" t="s">
        <v>197</v>
      </c>
      <c r="H12" s="221" t="s">
        <v>220</v>
      </c>
      <c r="I12" s="213" t="s">
        <v>187</v>
      </c>
    </row>
    <row r="13" spans="1:9" ht="30.75" customHeight="1" thickBot="1">
      <c r="A13" s="212"/>
      <c r="B13" s="218"/>
      <c r="C13" s="220"/>
      <c r="D13" s="214"/>
      <c r="E13" s="214"/>
      <c r="F13" s="222"/>
      <c r="G13" s="214"/>
      <c r="H13" s="222"/>
      <c r="I13" s="21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6">
        <v>42867.80740740741</v>
      </c>
      <c r="F15" s="175">
        <v>56833.2</v>
      </c>
      <c r="G15" s="44">
        <f>(F15-E15)/E15</f>
        <v>0.32577809403378571</v>
      </c>
      <c r="H15" s="141">
        <v>53300</v>
      </c>
      <c r="I15" s="118">
        <f>(F15-H15)/H15</f>
        <v>6.6288930581613448E-2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69">
        <v>55934.599999999991</v>
      </c>
      <c r="F16" s="169">
        <v>51500</v>
      </c>
      <c r="G16" s="48">
        <f t="shared" ref="G16:G39" si="0">(F16-E16)/E16</f>
        <v>-7.928187561902636E-2</v>
      </c>
      <c r="H16" s="141">
        <v>62100</v>
      </c>
      <c r="I16" s="48">
        <f>(F16-H16)/H16</f>
        <v>-0.17069243156199679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69">
        <v>43253.014814814815</v>
      </c>
      <c r="F17" s="169">
        <v>46100</v>
      </c>
      <c r="G17" s="48">
        <f t="shared" si="0"/>
        <v>6.5821658845617623E-2</v>
      </c>
      <c r="H17" s="141">
        <v>59500</v>
      </c>
      <c r="I17" s="48">
        <f t="shared" ref="I17:I29" si="1">(F17-H17)/H17</f>
        <v>-0.22521008403361345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69">
        <v>16089.31111111111</v>
      </c>
      <c r="F18" s="169">
        <v>31066.6</v>
      </c>
      <c r="G18" s="48">
        <f t="shared" si="0"/>
        <v>0.93088441049198989</v>
      </c>
      <c r="H18" s="141">
        <v>30000</v>
      </c>
      <c r="I18" s="48">
        <f t="shared" si="1"/>
        <v>3.5553333333333284E-2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69">
        <v>123813.1</v>
      </c>
      <c r="F19" s="169">
        <v>87126.6</v>
      </c>
      <c r="G19" s="48">
        <f t="shared" si="0"/>
        <v>-0.29630547979171828</v>
      </c>
      <c r="H19" s="141">
        <v>98100</v>
      </c>
      <c r="I19" s="48">
        <f t="shared" si="1"/>
        <v>-0.11185932721712533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69">
        <v>59151.151851851857</v>
      </c>
      <c r="F20" s="169">
        <v>52166.6</v>
      </c>
      <c r="G20" s="48">
        <f t="shared" si="0"/>
        <v>-0.11807972682163739</v>
      </c>
      <c r="H20" s="141">
        <v>62300</v>
      </c>
      <c r="I20" s="48">
        <f t="shared" si="1"/>
        <v>-0.16265489566613164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69">
        <v>102157.26296296297</v>
      </c>
      <c r="F21" s="169">
        <v>58766.6</v>
      </c>
      <c r="G21" s="48">
        <f t="shared" si="0"/>
        <v>-0.42474378917820282</v>
      </c>
      <c r="H21" s="141">
        <v>63600</v>
      </c>
      <c r="I21" s="48">
        <f t="shared" si="1"/>
        <v>-7.5996855345911968E-2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69">
        <v>13196.75</v>
      </c>
      <c r="F22" s="169">
        <v>18500</v>
      </c>
      <c r="G22" s="48">
        <f t="shared" si="0"/>
        <v>0.4018603065148616</v>
      </c>
      <c r="H22" s="141">
        <v>17200</v>
      </c>
      <c r="I22" s="48">
        <f t="shared" si="1"/>
        <v>7.5581395348837205E-2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69">
        <v>15650.883333333335</v>
      </c>
      <c r="F23" s="169">
        <v>20000</v>
      </c>
      <c r="G23" s="48">
        <f t="shared" si="0"/>
        <v>0.27788314397589897</v>
      </c>
      <c r="H23" s="141">
        <v>18400</v>
      </c>
      <c r="I23" s="48">
        <f t="shared" si="1"/>
        <v>8.6956521739130432E-2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69">
        <v>15737.7</v>
      </c>
      <c r="F24" s="169">
        <v>20000</v>
      </c>
      <c r="G24" s="48">
        <f t="shared" si="0"/>
        <v>0.27083373046887405</v>
      </c>
      <c r="H24" s="141">
        <v>18400</v>
      </c>
      <c r="I24" s="48">
        <f t="shared" si="1"/>
        <v>8.6956521739130432E-2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69">
        <v>16196.269444444444</v>
      </c>
      <c r="F25" s="169">
        <v>18500</v>
      </c>
      <c r="G25" s="48">
        <f t="shared" si="0"/>
        <v>0.14223834466681887</v>
      </c>
      <c r="H25" s="141">
        <v>17700</v>
      </c>
      <c r="I25" s="48">
        <f t="shared" si="1"/>
        <v>4.519774011299435E-2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69">
        <v>33083.448148148149</v>
      </c>
      <c r="F26" s="169">
        <v>42500</v>
      </c>
      <c r="G26" s="48">
        <f t="shared" si="0"/>
        <v>0.28463030243052051</v>
      </c>
      <c r="H26" s="141">
        <v>51400</v>
      </c>
      <c r="I26" s="48">
        <f t="shared" si="1"/>
        <v>-0.17315175097276264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69">
        <v>15630.050000000001</v>
      </c>
      <c r="F27" s="169">
        <v>21833.200000000001</v>
      </c>
      <c r="G27" s="48">
        <f t="shared" si="0"/>
        <v>0.39687333053956958</v>
      </c>
      <c r="H27" s="141">
        <v>19800</v>
      </c>
      <c r="I27" s="48">
        <f t="shared" si="1"/>
        <v>0.10268686868686873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69">
        <v>41954.85555555555</v>
      </c>
      <c r="F28" s="169">
        <v>41800</v>
      </c>
      <c r="G28" s="48">
        <f t="shared" si="0"/>
        <v>-3.6910043785157265E-3</v>
      </c>
      <c r="H28" s="141">
        <v>37800</v>
      </c>
      <c r="I28" s="48">
        <f t="shared" si="1"/>
        <v>0.10582010582010581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69">
        <v>60584.641666666663</v>
      </c>
      <c r="F29" s="169">
        <v>103000</v>
      </c>
      <c r="G29" s="48">
        <f t="shared" si="0"/>
        <v>0.70010083688701641</v>
      </c>
      <c r="H29" s="141">
        <v>83300</v>
      </c>
      <c r="I29" s="48">
        <f t="shared" si="1"/>
        <v>0.23649459783913565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2">
        <v>33297.437037037031</v>
      </c>
      <c r="F30" s="172">
        <v>64266.6</v>
      </c>
      <c r="G30" s="51">
        <f t="shared" si="0"/>
        <v>0.93007647791377146</v>
      </c>
      <c r="H30" s="143">
        <v>67600</v>
      </c>
      <c r="I30" s="51">
        <f>(F30-H30)/H30</f>
        <v>-4.9310650887573984E-2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0"/>
      <c r="F31" s="189"/>
      <c r="G31" s="41"/>
      <c r="H31" s="140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5">
        <v>135532.25555555557</v>
      </c>
      <c r="F32" s="175">
        <v>116166.6</v>
      </c>
      <c r="G32" s="44">
        <f t="shared" si="0"/>
        <v>-0.14288595342986421</v>
      </c>
      <c r="H32" s="141">
        <v>122100</v>
      </c>
      <c r="I32" s="45">
        <f>(F32-H32)/H32</f>
        <v>-4.8594594594594545E-2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69">
        <v>129252.6988095238</v>
      </c>
      <c r="F33" s="169">
        <v>116166.6</v>
      </c>
      <c r="G33" s="48">
        <f t="shared" si="0"/>
        <v>-0.1012442984173849</v>
      </c>
      <c r="H33" s="141">
        <v>121500</v>
      </c>
      <c r="I33" s="48">
        <f>(F33-H33)/H33</f>
        <v>-4.3896296296296246E-2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69">
        <v>55146.542857142864</v>
      </c>
      <c r="F34" s="169">
        <v>82500</v>
      </c>
      <c r="G34" s="48">
        <f>(F34-E34)/E34</f>
        <v>0.49601399699191073</v>
      </c>
      <c r="H34" s="141">
        <v>82000</v>
      </c>
      <c r="I34" s="48">
        <f>(F34-H34)/H34</f>
        <v>6.0975609756097563E-3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69">
        <v>43874.166666666664</v>
      </c>
      <c r="F35" s="169">
        <v>61000</v>
      </c>
      <c r="G35" s="48">
        <f t="shared" si="0"/>
        <v>0.39033979752701864</v>
      </c>
      <c r="H35" s="141">
        <v>62500</v>
      </c>
      <c r="I35" s="48">
        <f>(F35-H35)/H35</f>
        <v>-2.4E-2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2">
        <v>33100.197222222225</v>
      </c>
      <c r="F36" s="169">
        <v>43833.2</v>
      </c>
      <c r="G36" s="55">
        <f t="shared" si="0"/>
        <v>0.32425797060121558</v>
      </c>
      <c r="H36" s="141">
        <v>53000</v>
      </c>
      <c r="I36" s="48">
        <f>(F36-H36)/H36</f>
        <v>-0.17295849056603779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0"/>
      <c r="F37" s="139"/>
      <c r="G37" s="6"/>
      <c r="H37" s="139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69">
        <v>1530879.0666666664</v>
      </c>
      <c r="F38" s="196">
        <v>1951810</v>
      </c>
      <c r="G38" s="168">
        <f t="shared" si="0"/>
        <v>0.27496027772452852</v>
      </c>
      <c r="H38" s="196">
        <v>1820940</v>
      </c>
      <c r="I38" s="168">
        <f>(F38-H38)/H38</f>
        <v>7.1869474007929965E-2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42">
        <v>925321.30952380958</v>
      </c>
      <c r="F39" s="142">
        <v>1068150</v>
      </c>
      <c r="G39" s="174">
        <f t="shared" si="0"/>
        <v>0.15435577783212748</v>
      </c>
      <c r="H39" s="142">
        <v>1034930</v>
      </c>
      <c r="I39" s="174">
        <f>(F39-H39)/H39</f>
        <v>3.2098789290096914E-2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0" t="s">
        <v>204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225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11" t="s">
        <v>3</v>
      </c>
      <c r="B12" s="217"/>
      <c r="C12" s="219" t="s">
        <v>0</v>
      </c>
      <c r="D12" s="213" t="s">
        <v>227</v>
      </c>
      <c r="E12" s="221" t="s">
        <v>226</v>
      </c>
      <c r="F12" s="228" t="s">
        <v>186</v>
      </c>
      <c r="G12" s="213" t="s">
        <v>218</v>
      </c>
      <c r="H12" s="230" t="s">
        <v>228</v>
      </c>
      <c r="I12" s="226" t="s">
        <v>196</v>
      </c>
    </row>
    <row r="13" spans="1:9" ht="39.75" customHeight="1" thickBot="1">
      <c r="A13" s="212"/>
      <c r="B13" s="218"/>
      <c r="C13" s="220"/>
      <c r="D13" s="214"/>
      <c r="E13" s="222"/>
      <c r="F13" s="229"/>
      <c r="G13" s="214"/>
      <c r="H13" s="231"/>
      <c r="I13" s="227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128"/>
      <c r="B15" s="165" t="s">
        <v>4</v>
      </c>
      <c r="C15" s="152" t="s">
        <v>163</v>
      </c>
      <c r="D15" s="197">
        <v>79849.8</v>
      </c>
      <c r="E15" s="197">
        <v>56833.2</v>
      </c>
      <c r="F15" s="67">
        <f t="shared" ref="F15:F30" si="0">D15-E15</f>
        <v>23016.600000000006</v>
      </c>
      <c r="G15" s="166">
        <v>42867.80740740741</v>
      </c>
      <c r="H15" s="131">
        <f>AVERAGE(D15:E15)</f>
        <v>68341.5</v>
      </c>
      <c r="I15" s="69">
        <f t="shared" ref="I15:I30" si="1">(H15-G15)/G15</f>
        <v>0.59423829053106236</v>
      </c>
    </row>
    <row r="16" spans="1:9" ht="16.5" customHeight="1">
      <c r="A16" s="129"/>
      <c r="B16" s="162" t="s">
        <v>5</v>
      </c>
      <c r="C16" s="149" t="s">
        <v>164</v>
      </c>
      <c r="D16" s="141">
        <v>75166.444444444438</v>
      </c>
      <c r="E16" s="141">
        <v>51500</v>
      </c>
      <c r="F16" s="71">
        <f t="shared" si="0"/>
        <v>23666.444444444438</v>
      </c>
      <c r="G16" s="169">
        <v>55934.599999999991</v>
      </c>
      <c r="H16" s="180">
        <f t="shared" ref="H16:H30" si="2">AVERAGE(D16:E16)</f>
        <v>63333.222222222219</v>
      </c>
      <c r="I16" s="72">
        <f t="shared" si="1"/>
        <v>0.13227272962034642</v>
      </c>
    </row>
    <row r="17" spans="1:9" ht="16.5">
      <c r="A17" s="129"/>
      <c r="B17" s="162" t="s">
        <v>6</v>
      </c>
      <c r="C17" s="149" t="s">
        <v>165</v>
      </c>
      <c r="D17" s="141">
        <v>84277.555555555562</v>
      </c>
      <c r="E17" s="141">
        <v>46100</v>
      </c>
      <c r="F17" s="71">
        <f t="shared" si="0"/>
        <v>38177.555555555562</v>
      </c>
      <c r="G17" s="169">
        <v>43253.014814814815</v>
      </c>
      <c r="H17" s="180">
        <f t="shared" si="2"/>
        <v>65188.777777777781</v>
      </c>
      <c r="I17" s="72">
        <f t="shared" si="1"/>
        <v>0.50714991907222229</v>
      </c>
    </row>
    <row r="18" spans="1:9" ht="16.5">
      <c r="A18" s="129"/>
      <c r="B18" s="162" t="s">
        <v>7</v>
      </c>
      <c r="C18" s="149" t="s">
        <v>166</v>
      </c>
      <c r="D18" s="141">
        <v>37949.800000000003</v>
      </c>
      <c r="E18" s="141">
        <v>31066.6</v>
      </c>
      <c r="F18" s="71">
        <f t="shared" si="0"/>
        <v>6883.2000000000044</v>
      </c>
      <c r="G18" s="169">
        <v>16089.31111111111</v>
      </c>
      <c r="H18" s="180">
        <f t="shared" si="2"/>
        <v>34508.199999999997</v>
      </c>
      <c r="I18" s="72">
        <f t="shared" si="1"/>
        <v>1.1447903991469837</v>
      </c>
    </row>
    <row r="19" spans="1:9" ht="16.5">
      <c r="A19" s="129"/>
      <c r="B19" s="162" t="s">
        <v>8</v>
      </c>
      <c r="C19" s="149" t="s">
        <v>167</v>
      </c>
      <c r="D19" s="141">
        <v>121749.75</v>
      </c>
      <c r="E19" s="141">
        <v>87126.6</v>
      </c>
      <c r="F19" s="71">
        <f t="shared" si="0"/>
        <v>34623.149999999994</v>
      </c>
      <c r="G19" s="169">
        <v>123813.1</v>
      </c>
      <c r="H19" s="180">
        <f t="shared" si="2"/>
        <v>104438.175</v>
      </c>
      <c r="I19" s="72">
        <f t="shared" si="1"/>
        <v>-0.15648525882963921</v>
      </c>
    </row>
    <row r="20" spans="1:9" ht="16.5">
      <c r="A20" s="129"/>
      <c r="B20" s="162" t="s">
        <v>9</v>
      </c>
      <c r="C20" s="149" t="s">
        <v>168</v>
      </c>
      <c r="D20" s="141">
        <v>65699.8</v>
      </c>
      <c r="E20" s="141">
        <v>52166.6</v>
      </c>
      <c r="F20" s="71">
        <f t="shared" si="0"/>
        <v>13533.200000000004</v>
      </c>
      <c r="G20" s="169">
        <v>59151.151851851857</v>
      </c>
      <c r="H20" s="180">
        <f t="shared" si="2"/>
        <v>58933.2</v>
      </c>
      <c r="I20" s="72">
        <f t="shared" si="1"/>
        <v>-3.6846594703301007E-3</v>
      </c>
    </row>
    <row r="21" spans="1:9" ht="16.5">
      <c r="A21" s="129"/>
      <c r="B21" s="162" t="s">
        <v>10</v>
      </c>
      <c r="C21" s="149" t="s">
        <v>169</v>
      </c>
      <c r="D21" s="141">
        <v>87777.555555555562</v>
      </c>
      <c r="E21" s="141">
        <v>58766.6</v>
      </c>
      <c r="F21" s="71">
        <f t="shared" si="0"/>
        <v>29010.955555555563</v>
      </c>
      <c r="G21" s="169">
        <v>102157.26296296297</v>
      </c>
      <c r="H21" s="180">
        <f t="shared" si="2"/>
        <v>73272.077777777784</v>
      </c>
      <c r="I21" s="72">
        <f t="shared" si="1"/>
        <v>-0.28275214456026965</v>
      </c>
    </row>
    <row r="22" spans="1:9" ht="16.5">
      <c r="A22" s="129"/>
      <c r="B22" s="162" t="s">
        <v>11</v>
      </c>
      <c r="C22" s="149" t="s">
        <v>170</v>
      </c>
      <c r="D22" s="141">
        <v>24388.666666666668</v>
      </c>
      <c r="E22" s="141">
        <v>18500</v>
      </c>
      <c r="F22" s="71">
        <f t="shared" si="0"/>
        <v>5888.6666666666679</v>
      </c>
      <c r="G22" s="169">
        <v>13196.75</v>
      </c>
      <c r="H22" s="180">
        <f t="shared" si="2"/>
        <v>21444.333333333336</v>
      </c>
      <c r="I22" s="72">
        <f t="shared" si="1"/>
        <v>0.62497079457694782</v>
      </c>
    </row>
    <row r="23" spans="1:9" ht="16.5">
      <c r="A23" s="129"/>
      <c r="B23" s="162" t="s">
        <v>12</v>
      </c>
      <c r="C23" s="149" t="s">
        <v>171</v>
      </c>
      <c r="D23" s="141">
        <v>37665.333333333336</v>
      </c>
      <c r="E23" s="141">
        <v>20000</v>
      </c>
      <c r="F23" s="71">
        <f t="shared" si="0"/>
        <v>17665.333333333336</v>
      </c>
      <c r="G23" s="169">
        <v>15650.883333333335</v>
      </c>
      <c r="H23" s="180">
        <f t="shared" si="2"/>
        <v>28832.666666666668</v>
      </c>
      <c r="I23" s="72">
        <f t="shared" si="1"/>
        <v>0.84223893646045522</v>
      </c>
    </row>
    <row r="24" spans="1:9" ht="16.5">
      <c r="A24" s="129"/>
      <c r="B24" s="162" t="s">
        <v>13</v>
      </c>
      <c r="C24" s="149" t="s">
        <v>172</v>
      </c>
      <c r="D24" s="141">
        <v>37166.444444444445</v>
      </c>
      <c r="E24" s="141">
        <v>20000</v>
      </c>
      <c r="F24" s="71">
        <f t="shared" si="0"/>
        <v>17166.444444444445</v>
      </c>
      <c r="G24" s="169">
        <v>15737.7</v>
      </c>
      <c r="H24" s="180">
        <f t="shared" si="2"/>
        <v>28583.222222222223</v>
      </c>
      <c r="I24" s="72">
        <f t="shared" si="1"/>
        <v>0.8162261462743744</v>
      </c>
    </row>
    <row r="25" spans="1:9" ht="16.5">
      <c r="A25" s="129"/>
      <c r="B25" s="162" t="s">
        <v>14</v>
      </c>
      <c r="C25" s="149" t="s">
        <v>173</v>
      </c>
      <c r="D25" s="141">
        <v>37374.75</v>
      </c>
      <c r="E25" s="141">
        <v>18500</v>
      </c>
      <c r="F25" s="71">
        <f t="shared" si="0"/>
        <v>18874.75</v>
      </c>
      <c r="G25" s="169">
        <v>16196.269444444444</v>
      </c>
      <c r="H25" s="180">
        <f t="shared" si="2"/>
        <v>27937.375</v>
      </c>
      <c r="I25" s="72">
        <f t="shared" si="1"/>
        <v>0.7249265391533064</v>
      </c>
    </row>
    <row r="26" spans="1:9" ht="16.5">
      <c r="A26" s="129"/>
      <c r="B26" s="162" t="s">
        <v>15</v>
      </c>
      <c r="C26" s="149" t="s">
        <v>174</v>
      </c>
      <c r="D26" s="141">
        <v>80149.8</v>
      </c>
      <c r="E26" s="141">
        <v>42500</v>
      </c>
      <c r="F26" s="71">
        <f t="shared" si="0"/>
        <v>37649.800000000003</v>
      </c>
      <c r="G26" s="169">
        <v>33083.448148148149</v>
      </c>
      <c r="H26" s="180">
        <f t="shared" si="2"/>
        <v>61324.9</v>
      </c>
      <c r="I26" s="72">
        <f t="shared" si="1"/>
        <v>0.85364293725932772</v>
      </c>
    </row>
    <row r="27" spans="1:9" ht="16.5">
      <c r="A27" s="129"/>
      <c r="B27" s="162" t="s">
        <v>16</v>
      </c>
      <c r="C27" s="149" t="s">
        <v>175</v>
      </c>
      <c r="D27" s="141">
        <v>37388.666666666664</v>
      </c>
      <c r="E27" s="141">
        <v>21833.200000000001</v>
      </c>
      <c r="F27" s="71">
        <f t="shared" si="0"/>
        <v>15555.466666666664</v>
      </c>
      <c r="G27" s="169">
        <v>15630.050000000001</v>
      </c>
      <c r="H27" s="180">
        <f t="shared" si="2"/>
        <v>29610.933333333334</v>
      </c>
      <c r="I27" s="72">
        <f t="shared" si="1"/>
        <v>0.89448743499434313</v>
      </c>
    </row>
    <row r="28" spans="1:9" ht="16.5">
      <c r="A28" s="129"/>
      <c r="B28" s="162" t="s">
        <v>17</v>
      </c>
      <c r="C28" s="149" t="s">
        <v>176</v>
      </c>
      <c r="D28" s="141">
        <v>53555.333333333336</v>
      </c>
      <c r="E28" s="141">
        <v>41800</v>
      </c>
      <c r="F28" s="71">
        <f t="shared" si="0"/>
        <v>11755.333333333336</v>
      </c>
      <c r="G28" s="169">
        <v>41954.85555555555</v>
      </c>
      <c r="H28" s="180">
        <f t="shared" si="2"/>
        <v>47677.666666666672</v>
      </c>
      <c r="I28" s="72">
        <f t="shared" si="1"/>
        <v>0.13640402369001414</v>
      </c>
    </row>
    <row r="29" spans="1:9" ht="16.5">
      <c r="A29" s="129"/>
      <c r="B29" s="162" t="s">
        <v>18</v>
      </c>
      <c r="C29" s="149" t="s">
        <v>177</v>
      </c>
      <c r="D29" s="141">
        <v>153591.66666666666</v>
      </c>
      <c r="E29" s="141">
        <v>103000</v>
      </c>
      <c r="F29" s="71">
        <f t="shared" si="0"/>
        <v>50591.666666666657</v>
      </c>
      <c r="G29" s="169">
        <v>60584.641666666663</v>
      </c>
      <c r="H29" s="180">
        <f t="shared" si="2"/>
        <v>128295.83333333333</v>
      </c>
      <c r="I29" s="72">
        <f t="shared" si="1"/>
        <v>1.1176296467875453</v>
      </c>
    </row>
    <row r="30" spans="1:9" ht="17.25" thickBot="1">
      <c r="A30" s="38"/>
      <c r="B30" s="163" t="s">
        <v>19</v>
      </c>
      <c r="C30" s="150" t="s">
        <v>178</v>
      </c>
      <c r="D30" s="198">
        <v>76999.777777777781</v>
      </c>
      <c r="E30" s="143">
        <v>64266.6</v>
      </c>
      <c r="F30" s="74">
        <f t="shared" si="0"/>
        <v>12733.177777777782</v>
      </c>
      <c r="G30" s="172">
        <v>33297.437037037031</v>
      </c>
      <c r="H30" s="100">
        <f t="shared" si="2"/>
        <v>70633.188888888893</v>
      </c>
      <c r="I30" s="75">
        <f t="shared" si="1"/>
        <v>1.1212800495822841</v>
      </c>
    </row>
    <row r="31" spans="1:9" ht="17.25" customHeight="1" thickBot="1">
      <c r="A31" s="199" t="s">
        <v>20</v>
      </c>
      <c r="B31" s="10" t="s">
        <v>21</v>
      </c>
      <c r="C31" s="17"/>
      <c r="D31" s="76"/>
      <c r="E31" s="140"/>
      <c r="F31" s="76"/>
      <c r="G31" s="140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230149.8</v>
      </c>
      <c r="E32" s="132">
        <v>116166.6</v>
      </c>
      <c r="F32" s="67">
        <f>D32-E32</f>
        <v>113983.19999999998</v>
      </c>
      <c r="G32" s="175">
        <v>135532.25555555557</v>
      </c>
      <c r="H32" s="68">
        <f>AVERAGE(D32:E32)</f>
        <v>173158.2</v>
      </c>
      <c r="I32" s="78">
        <f>(H32-G32)/G32</f>
        <v>0.27761616074500667</v>
      </c>
    </row>
    <row r="33" spans="1:9" ht="16.5">
      <c r="A33" s="37"/>
      <c r="B33" s="34" t="s">
        <v>27</v>
      </c>
      <c r="C33" s="15" t="s">
        <v>180</v>
      </c>
      <c r="D33" s="47">
        <v>228649.8</v>
      </c>
      <c r="E33" s="132">
        <v>116166.6</v>
      </c>
      <c r="F33" s="79">
        <f>D33-E33</f>
        <v>112483.19999999998</v>
      </c>
      <c r="G33" s="169">
        <v>129252.6988095238</v>
      </c>
      <c r="H33" s="68">
        <f>AVERAGE(D33:E33)</f>
        <v>172408.2</v>
      </c>
      <c r="I33" s="72">
        <f>(H33-G33)/G33</f>
        <v>0.33388472030339034</v>
      </c>
    </row>
    <row r="34" spans="1:9" ht="16.5">
      <c r="A34" s="37"/>
      <c r="B34" s="39" t="s">
        <v>28</v>
      </c>
      <c r="C34" s="15" t="s">
        <v>181</v>
      </c>
      <c r="D34" s="47">
        <v>84500</v>
      </c>
      <c r="E34" s="132">
        <v>82500</v>
      </c>
      <c r="F34" s="71">
        <f>D34-E34</f>
        <v>2000</v>
      </c>
      <c r="G34" s="169">
        <v>55146.542857142864</v>
      </c>
      <c r="H34" s="68">
        <f>AVERAGE(D34:E34)</f>
        <v>83500</v>
      </c>
      <c r="I34" s="72">
        <f>(H34-G34)/G34</f>
        <v>0.51414749998575204</v>
      </c>
    </row>
    <row r="35" spans="1:9" ht="16.5">
      <c r="A35" s="37"/>
      <c r="B35" s="34" t="s">
        <v>29</v>
      </c>
      <c r="C35" s="15" t="s">
        <v>182</v>
      </c>
      <c r="D35" s="47">
        <v>78333.333333333328</v>
      </c>
      <c r="E35" s="132">
        <v>61000</v>
      </c>
      <c r="F35" s="79">
        <f>D35-E35</f>
        <v>17333.333333333328</v>
      </c>
      <c r="G35" s="169">
        <v>43874.166666666664</v>
      </c>
      <c r="H35" s="68">
        <f>AVERAGE(D35:E35)</f>
        <v>69666.666666666657</v>
      </c>
      <c r="I35" s="72">
        <f>(H35-G35)/G35</f>
        <v>0.58787441356910852</v>
      </c>
    </row>
    <row r="36" spans="1:9" ht="17.25" thickBot="1">
      <c r="A36" s="38"/>
      <c r="B36" s="39" t="s">
        <v>30</v>
      </c>
      <c r="C36" s="15" t="s">
        <v>183</v>
      </c>
      <c r="D36" s="50">
        <v>73649.8</v>
      </c>
      <c r="E36" s="132">
        <v>43833.2</v>
      </c>
      <c r="F36" s="71">
        <f>D36-E36</f>
        <v>29816.600000000006</v>
      </c>
      <c r="G36" s="172">
        <v>33100.197222222225</v>
      </c>
      <c r="H36" s="68">
        <f>AVERAGE(D36:E36)</f>
        <v>58741.5</v>
      </c>
      <c r="I36" s="80">
        <f>(H36-G36)/G36</f>
        <v>0.77465709964299456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0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1958001.5</v>
      </c>
      <c r="E38" s="133">
        <v>1951810</v>
      </c>
      <c r="F38" s="67">
        <f>D38-E38</f>
        <v>6191.5</v>
      </c>
      <c r="G38" s="169">
        <v>1530879.0666666664</v>
      </c>
      <c r="H38" s="67">
        <f>AVERAGE(D38:E38)</f>
        <v>1954905.75</v>
      </c>
      <c r="I38" s="78">
        <f>(H38-G38)/G38</f>
        <v>0.27698248187337787</v>
      </c>
    </row>
    <row r="39" spans="1:9" ht="17.25" thickBot="1">
      <c r="A39" s="38"/>
      <c r="B39" s="36" t="s">
        <v>32</v>
      </c>
      <c r="C39" s="16" t="s">
        <v>185</v>
      </c>
      <c r="D39" s="57">
        <v>983710</v>
      </c>
      <c r="E39" s="134">
        <v>1068150</v>
      </c>
      <c r="F39" s="74">
        <f>D39-E39</f>
        <v>-84440</v>
      </c>
      <c r="G39" s="169">
        <v>925321.30952380958</v>
      </c>
      <c r="H39" s="81">
        <f>AVERAGE(D39:E39)</f>
        <v>1025930</v>
      </c>
      <c r="I39" s="75">
        <f>(H39-G39)/G39</f>
        <v>0.10872838379564156</v>
      </c>
    </row>
    <row r="40" spans="1:9" ht="15.75" customHeight="1" thickBot="1">
      <c r="A40" s="223"/>
      <c r="B40" s="224"/>
      <c r="C40" s="225"/>
      <c r="D40" s="83">
        <f>SUM(D15:D39)</f>
        <v>4727745.3777777776</v>
      </c>
      <c r="E40" s="83">
        <f>SUM(E15:E39)</f>
        <v>4173585.8</v>
      </c>
      <c r="F40" s="83">
        <f>SUM(F15:F39)</f>
        <v>554159.57777777768</v>
      </c>
      <c r="G40" s="83">
        <f>SUM(G15:G39)</f>
        <v>3541704.5206349208</v>
      </c>
      <c r="H40" s="83">
        <f>AVERAGE(D40:E40)</f>
        <v>4450665.5888888892</v>
      </c>
      <c r="I40" s="75">
        <f>(H40-G40)/G40</f>
        <v>0.25664508796770519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21" zoomScaleNormal="100" workbookViewId="0">
      <selection activeCell="F34" sqref="F34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0" t="s">
        <v>201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224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G12" s="125"/>
      <c r="H12" s="125"/>
    </row>
    <row r="13" spans="1:9" ht="24.75" customHeight="1">
      <c r="A13" s="211" t="s">
        <v>3</v>
      </c>
      <c r="B13" s="217"/>
      <c r="C13" s="219" t="s">
        <v>0</v>
      </c>
      <c r="D13" s="213" t="s">
        <v>23</v>
      </c>
      <c r="E13" s="213" t="s">
        <v>218</v>
      </c>
      <c r="F13" s="230" t="s">
        <v>229</v>
      </c>
      <c r="G13" s="213" t="s">
        <v>197</v>
      </c>
      <c r="H13" s="230" t="s">
        <v>221</v>
      </c>
      <c r="I13" s="213" t="s">
        <v>187</v>
      </c>
    </row>
    <row r="14" spans="1:9" ht="33.75" customHeight="1" thickBot="1">
      <c r="A14" s="212"/>
      <c r="B14" s="218"/>
      <c r="C14" s="220"/>
      <c r="D14" s="233"/>
      <c r="E14" s="214"/>
      <c r="F14" s="231"/>
      <c r="G14" s="232"/>
      <c r="H14" s="231"/>
      <c r="I14" s="232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6">
        <v>42867.80740740741</v>
      </c>
      <c r="F16" s="42">
        <v>68341.5</v>
      </c>
      <c r="G16" s="21">
        <f t="shared" ref="G16:G31" si="0">(F16-E16)/E16</f>
        <v>0.59423829053106236</v>
      </c>
      <c r="H16" s="166">
        <v>61572.4</v>
      </c>
      <c r="I16" s="21">
        <f t="shared" ref="I16:I31" si="1">(F16-H16)/H16</f>
        <v>0.10993724460959778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69">
        <v>55934.599999999991</v>
      </c>
      <c r="F17" s="46">
        <v>63333.222222222219</v>
      </c>
      <c r="G17" s="21">
        <f t="shared" si="0"/>
        <v>0.13227272962034642</v>
      </c>
      <c r="H17" s="169">
        <v>74327.111111111109</v>
      </c>
      <c r="I17" s="21">
        <f t="shared" si="1"/>
        <v>-0.14791223181611618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69">
        <v>43253.014814814815</v>
      </c>
      <c r="F18" s="46">
        <v>65188.777777777781</v>
      </c>
      <c r="G18" s="21">
        <f t="shared" si="0"/>
        <v>0.50714991907222229</v>
      </c>
      <c r="H18" s="169">
        <v>72974.899999999994</v>
      </c>
      <c r="I18" s="21">
        <f t="shared" si="1"/>
        <v>-0.10669589437220488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69">
        <v>16089.31111111111</v>
      </c>
      <c r="F19" s="46">
        <v>34508.199999999997</v>
      </c>
      <c r="G19" s="21">
        <f t="shared" si="0"/>
        <v>1.1447903991469837</v>
      </c>
      <c r="H19" s="169">
        <v>36399.4</v>
      </c>
      <c r="I19" s="21">
        <f t="shared" si="1"/>
        <v>-5.1956900388468057E-2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69">
        <v>123813.1</v>
      </c>
      <c r="F20" s="46">
        <v>104438.175</v>
      </c>
      <c r="G20" s="21">
        <f t="shared" si="0"/>
        <v>-0.15648525882963921</v>
      </c>
      <c r="H20" s="169">
        <v>112192.71428571429</v>
      </c>
      <c r="I20" s="21">
        <f t="shared" si="1"/>
        <v>-6.911802905459867E-2</v>
      </c>
    </row>
    <row r="21" spans="1:9" ht="16.5">
      <c r="A21" s="37"/>
      <c r="B21" s="34" t="s">
        <v>9</v>
      </c>
      <c r="C21" s="15" t="s">
        <v>88</v>
      </c>
      <c r="D21" s="145" t="s">
        <v>161</v>
      </c>
      <c r="E21" s="169">
        <v>59151.151851851857</v>
      </c>
      <c r="F21" s="46">
        <v>58933.2</v>
      </c>
      <c r="G21" s="21">
        <f t="shared" si="0"/>
        <v>-3.6846594703301007E-3</v>
      </c>
      <c r="H21" s="169">
        <v>68049.399999999994</v>
      </c>
      <c r="I21" s="21">
        <f t="shared" si="1"/>
        <v>-0.13396444347782638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69">
        <v>102157.26296296297</v>
      </c>
      <c r="F22" s="46">
        <v>73272.077777777784</v>
      </c>
      <c r="G22" s="21">
        <f t="shared" si="0"/>
        <v>-0.28275214456026965</v>
      </c>
      <c r="H22" s="169">
        <v>79299.888888888891</v>
      </c>
      <c r="I22" s="21">
        <f t="shared" si="1"/>
        <v>-7.6012856960707462E-2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69">
        <v>13196.75</v>
      </c>
      <c r="F23" s="46">
        <v>21444.333333333336</v>
      </c>
      <c r="G23" s="21">
        <f t="shared" si="0"/>
        <v>0.62497079457694782</v>
      </c>
      <c r="H23" s="169">
        <v>21516.555555555555</v>
      </c>
      <c r="I23" s="21">
        <f t="shared" si="1"/>
        <v>-3.356588466761878E-3</v>
      </c>
    </row>
    <row r="24" spans="1:9" ht="16.5">
      <c r="A24" s="37"/>
      <c r="B24" s="34" t="s">
        <v>12</v>
      </c>
      <c r="C24" s="15" t="s">
        <v>92</v>
      </c>
      <c r="D24" s="147" t="s">
        <v>81</v>
      </c>
      <c r="E24" s="169">
        <v>15650.883333333335</v>
      </c>
      <c r="F24" s="46">
        <v>28832.666666666668</v>
      </c>
      <c r="G24" s="21">
        <f t="shared" si="0"/>
        <v>0.84223893646045522</v>
      </c>
      <c r="H24" s="169">
        <v>28449.875</v>
      </c>
      <c r="I24" s="21">
        <f t="shared" si="1"/>
        <v>1.3454950739385248E-2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69">
        <v>15737.7</v>
      </c>
      <c r="F25" s="46">
        <v>28583.222222222223</v>
      </c>
      <c r="G25" s="21">
        <f t="shared" si="0"/>
        <v>0.8162261462743744</v>
      </c>
      <c r="H25" s="169">
        <v>27824.875</v>
      </c>
      <c r="I25" s="21">
        <f t="shared" si="1"/>
        <v>2.7254290350710385E-2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69">
        <v>16196.269444444444</v>
      </c>
      <c r="F26" s="46">
        <v>27937.375</v>
      </c>
      <c r="G26" s="21">
        <f t="shared" si="0"/>
        <v>0.7249265391533064</v>
      </c>
      <c r="H26" s="169">
        <v>28155.444444444445</v>
      </c>
      <c r="I26" s="21">
        <f t="shared" si="1"/>
        <v>-7.7451963109562679E-3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69">
        <v>33083.448148148149</v>
      </c>
      <c r="F27" s="46">
        <v>61324.9</v>
      </c>
      <c r="G27" s="21">
        <f t="shared" si="0"/>
        <v>0.85364293725932772</v>
      </c>
      <c r="H27" s="169">
        <v>66012.375</v>
      </c>
      <c r="I27" s="21">
        <f t="shared" si="1"/>
        <v>-7.1009034290918913E-2</v>
      </c>
    </row>
    <row r="28" spans="1:9" ht="16.5">
      <c r="A28" s="37"/>
      <c r="B28" s="34" t="s">
        <v>16</v>
      </c>
      <c r="C28" s="15" t="s">
        <v>96</v>
      </c>
      <c r="D28" s="147" t="s">
        <v>81</v>
      </c>
      <c r="E28" s="169">
        <v>15630.050000000001</v>
      </c>
      <c r="F28" s="46">
        <v>29610.933333333334</v>
      </c>
      <c r="G28" s="21">
        <f t="shared" si="0"/>
        <v>0.89448743499434313</v>
      </c>
      <c r="H28" s="169">
        <v>29205.444444444445</v>
      </c>
      <c r="I28" s="21">
        <f t="shared" si="1"/>
        <v>1.3884017059224122E-2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69">
        <v>41954.85555555555</v>
      </c>
      <c r="F29" s="46">
        <v>47677.666666666672</v>
      </c>
      <c r="G29" s="21">
        <f t="shared" si="0"/>
        <v>0.13640402369001414</v>
      </c>
      <c r="H29" s="169">
        <v>47563.777777777781</v>
      </c>
      <c r="I29" s="21">
        <f t="shared" si="1"/>
        <v>2.3944458201152477E-3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69">
        <v>60584.641666666663</v>
      </c>
      <c r="F30" s="46">
        <v>128295.83333333333</v>
      </c>
      <c r="G30" s="21">
        <f t="shared" si="0"/>
        <v>1.1176296467875453</v>
      </c>
      <c r="H30" s="169">
        <v>122820.83333333333</v>
      </c>
      <c r="I30" s="21">
        <f t="shared" si="1"/>
        <v>4.4577127930250704E-2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2">
        <v>33297.437037037031</v>
      </c>
      <c r="F31" s="49">
        <v>70633.188888888893</v>
      </c>
      <c r="G31" s="23">
        <f t="shared" si="0"/>
        <v>1.1212800495822841</v>
      </c>
      <c r="H31" s="172">
        <v>73174.899999999994</v>
      </c>
      <c r="I31" s="23">
        <f t="shared" si="1"/>
        <v>-3.4734739796174655E-2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0"/>
      <c r="F32" s="41"/>
      <c r="G32" s="41"/>
      <c r="H32" s="140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5">
        <v>135532.25555555557</v>
      </c>
      <c r="F33" s="54">
        <v>173158.2</v>
      </c>
      <c r="G33" s="21">
        <f>(F33-E33)/E33</f>
        <v>0.27761616074500667</v>
      </c>
      <c r="H33" s="175">
        <v>159599.4</v>
      </c>
      <c r="I33" s="21">
        <f>(F33-H33)/H33</f>
        <v>8.4955206598521155E-2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69">
        <v>129252.6988095238</v>
      </c>
      <c r="F34" s="46">
        <v>172408.2</v>
      </c>
      <c r="G34" s="21">
        <f>(F34-E34)/E34</f>
        <v>0.33388472030339034</v>
      </c>
      <c r="H34" s="169">
        <v>158549.4</v>
      </c>
      <c r="I34" s="21">
        <f>(F34-H34)/H34</f>
        <v>8.7409980737864781E-2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69">
        <v>55146.542857142864</v>
      </c>
      <c r="F35" s="46">
        <v>83500</v>
      </c>
      <c r="G35" s="21">
        <f>(F35-E35)/E35</f>
        <v>0.51414749998575204</v>
      </c>
      <c r="H35" s="169">
        <v>82964.28571428571</v>
      </c>
      <c r="I35" s="21">
        <f>(F35-H35)/H35</f>
        <v>6.4571674558760728E-3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69">
        <v>43874.166666666664</v>
      </c>
      <c r="F36" s="46">
        <v>69666.666666666657</v>
      </c>
      <c r="G36" s="21">
        <f>(F36-E36)/E36</f>
        <v>0.58787441356910852</v>
      </c>
      <c r="H36" s="169">
        <v>65416.666666666664</v>
      </c>
      <c r="I36" s="21">
        <f>(F36-H36)/H36</f>
        <v>6.4968152866241927E-2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2">
        <v>33100.197222222225</v>
      </c>
      <c r="F37" s="49">
        <v>58741.5</v>
      </c>
      <c r="G37" s="23">
        <f>(F37-E37)/E37</f>
        <v>0.77465709964299456</v>
      </c>
      <c r="H37" s="172">
        <v>61824.9</v>
      </c>
      <c r="I37" s="23">
        <f>(F37-H37)/H37</f>
        <v>-4.9873109378260241E-2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0"/>
      <c r="F38" s="41"/>
      <c r="G38" s="41"/>
      <c r="H38" s="140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69">
        <v>1530879.0666666664</v>
      </c>
      <c r="F39" s="46">
        <v>1954905.75</v>
      </c>
      <c r="G39" s="21">
        <f t="shared" ref="G39:G44" si="2">(F39-E39)/E39</f>
        <v>0.27698248187337787</v>
      </c>
      <c r="H39" s="169">
        <v>1889470.75</v>
      </c>
      <c r="I39" s="21">
        <f t="shared" ref="I39:I44" si="3">(F39-H39)/H39</f>
        <v>3.4631390827299123E-2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69">
        <v>925321.30952380958</v>
      </c>
      <c r="F40" s="46">
        <v>1025930</v>
      </c>
      <c r="G40" s="21">
        <f t="shared" si="2"/>
        <v>0.10872838379564156</v>
      </c>
      <c r="H40" s="169">
        <v>1009320</v>
      </c>
      <c r="I40" s="21">
        <f t="shared" si="3"/>
        <v>1.6456624261879285E-2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7">
        <v>610282.9</v>
      </c>
      <c r="F41" s="57">
        <v>574229.5</v>
      </c>
      <c r="G41" s="21">
        <f t="shared" si="2"/>
        <v>-5.9076536471855956E-2</v>
      </c>
      <c r="H41" s="177">
        <v>563674.80000000005</v>
      </c>
      <c r="I41" s="21">
        <f t="shared" si="3"/>
        <v>1.872480373435171E-2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0">
        <v>240171.10119047621</v>
      </c>
      <c r="F42" s="47">
        <v>328003</v>
      </c>
      <c r="G42" s="21">
        <f t="shared" si="2"/>
        <v>0.36570552566133085</v>
      </c>
      <c r="H42" s="170">
        <v>304083</v>
      </c>
      <c r="I42" s="21">
        <f t="shared" si="3"/>
        <v>7.8662733529990161E-2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0">
        <v>226395.22222222222</v>
      </c>
      <c r="F43" s="47">
        <v>228734.99999999997</v>
      </c>
      <c r="G43" s="21">
        <f t="shared" si="2"/>
        <v>1.0334925599627284E-2</v>
      </c>
      <c r="H43" s="170">
        <v>219765.00000000003</v>
      </c>
      <c r="I43" s="21">
        <f t="shared" si="3"/>
        <v>4.0816326530611978E-2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3">
        <v>578689.17857142852</v>
      </c>
      <c r="F44" s="50">
        <v>903279</v>
      </c>
      <c r="G44" s="31">
        <f t="shared" si="2"/>
        <v>0.56090528983082899</v>
      </c>
      <c r="H44" s="173">
        <v>858429</v>
      </c>
      <c r="I44" s="31">
        <f t="shared" si="3"/>
        <v>5.2246603970741899E-2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0"/>
      <c r="F45" s="121"/>
      <c r="G45" s="41"/>
      <c r="H45" s="136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7">
        <v>352253.19642857142</v>
      </c>
      <c r="F46" s="43">
        <v>332983.55555555556</v>
      </c>
      <c r="G46" s="21">
        <f t="shared" ref="G46:G51" si="4">(F46-E46)/E46</f>
        <v>-5.4703948944642956E-2</v>
      </c>
      <c r="H46" s="167">
        <v>338169</v>
      </c>
      <c r="I46" s="21">
        <f t="shared" ref="I46:I51" si="5">(F46-H46)/H46</f>
        <v>-1.5333884668448136E-2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0">
        <v>311111.11111111107</v>
      </c>
      <c r="F47" s="47">
        <v>325701.7</v>
      </c>
      <c r="G47" s="21">
        <f t="shared" si="4"/>
        <v>4.6898321428571615E-2</v>
      </c>
      <c r="H47" s="170">
        <v>315924.40000000002</v>
      </c>
      <c r="I47" s="21">
        <f t="shared" si="5"/>
        <v>3.0948226854272693E-2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0">
        <v>1001422.1904761904</v>
      </c>
      <c r="F48" s="47">
        <v>973908</v>
      </c>
      <c r="G48" s="21">
        <f t="shared" si="4"/>
        <v>-2.747511562841146E-2</v>
      </c>
      <c r="H48" s="170">
        <v>990170.5</v>
      </c>
      <c r="I48" s="21">
        <f t="shared" si="5"/>
        <v>-1.64239391094766E-2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0">
        <v>1289329.5238095238</v>
      </c>
      <c r="F49" s="47">
        <v>1294106.25</v>
      </c>
      <c r="G49" s="21">
        <f t="shared" si="4"/>
        <v>3.7048140931130119E-3</v>
      </c>
      <c r="H49" s="170">
        <v>1294034.625</v>
      </c>
      <c r="I49" s="21">
        <f t="shared" si="5"/>
        <v>5.5350141809381644E-5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0">
        <v>143655.66666666666</v>
      </c>
      <c r="F50" s="47">
        <v>140821.25</v>
      </c>
      <c r="G50" s="21">
        <f t="shared" si="4"/>
        <v>-1.9730629027280445E-2</v>
      </c>
      <c r="H50" s="170">
        <v>140821.25</v>
      </c>
      <c r="I50" s="21">
        <f t="shared" si="5"/>
        <v>0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3">
        <v>1879916.6666666667</v>
      </c>
      <c r="F51" s="50">
        <v>1755877.5</v>
      </c>
      <c r="G51" s="31">
        <f t="shared" si="4"/>
        <v>-6.5981204840640142E-2</v>
      </c>
      <c r="H51" s="173">
        <v>1755877.5</v>
      </c>
      <c r="I51" s="31">
        <f t="shared" si="5"/>
        <v>0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0"/>
      <c r="F52" s="41"/>
      <c r="G52" s="41"/>
      <c r="H52" s="140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7">
        <v>152257.4</v>
      </c>
      <c r="F53" s="66">
        <v>146430.25</v>
      </c>
      <c r="G53" s="22">
        <f t="shared" ref="G53:G61" si="6">(F53-E53)/E53</f>
        <v>-3.827170305022938E-2</v>
      </c>
      <c r="H53" s="131">
        <v>146430.25</v>
      </c>
      <c r="I53" s="22">
        <f t="shared" ref="I53:I61" si="7">(F53-H53)/H53</f>
        <v>0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0">
        <v>165044.5</v>
      </c>
      <c r="F54" s="70">
        <v>194050</v>
      </c>
      <c r="G54" s="21">
        <f t="shared" si="6"/>
        <v>0.17574351159838711</v>
      </c>
      <c r="H54" s="181">
        <v>194050</v>
      </c>
      <c r="I54" s="21">
        <f t="shared" si="7"/>
        <v>0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0">
        <v>138236.66666666666</v>
      </c>
      <c r="F55" s="70">
        <v>140290.79999999999</v>
      </c>
      <c r="G55" s="21">
        <f t="shared" si="6"/>
        <v>1.4859540401726495E-2</v>
      </c>
      <c r="H55" s="181">
        <v>140290.79999999999</v>
      </c>
      <c r="I55" s="21">
        <f t="shared" si="7"/>
        <v>0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0">
        <v>175207.22222222222</v>
      </c>
      <c r="F56" s="70">
        <v>223054</v>
      </c>
      <c r="G56" s="21">
        <f t="shared" si="6"/>
        <v>0.2730867892939472</v>
      </c>
      <c r="H56" s="181">
        <v>223054</v>
      </c>
      <c r="I56" s="21">
        <f t="shared" si="7"/>
        <v>0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0">
        <v>97740.5</v>
      </c>
      <c r="F57" s="98">
        <v>102368.125</v>
      </c>
      <c r="G57" s="21">
        <f t="shared" si="6"/>
        <v>4.7346033629866842E-2</v>
      </c>
      <c r="H57" s="186">
        <v>102368.125</v>
      </c>
      <c r="I57" s="21">
        <f t="shared" si="7"/>
        <v>0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3">
        <v>108080</v>
      </c>
      <c r="F58" s="50">
        <v>105128.4</v>
      </c>
      <c r="G58" s="29">
        <f t="shared" si="6"/>
        <v>-2.7309400444115523E-2</v>
      </c>
      <c r="H58" s="173">
        <v>105128.4</v>
      </c>
      <c r="I58" s="29">
        <f t="shared" si="7"/>
        <v>0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7">
        <v>223600.19047619044</v>
      </c>
      <c r="F59" s="68">
        <v>179400</v>
      </c>
      <c r="G59" s="21">
        <f t="shared" si="6"/>
        <v>-0.19767510207419525</v>
      </c>
      <c r="H59" s="180">
        <v>207431.25</v>
      </c>
      <c r="I59" s="21">
        <f t="shared" si="7"/>
        <v>-0.13513513513513514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0">
        <v>213910.66666666666</v>
      </c>
      <c r="F60" s="70">
        <v>177832.75</v>
      </c>
      <c r="G60" s="21">
        <f t="shared" si="6"/>
        <v>-0.1686588014934583</v>
      </c>
      <c r="H60" s="181">
        <v>197880.2</v>
      </c>
      <c r="I60" s="21">
        <f t="shared" si="7"/>
        <v>-0.10131104577416038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3">
        <v>1053733.3333333333</v>
      </c>
      <c r="F61" s="73">
        <v>948428</v>
      </c>
      <c r="G61" s="29">
        <f t="shared" si="6"/>
        <v>-9.9935467543970577E-2</v>
      </c>
      <c r="H61" s="182">
        <v>948428</v>
      </c>
      <c r="I61" s="29">
        <f t="shared" si="7"/>
        <v>0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0"/>
      <c r="F62" s="52"/>
      <c r="G62" s="41"/>
      <c r="H62" s="130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7">
        <v>438850</v>
      </c>
      <c r="F63" s="54">
        <v>414144.9</v>
      </c>
      <c r="G63" s="21">
        <f t="shared" ref="G63:G68" si="8">(F63-E63)/E63</f>
        <v>-5.6295089438304607E-2</v>
      </c>
      <c r="H63" s="175">
        <v>409032</v>
      </c>
      <c r="I63" s="21">
        <f t="shared" ref="I63:I74" si="9">(F63-H63)/H63</f>
        <v>1.2500000000000056E-2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0">
        <v>2321666.6666666665</v>
      </c>
      <c r="F64" s="46">
        <v>2894320</v>
      </c>
      <c r="G64" s="21">
        <f t="shared" si="8"/>
        <v>0.24665613783201731</v>
      </c>
      <c r="H64" s="169">
        <v>2894320</v>
      </c>
      <c r="I64" s="21">
        <f t="shared" si="9"/>
        <v>0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0">
        <v>772695.1481481482</v>
      </c>
      <c r="F65" s="46">
        <v>851253</v>
      </c>
      <c r="G65" s="21">
        <f t="shared" si="8"/>
        <v>0.10166732901083257</v>
      </c>
      <c r="H65" s="169">
        <v>860559.375</v>
      </c>
      <c r="I65" s="21">
        <f t="shared" si="9"/>
        <v>-1.0814332247557004E-2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0">
        <v>567840</v>
      </c>
      <c r="F66" s="46">
        <v>600840.5</v>
      </c>
      <c r="G66" s="21">
        <f t="shared" si="8"/>
        <v>5.8115842490842493E-2</v>
      </c>
      <c r="H66" s="169">
        <v>600840.5</v>
      </c>
      <c r="I66" s="21">
        <f t="shared" si="9"/>
        <v>0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0">
        <v>286756.19047619047</v>
      </c>
      <c r="F67" s="46">
        <v>296010</v>
      </c>
      <c r="G67" s="21">
        <f t="shared" si="8"/>
        <v>3.2270653018658634E-2</v>
      </c>
      <c r="H67" s="169">
        <v>296010</v>
      </c>
      <c r="I67" s="21">
        <f t="shared" si="9"/>
        <v>0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3">
        <v>226691.27976190476</v>
      </c>
      <c r="F68" s="58">
        <v>221163.11111111112</v>
      </c>
      <c r="G68" s="31">
        <f t="shared" si="8"/>
        <v>-2.4386331298671519E-2</v>
      </c>
      <c r="H68" s="178">
        <v>221163.11111111112</v>
      </c>
      <c r="I68" s="31">
        <f t="shared" si="9"/>
        <v>0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0"/>
      <c r="F69" s="52"/>
      <c r="G69" s="52"/>
      <c r="H69" s="130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7">
        <v>276851.125</v>
      </c>
      <c r="F70" s="43">
        <v>307309.2</v>
      </c>
      <c r="G70" s="21">
        <f>(F70-E70)/E70</f>
        <v>0.11001607813585736</v>
      </c>
      <c r="H70" s="167">
        <v>310362</v>
      </c>
      <c r="I70" s="21">
        <f t="shared" si="9"/>
        <v>-9.8362557271830589E-3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0">
        <v>203200.42857142855</v>
      </c>
      <c r="F71" s="47">
        <v>210077.4</v>
      </c>
      <c r="G71" s="21">
        <f>(F71-E71)/E71</f>
        <v>3.3843291950312333E-2</v>
      </c>
      <c r="H71" s="170">
        <v>210077.4</v>
      </c>
      <c r="I71" s="21">
        <f t="shared" si="9"/>
        <v>0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0">
        <v>82271.481481481474</v>
      </c>
      <c r="F72" s="47">
        <v>97885.125</v>
      </c>
      <c r="G72" s="21">
        <f>(F72-E72)/E72</f>
        <v>0.18978196620943319</v>
      </c>
      <c r="H72" s="170">
        <v>97885.125</v>
      </c>
      <c r="I72" s="21">
        <f t="shared" si="9"/>
        <v>0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0">
        <v>145444.91666666666</v>
      </c>
      <c r="F73" s="47">
        <v>130052.5</v>
      </c>
      <c r="G73" s="21">
        <f>(F73-E73)/E73</f>
        <v>-0.10582987030026826</v>
      </c>
      <c r="H73" s="170">
        <v>136634.66666666666</v>
      </c>
      <c r="I73" s="21">
        <f t="shared" si="9"/>
        <v>-4.8173474764822914E-2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3">
        <v>121897.95833333333</v>
      </c>
      <c r="F74" s="50">
        <v>130872.3</v>
      </c>
      <c r="G74" s="21">
        <f>(F74-E74)/E74</f>
        <v>7.3621755354803309E-2</v>
      </c>
      <c r="H74" s="173">
        <v>129616.5</v>
      </c>
      <c r="I74" s="21">
        <f t="shared" si="9"/>
        <v>9.6885813148789145E-3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0"/>
      <c r="F75" s="52"/>
      <c r="G75" s="52"/>
      <c r="H75" s="130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7">
        <v>74044.444444444438</v>
      </c>
      <c r="F76" s="43">
        <v>71311.5</v>
      </c>
      <c r="G76" s="22">
        <f t="shared" ref="G76:G82" si="10">(F76-E76)/E76</f>
        <v>-3.6909513805522126E-2</v>
      </c>
      <c r="H76" s="167">
        <v>71119.28571428571</v>
      </c>
      <c r="I76" s="22">
        <f t="shared" ref="I76:I82" si="11">(F76-H76)/H76</f>
        <v>2.7027027027027614E-3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0">
        <v>100316.51851851853</v>
      </c>
      <c r="F77" s="32">
        <v>104500.5</v>
      </c>
      <c r="G77" s="21">
        <f t="shared" si="10"/>
        <v>4.1707801898140114E-2</v>
      </c>
      <c r="H77" s="161">
        <v>107792.83333333333</v>
      </c>
      <c r="I77" s="21">
        <f t="shared" si="11"/>
        <v>-3.0543156084897376E-2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0">
        <v>44800</v>
      </c>
      <c r="F78" s="47">
        <v>48438</v>
      </c>
      <c r="G78" s="21">
        <f t="shared" si="10"/>
        <v>8.1205357142857149E-2</v>
      </c>
      <c r="H78" s="170">
        <v>47412.857142857145</v>
      </c>
      <c r="I78" s="21">
        <f t="shared" si="11"/>
        <v>2.1621621621621578E-2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0">
        <v>108429.88888888889</v>
      </c>
      <c r="F79" s="47">
        <v>92193.333333333328</v>
      </c>
      <c r="G79" s="21">
        <f t="shared" si="10"/>
        <v>-0.14974243469154164</v>
      </c>
      <c r="H79" s="170">
        <v>92193.333333333328</v>
      </c>
      <c r="I79" s="21">
        <f t="shared" si="11"/>
        <v>0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79">
        <v>133426.75</v>
      </c>
      <c r="F80" s="61">
        <v>132486.9</v>
      </c>
      <c r="G80" s="21">
        <f t="shared" si="10"/>
        <v>-7.0439398396498886E-3</v>
      </c>
      <c r="H80" s="179">
        <v>130361.22222222222</v>
      </c>
      <c r="I80" s="21">
        <f t="shared" si="11"/>
        <v>1.6306058976297465E-2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79">
        <v>730488.88888888888</v>
      </c>
      <c r="F81" s="61">
        <v>578565</v>
      </c>
      <c r="G81" s="21">
        <f t="shared" si="10"/>
        <v>-0.20797563275736186</v>
      </c>
      <c r="H81" s="179">
        <v>578565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3">
        <v>171803.07407407407</v>
      </c>
      <c r="F82" s="50">
        <v>208801.66666666666</v>
      </c>
      <c r="G82" s="23">
        <f t="shared" si="10"/>
        <v>0.21535465993257133</v>
      </c>
      <c r="H82" s="173">
        <v>201488.625</v>
      </c>
      <c r="I82" s="23">
        <f t="shared" si="11"/>
        <v>3.6295059667346766E-2</v>
      </c>
    </row>
    <row r="83" spans="1:9">
      <c r="E83"/>
      <c r="F83"/>
      <c r="H83"/>
    </row>
    <row r="84" spans="1:9">
      <c r="H84" s="190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zoomScaleNormal="100" workbookViewId="0">
      <selection activeCell="F40" sqref="F40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0" t="s">
        <v>201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225</v>
      </c>
      <c r="B10" s="2"/>
      <c r="C10" s="2"/>
      <c r="F10" s="125"/>
      <c r="G10" s="125"/>
      <c r="H10" s="125"/>
    </row>
    <row r="11" spans="1:9" ht="18.75" thickBot="1">
      <c r="A11" s="2"/>
      <c r="B11" s="2"/>
      <c r="C11" s="2"/>
      <c r="D11" s="236" t="s">
        <v>208</v>
      </c>
      <c r="E11" s="236"/>
      <c r="F11" s="195" t="s">
        <v>223</v>
      </c>
      <c r="H11" s="125"/>
    </row>
    <row r="12" spans="1:9" s="125" customFormat="1" ht="24.75" customHeight="1">
      <c r="A12" s="211" t="s">
        <v>3</v>
      </c>
      <c r="B12" s="217"/>
      <c r="C12" s="215" t="s">
        <v>0</v>
      </c>
      <c r="D12" s="213" t="s">
        <v>23</v>
      </c>
      <c r="E12" s="213" t="s">
        <v>218</v>
      </c>
      <c r="F12" s="230" t="s">
        <v>229</v>
      </c>
      <c r="G12" s="213" t="s">
        <v>197</v>
      </c>
      <c r="H12" s="230" t="s">
        <v>221</v>
      </c>
      <c r="I12" s="213" t="s">
        <v>187</v>
      </c>
    </row>
    <row r="13" spans="1:9" s="125" customFormat="1" ht="33.75" customHeight="1" thickBot="1">
      <c r="A13" s="212"/>
      <c r="B13" s="218"/>
      <c r="C13" s="216"/>
      <c r="D13" s="214"/>
      <c r="E13" s="214"/>
      <c r="F13" s="231"/>
      <c r="G13" s="232"/>
      <c r="H13" s="231"/>
      <c r="I13" s="232"/>
    </row>
    <row r="14" spans="1:9" ht="17.25" customHeight="1" thickBot="1">
      <c r="A14" s="33" t="s">
        <v>24</v>
      </c>
      <c r="B14" s="27" t="s">
        <v>22</v>
      </c>
      <c r="C14" s="124"/>
      <c r="D14" s="6"/>
      <c r="E14" s="30"/>
      <c r="F14" s="7"/>
      <c r="G14" s="7"/>
      <c r="H14" s="7"/>
      <c r="I14" s="8"/>
    </row>
    <row r="15" spans="1:9" ht="15.75" customHeight="1">
      <c r="A15" s="128"/>
      <c r="B15" s="165" t="s">
        <v>5</v>
      </c>
      <c r="C15" s="148" t="s">
        <v>85</v>
      </c>
      <c r="D15" s="145" t="s">
        <v>161</v>
      </c>
      <c r="E15" s="166">
        <v>55934.599999999991</v>
      </c>
      <c r="F15" s="166">
        <v>63333.222222222219</v>
      </c>
      <c r="G15" s="154">
        <f>(F15-E15)/E15</f>
        <v>0.13227272962034642</v>
      </c>
      <c r="H15" s="166">
        <v>74327.111111111109</v>
      </c>
      <c r="I15" s="154">
        <f>(F15-H15)/H15</f>
        <v>-0.14791223181611618</v>
      </c>
    </row>
    <row r="16" spans="1:9" ht="16.5">
      <c r="A16" s="129"/>
      <c r="B16" s="162" t="s">
        <v>9</v>
      </c>
      <c r="C16" s="149" t="s">
        <v>88</v>
      </c>
      <c r="D16" s="145" t="s">
        <v>161</v>
      </c>
      <c r="E16" s="169">
        <v>59151.151851851857</v>
      </c>
      <c r="F16" s="169">
        <v>58933.2</v>
      </c>
      <c r="G16" s="154">
        <f>(F16-E16)/E16</f>
        <v>-3.6846594703301007E-3</v>
      </c>
      <c r="H16" s="169">
        <v>68049.399999999994</v>
      </c>
      <c r="I16" s="154">
        <f>(F16-H16)/H16</f>
        <v>-0.13396444347782638</v>
      </c>
    </row>
    <row r="17" spans="1:9" ht="16.5">
      <c r="A17" s="129"/>
      <c r="B17" s="162" t="s">
        <v>6</v>
      </c>
      <c r="C17" s="149" t="s">
        <v>86</v>
      </c>
      <c r="D17" s="145" t="s">
        <v>161</v>
      </c>
      <c r="E17" s="169">
        <v>43253.014814814815</v>
      </c>
      <c r="F17" s="169">
        <v>65188.777777777781</v>
      </c>
      <c r="G17" s="154">
        <f>(F17-E17)/E17</f>
        <v>0.50714991907222229</v>
      </c>
      <c r="H17" s="169">
        <v>72974.899999999994</v>
      </c>
      <c r="I17" s="154">
        <f>(F17-H17)/H17</f>
        <v>-0.10669589437220488</v>
      </c>
    </row>
    <row r="18" spans="1:9" ht="16.5">
      <c r="A18" s="129"/>
      <c r="B18" s="162" t="s">
        <v>10</v>
      </c>
      <c r="C18" s="149" t="s">
        <v>90</v>
      </c>
      <c r="D18" s="145" t="s">
        <v>161</v>
      </c>
      <c r="E18" s="169">
        <v>102157.26296296297</v>
      </c>
      <c r="F18" s="169">
        <v>73272.077777777784</v>
      </c>
      <c r="G18" s="154">
        <f>(F18-E18)/E18</f>
        <v>-0.28275214456026965</v>
      </c>
      <c r="H18" s="169">
        <v>79299.888888888891</v>
      </c>
      <c r="I18" s="154">
        <f>(F18-H18)/H18</f>
        <v>-7.6012856960707462E-2</v>
      </c>
    </row>
    <row r="19" spans="1:9" ht="16.5">
      <c r="A19" s="129"/>
      <c r="B19" s="162" t="s">
        <v>15</v>
      </c>
      <c r="C19" s="149" t="s">
        <v>95</v>
      </c>
      <c r="D19" s="145" t="s">
        <v>82</v>
      </c>
      <c r="E19" s="169">
        <v>33083.448148148149</v>
      </c>
      <c r="F19" s="169">
        <v>61324.9</v>
      </c>
      <c r="G19" s="154">
        <f>(F19-E19)/E19</f>
        <v>0.85364293725932772</v>
      </c>
      <c r="H19" s="169">
        <v>66012.375</v>
      </c>
      <c r="I19" s="154">
        <f>(F19-H19)/H19</f>
        <v>-7.1009034290918913E-2</v>
      </c>
    </row>
    <row r="20" spans="1:9" ht="16.5" customHeight="1">
      <c r="A20" s="129"/>
      <c r="B20" s="162" t="s">
        <v>8</v>
      </c>
      <c r="C20" s="149" t="s">
        <v>89</v>
      </c>
      <c r="D20" s="145" t="s">
        <v>161</v>
      </c>
      <c r="E20" s="169">
        <v>123813.1</v>
      </c>
      <c r="F20" s="169">
        <v>104438.175</v>
      </c>
      <c r="G20" s="154">
        <f>(F20-E20)/E20</f>
        <v>-0.15648525882963921</v>
      </c>
      <c r="H20" s="169">
        <v>112192.71428571429</v>
      </c>
      <c r="I20" s="154">
        <f>(F20-H20)/H20</f>
        <v>-6.911802905459867E-2</v>
      </c>
    </row>
    <row r="21" spans="1:9" ht="16.5">
      <c r="A21" s="129"/>
      <c r="B21" s="162" t="s">
        <v>7</v>
      </c>
      <c r="C21" s="149" t="s">
        <v>87</v>
      </c>
      <c r="D21" s="145" t="s">
        <v>161</v>
      </c>
      <c r="E21" s="169">
        <v>16089.31111111111</v>
      </c>
      <c r="F21" s="169">
        <v>34508.199999999997</v>
      </c>
      <c r="G21" s="154">
        <f>(F21-E21)/E21</f>
        <v>1.1447903991469837</v>
      </c>
      <c r="H21" s="169">
        <v>36399.4</v>
      </c>
      <c r="I21" s="154">
        <f>(F21-H21)/H21</f>
        <v>-5.1956900388468057E-2</v>
      </c>
    </row>
    <row r="22" spans="1:9" ht="16.5">
      <c r="A22" s="129"/>
      <c r="B22" s="162" t="s">
        <v>19</v>
      </c>
      <c r="C22" s="149" t="s">
        <v>99</v>
      </c>
      <c r="D22" s="147" t="s">
        <v>161</v>
      </c>
      <c r="E22" s="169">
        <v>33297.437037037031</v>
      </c>
      <c r="F22" s="169">
        <v>70633.188888888893</v>
      </c>
      <c r="G22" s="154">
        <f>(F22-E22)/E22</f>
        <v>1.1212800495822841</v>
      </c>
      <c r="H22" s="169">
        <v>73174.899999999994</v>
      </c>
      <c r="I22" s="154">
        <f>(F22-H22)/H22</f>
        <v>-3.4734739796174655E-2</v>
      </c>
    </row>
    <row r="23" spans="1:9" ht="16.5">
      <c r="A23" s="129"/>
      <c r="B23" s="162" t="s">
        <v>14</v>
      </c>
      <c r="C23" s="149" t="s">
        <v>94</v>
      </c>
      <c r="D23" s="147" t="s">
        <v>81</v>
      </c>
      <c r="E23" s="169">
        <v>16196.269444444444</v>
      </c>
      <c r="F23" s="169">
        <v>27937.375</v>
      </c>
      <c r="G23" s="154">
        <f>(F23-E23)/E23</f>
        <v>0.7249265391533064</v>
      </c>
      <c r="H23" s="169">
        <v>28155.444444444445</v>
      </c>
      <c r="I23" s="154">
        <f>(F23-H23)/H23</f>
        <v>-7.7451963109562679E-3</v>
      </c>
    </row>
    <row r="24" spans="1:9" ht="16.5">
      <c r="A24" s="129"/>
      <c r="B24" s="162" t="s">
        <v>11</v>
      </c>
      <c r="C24" s="149" t="s">
        <v>91</v>
      </c>
      <c r="D24" s="147" t="s">
        <v>81</v>
      </c>
      <c r="E24" s="169">
        <v>13196.75</v>
      </c>
      <c r="F24" s="169">
        <v>21444.333333333336</v>
      </c>
      <c r="G24" s="154">
        <f>(F24-E24)/E24</f>
        <v>0.62497079457694782</v>
      </c>
      <c r="H24" s="169">
        <v>21516.555555555555</v>
      </c>
      <c r="I24" s="154">
        <f>(F24-H24)/H24</f>
        <v>-3.356588466761878E-3</v>
      </c>
    </row>
    <row r="25" spans="1:9" ht="16.5">
      <c r="A25" s="129"/>
      <c r="B25" s="162" t="s">
        <v>17</v>
      </c>
      <c r="C25" s="149" t="s">
        <v>97</v>
      </c>
      <c r="D25" s="147" t="s">
        <v>161</v>
      </c>
      <c r="E25" s="169">
        <v>41954.85555555555</v>
      </c>
      <c r="F25" s="169">
        <v>47677.666666666672</v>
      </c>
      <c r="G25" s="154">
        <f>(F25-E25)/E25</f>
        <v>0.13640402369001414</v>
      </c>
      <c r="H25" s="169">
        <v>47563.777777777781</v>
      </c>
      <c r="I25" s="154">
        <f>(F25-H25)/H25</f>
        <v>2.3944458201152477E-3</v>
      </c>
    </row>
    <row r="26" spans="1:9" ht="16.5">
      <c r="A26" s="129"/>
      <c r="B26" s="162" t="s">
        <v>12</v>
      </c>
      <c r="C26" s="149" t="s">
        <v>92</v>
      </c>
      <c r="D26" s="147" t="s">
        <v>81</v>
      </c>
      <c r="E26" s="169">
        <v>15650.883333333335</v>
      </c>
      <c r="F26" s="169">
        <v>28832.666666666668</v>
      </c>
      <c r="G26" s="154">
        <f>(F26-E26)/E26</f>
        <v>0.84223893646045522</v>
      </c>
      <c r="H26" s="169">
        <v>28449.875</v>
      </c>
      <c r="I26" s="154">
        <f>(F26-H26)/H26</f>
        <v>1.3454950739385248E-2</v>
      </c>
    </row>
    <row r="27" spans="1:9" ht="16.5">
      <c r="A27" s="129"/>
      <c r="B27" s="162" t="s">
        <v>16</v>
      </c>
      <c r="C27" s="149" t="s">
        <v>96</v>
      </c>
      <c r="D27" s="147" t="s">
        <v>81</v>
      </c>
      <c r="E27" s="169">
        <v>15630.050000000001</v>
      </c>
      <c r="F27" s="169">
        <v>29610.933333333334</v>
      </c>
      <c r="G27" s="154">
        <f>(F27-E27)/E27</f>
        <v>0.89448743499434313</v>
      </c>
      <c r="H27" s="169">
        <v>29205.444444444445</v>
      </c>
      <c r="I27" s="154">
        <f>(F27-H27)/H27</f>
        <v>1.3884017059224122E-2</v>
      </c>
    </row>
    <row r="28" spans="1:9" ht="17.25" thickBot="1">
      <c r="A28" s="38"/>
      <c r="B28" s="162" t="s">
        <v>13</v>
      </c>
      <c r="C28" s="149" t="s">
        <v>93</v>
      </c>
      <c r="D28" s="147" t="s">
        <v>81</v>
      </c>
      <c r="E28" s="169">
        <v>15737.7</v>
      </c>
      <c r="F28" s="169">
        <v>28583.222222222223</v>
      </c>
      <c r="G28" s="154">
        <f>(F28-E28)/E28</f>
        <v>0.8162261462743744</v>
      </c>
      <c r="H28" s="169">
        <v>27824.875</v>
      </c>
      <c r="I28" s="154">
        <f>(F28-H28)/H28</f>
        <v>2.7254290350710385E-2</v>
      </c>
    </row>
    <row r="29" spans="1:9" ht="16.5">
      <c r="A29" s="129"/>
      <c r="B29" s="162" t="s">
        <v>18</v>
      </c>
      <c r="C29" s="149" t="s">
        <v>98</v>
      </c>
      <c r="D29" s="147" t="s">
        <v>83</v>
      </c>
      <c r="E29" s="169">
        <v>60584.641666666663</v>
      </c>
      <c r="F29" s="169">
        <v>128295.83333333333</v>
      </c>
      <c r="G29" s="154">
        <f>(F29-E29)/E29</f>
        <v>1.1176296467875453</v>
      </c>
      <c r="H29" s="169">
        <v>122820.83333333333</v>
      </c>
      <c r="I29" s="154">
        <f>(F29-H29)/H29</f>
        <v>4.4577127930250704E-2</v>
      </c>
    </row>
    <row r="30" spans="1:9" ht="17.25" thickBot="1">
      <c r="A30" s="38"/>
      <c r="B30" s="163" t="s">
        <v>4</v>
      </c>
      <c r="C30" s="150" t="s">
        <v>84</v>
      </c>
      <c r="D30" s="146" t="s">
        <v>161</v>
      </c>
      <c r="E30" s="172">
        <v>42867.80740740741</v>
      </c>
      <c r="F30" s="172">
        <v>68341.5</v>
      </c>
      <c r="G30" s="156">
        <f>(F30-E30)/E30</f>
        <v>0.59423829053106236</v>
      </c>
      <c r="H30" s="172">
        <v>61572.4</v>
      </c>
      <c r="I30" s="156">
        <f>(F30-H30)/H30</f>
        <v>0.10993724460959778</v>
      </c>
    </row>
    <row r="31" spans="1:9" ht="15.75" customHeight="1" thickBot="1">
      <c r="A31" s="223" t="s">
        <v>188</v>
      </c>
      <c r="B31" s="224"/>
      <c r="C31" s="224"/>
      <c r="D31" s="225"/>
      <c r="E31" s="99">
        <f>SUM(E15:E30)</f>
        <v>688598.28333333333</v>
      </c>
      <c r="F31" s="100">
        <f>SUM(F15:F30)</f>
        <v>912355.27222222229</v>
      </c>
      <c r="G31" s="101">
        <f t="shared" ref="G31" si="0">(F31-E31)/E31</f>
        <v>0.324945609515227</v>
      </c>
      <c r="H31" s="100">
        <f>SUM(H15:H30)</f>
        <v>949539.89484126994</v>
      </c>
      <c r="I31" s="104">
        <f t="shared" ref="I31" si="1">(F31-H31)/H31</f>
        <v>-3.9160674365623808E-2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52"/>
      <c r="F32" s="52"/>
      <c r="G32" s="7"/>
      <c r="H32" s="52"/>
      <c r="I32" s="8"/>
    </row>
    <row r="33" spans="1:9" ht="16.5">
      <c r="A33" s="33"/>
      <c r="B33" s="164" t="s">
        <v>30</v>
      </c>
      <c r="C33" s="151" t="s">
        <v>104</v>
      </c>
      <c r="D33" s="153" t="s">
        <v>161</v>
      </c>
      <c r="E33" s="175">
        <v>33100.197222222225</v>
      </c>
      <c r="F33" s="175">
        <v>58741.5</v>
      </c>
      <c r="G33" s="154">
        <f>(F33-E33)/E33</f>
        <v>0.77465709964299456</v>
      </c>
      <c r="H33" s="175">
        <v>61824.9</v>
      </c>
      <c r="I33" s="154">
        <f>(F33-H33)/H33</f>
        <v>-4.9873109378260241E-2</v>
      </c>
    </row>
    <row r="34" spans="1:9" ht="16.5">
      <c r="A34" s="37"/>
      <c r="B34" s="162" t="s">
        <v>28</v>
      </c>
      <c r="C34" s="149" t="s">
        <v>102</v>
      </c>
      <c r="D34" s="145" t="s">
        <v>161</v>
      </c>
      <c r="E34" s="169">
        <v>55146.542857142864</v>
      </c>
      <c r="F34" s="169">
        <v>83500</v>
      </c>
      <c r="G34" s="154">
        <f>(F34-E34)/E34</f>
        <v>0.51414749998575204</v>
      </c>
      <c r="H34" s="169">
        <v>82964.28571428571</v>
      </c>
      <c r="I34" s="154">
        <f>(F34-H34)/H34</f>
        <v>6.4571674558760728E-3</v>
      </c>
    </row>
    <row r="35" spans="1:9" ht="16.5">
      <c r="A35" s="37"/>
      <c r="B35" s="164" t="s">
        <v>29</v>
      </c>
      <c r="C35" s="149" t="s">
        <v>103</v>
      </c>
      <c r="D35" s="145" t="s">
        <v>161</v>
      </c>
      <c r="E35" s="169">
        <v>43874.166666666664</v>
      </c>
      <c r="F35" s="169">
        <v>69666.666666666657</v>
      </c>
      <c r="G35" s="154">
        <f>(F35-E35)/E35</f>
        <v>0.58787441356910852</v>
      </c>
      <c r="H35" s="169">
        <v>65416.666666666664</v>
      </c>
      <c r="I35" s="154">
        <f>(F35-H35)/H35</f>
        <v>6.4968152866241927E-2</v>
      </c>
    </row>
    <row r="36" spans="1:9" ht="16.5">
      <c r="A36" s="37"/>
      <c r="B36" s="162" t="s">
        <v>26</v>
      </c>
      <c r="C36" s="149" t="s">
        <v>100</v>
      </c>
      <c r="D36" s="145" t="s">
        <v>161</v>
      </c>
      <c r="E36" s="169">
        <v>135532.25555555557</v>
      </c>
      <c r="F36" s="169">
        <v>173158.2</v>
      </c>
      <c r="G36" s="154">
        <f>(F36-E36)/E36</f>
        <v>0.27761616074500667</v>
      </c>
      <c r="H36" s="169">
        <v>159599.4</v>
      </c>
      <c r="I36" s="154">
        <f>(F36-H36)/H36</f>
        <v>8.4955206598521155E-2</v>
      </c>
    </row>
    <row r="37" spans="1:9" ht="17.25" thickBot="1">
      <c r="A37" s="38"/>
      <c r="B37" s="164" t="s">
        <v>27</v>
      </c>
      <c r="C37" s="149" t="s">
        <v>101</v>
      </c>
      <c r="D37" s="157" t="s">
        <v>161</v>
      </c>
      <c r="E37" s="172">
        <v>129252.6988095238</v>
      </c>
      <c r="F37" s="172">
        <v>172408.2</v>
      </c>
      <c r="G37" s="156">
        <f>(F37-E37)/E37</f>
        <v>0.33388472030339034</v>
      </c>
      <c r="H37" s="172">
        <v>158549.4</v>
      </c>
      <c r="I37" s="156">
        <f>(F37-H37)/H37</f>
        <v>8.7409980737864781E-2</v>
      </c>
    </row>
    <row r="38" spans="1:9" ht="15.75" customHeight="1" thickBot="1">
      <c r="A38" s="223" t="s">
        <v>189</v>
      </c>
      <c r="B38" s="224"/>
      <c r="C38" s="224"/>
      <c r="D38" s="225"/>
      <c r="E38" s="83">
        <f>SUM(E33:E37)</f>
        <v>396905.86111111112</v>
      </c>
      <c r="F38" s="102">
        <f>SUM(F33:F37)</f>
        <v>557474.56666666665</v>
      </c>
      <c r="G38" s="103">
        <f t="shared" ref="G38" si="2">(F38-E38)/E38</f>
        <v>0.40455110717199866</v>
      </c>
      <c r="H38" s="102">
        <f>SUM(H33:H37)</f>
        <v>528354.65238095238</v>
      </c>
      <c r="I38" s="104">
        <f t="shared" ref="I38" si="3">(F38-H38)/H38</f>
        <v>5.5114333061116565E-2</v>
      </c>
    </row>
    <row r="39" spans="1:9" ht="17.25" customHeight="1" thickBot="1">
      <c r="A39" s="37" t="s">
        <v>25</v>
      </c>
      <c r="B39" s="27" t="s">
        <v>51</v>
      </c>
      <c r="C39" s="5"/>
      <c r="D39" s="6"/>
      <c r="E39" s="52"/>
      <c r="F39" s="52"/>
      <c r="G39" s="7"/>
      <c r="H39" s="52"/>
      <c r="I39" s="8"/>
    </row>
    <row r="40" spans="1:9" ht="16.5">
      <c r="A40" s="33"/>
      <c r="B40" s="165" t="s">
        <v>32</v>
      </c>
      <c r="C40" s="149" t="s">
        <v>106</v>
      </c>
      <c r="D40" s="153" t="s">
        <v>161</v>
      </c>
      <c r="E40" s="169">
        <v>925321.30952380958</v>
      </c>
      <c r="F40" s="169">
        <v>1025930</v>
      </c>
      <c r="G40" s="154">
        <f>(F40-E40)/E40</f>
        <v>0.10872838379564156</v>
      </c>
      <c r="H40" s="169">
        <v>1009320</v>
      </c>
      <c r="I40" s="154">
        <f>(F40-H40)/H40</f>
        <v>1.6456624261879285E-2</v>
      </c>
    </row>
    <row r="41" spans="1:9" ht="16.5">
      <c r="A41" s="37"/>
      <c r="B41" s="162" t="s">
        <v>33</v>
      </c>
      <c r="C41" s="149" t="s">
        <v>107</v>
      </c>
      <c r="D41" s="145" t="s">
        <v>161</v>
      </c>
      <c r="E41" s="169">
        <v>610282.9</v>
      </c>
      <c r="F41" s="169">
        <v>574229.5</v>
      </c>
      <c r="G41" s="154">
        <f>(F41-E41)/E41</f>
        <v>-5.9076536471855956E-2</v>
      </c>
      <c r="H41" s="169">
        <v>563674.80000000005</v>
      </c>
      <c r="I41" s="154">
        <f>(F41-H41)/H41</f>
        <v>1.872480373435171E-2</v>
      </c>
    </row>
    <row r="42" spans="1:9" ht="16.5">
      <c r="A42" s="37"/>
      <c r="B42" s="164" t="s">
        <v>31</v>
      </c>
      <c r="C42" s="149" t="s">
        <v>105</v>
      </c>
      <c r="D42" s="145" t="s">
        <v>161</v>
      </c>
      <c r="E42" s="177">
        <v>1530879.0666666664</v>
      </c>
      <c r="F42" s="177">
        <v>1954905.75</v>
      </c>
      <c r="G42" s="154">
        <f>(F42-E42)/E42</f>
        <v>0.27698248187337787</v>
      </c>
      <c r="H42" s="177">
        <v>1889470.75</v>
      </c>
      <c r="I42" s="154">
        <f>(F42-H42)/H42</f>
        <v>3.4631390827299123E-2</v>
      </c>
    </row>
    <row r="43" spans="1:9" ht="16.5">
      <c r="A43" s="37"/>
      <c r="B43" s="162" t="s">
        <v>35</v>
      </c>
      <c r="C43" s="149" t="s">
        <v>152</v>
      </c>
      <c r="D43" s="145" t="s">
        <v>161</v>
      </c>
      <c r="E43" s="170">
        <v>226395.22222222222</v>
      </c>
      <c r="F43" s="170">
        <v>228734.99999999997</v>
      </c>
      <c r="G43" s="154">
        <f>(F43-E43)/E43</f>
        <v>1.0334925599627284E-2</v>
      </c>
      <c r="H43" s="170">
        <v>219765.00000000003</v>
      </c>
      <c r="I43" s="154">
        <f>(F43-H43)/H43</f>
        <v>4.0816326530611978E-2</v>
      </c>
    </row>
    <row r="44" spans="1:9" ht="16.5">
      <c r="A44" s="37"/>
      <c r="B44" s="162" t="s">
        <v>36</v>
      </c>
      <c r="C44" s="149" t="s">
        <v>153</v>
      </c>
      <c r="D44" s="145" t="s">
        <v>161</v>
      </c>
      <c r="E44" s="170">
        <v>578689.17857142852</v>
      </c>
      <c r="F44" s="170">
        <v>903279</v>
      </c>
      <c r="G44" s="154">
        <f>(F44-E44)/E44</f>
        <v>0.56090528983082899</v>
      </c>
      <c r="H44" s="170">
        <v>858429</v>
      </c>
      <c r="I44" s="154">
        <f>(F44-H44)/H44</f>
        <v>5.2246603970741899E-2</v>
      </c>
    </row>
    <row r="45" spans="1:9" ht="16.5" customHeight="1" thickBot="1">
      <c r="A45" s="38"/>
      <c r="B45" s="162" t="s">
        <v>34</v>
      </c>
      <c r="C45" s="149" t="s">
        <v>154</v>
      </c>
      <c r="D45" s="145" t="s">
        <v>161</v>
      </c>
      <c r="E45" s="173">
        <v>240171.10119047621</v>
      </c>
      <c r="F45" s="173">
        <v>328003</v>
      </c>
      <c r="G45" s="160">
        <f>(F45-E45)/E45</f>
        <v>0.36570552566133085</v>
      </c>
      <c r="H45" s="173">
        <v>304083</v>
      </c>
      <c r="I45" s="160">
        <f>(F45-H45)/H45</f>
        <v>7.8662733529990161E-2</v>
      </c>
    </row>
    <row r="46" spans="1:9" ht="15.75" customHeight="1" thickBot="1">
      <c r="A46" s="223" t="s">
        <v>190</v>
      </c>
      <c r="B46" s="224"/>
      <c r="C46" s="224"/>
      <c r="D46" s="225"/>
      <c r="E46" s="83">
        <f>SUM(E40:E45)</f>
        <v>4111738.7781746029</v>
      </c>
      <c r="F46" s="83">
        <f>SUM(F40:F45)</f>
        <v>5015082.25</v>
      </c>
      <c r="G46" s="103">
        <f t="shared" ref="G46" si="4">(F46-E46)/E46</f>
        <v>0.219698653187894</v>
      </c>
      <c r="H46" s="102">
        <f>SUM(H40:H45)</f>
        <v>4844742.55</v>
      </c>
      <c r="I46" s="104">
        <f t="shared" ref="I46" si="5">(F46-H46)/H46</f>
        <v>3.5159701107337515E-2</v>
      </c>
    </row>
    <row r="47" spans="1:9" ht="17.25" customHeight="1" thickBot="1">
      <c r="A47" s="37" t="s">
        <v>37</v>
      </c>
      <c r="B47" s="27" t="s">
        <v>52</v>
      </c>
      <c r="C47" s="5"/>
      <c r="D47" s="6"/>
      <c r="E47" s="52"/>
      <c r="F47" s="52"/>
      <c r="G47" s="7"/>
      <c r="H47" s="7"/>
      <c r="I47" s="8"/>
    </row>
    <row r="48" spans="1:9" ht="16.5">
      <c r="A48" s="33"/>
      <c r="B48" s="162" t="s">
        <v>47</v>
      </c>
      <c r="C48" s="149" t="s">
        <v>113</v>
      </c>
      <c r="D48" s="153" t="s">
        <v>114</v>
      </c>
      <c r="E48" s="167">
        <v>1001422.1904761904</v>
      </c>
      <c r="F48" s="167">
        <v>973908</v>
      </c>
      <c r="G48" s="154">
        <f>(F48-E48)/E48</f>
        <v>-2.747511562841146E-2</v>
      </c>
      <c r="H48" s="167">
        <v>990170.5</v>
      </c>
      <c r="I48" s="154">
        <f>(F48-H48)/H48</f>
        <v>-1.64239391094766E-2</v>
      </c>
    </row>
    <row r="49" spans="1:9" ht="16.5">
      <c r="A49" s="37"/>
      <c r="B49" s="162" t="s">
        <v>45</v>
      </c>
      <c r="C49" s="149" t="s">
        <v>109</v>
      </c>
      <c r="D49" s="147" t="s">
        <v>108</v>
      </c>
      <c r="E49" s="170">
        <v>352253.19642857142</v>
      </c>
      <c r="F49" s="170">
        <v>332983.55555555556</v>
      </c>
      <c r="G49" s="154">
        <f>(F49-E49)/E49</f>
        <v>-5.4703948944642956E-2</v>
      </c>
      <c r="H49" s="170">
        <v>338169</v>
      </c>
      <c r="I49" s="154">
        <f>(F49-H49)/H49</f>
        <v>-1.5333884668448136E-2</v>
      </c>
    </row>
    <row r="50" spans="1:9" ht="16.5">
      <c r="A50" s="37"/>
      <c r="B50" s="162" t="s">
        <v>49</v>
      </c>
      <c r="C50" s="149" t="s">
        <v>158</v>
      </c>
      <c r="D50" s="145" t="s">
        <v>199</v>
      </c>
      <c r="E50" s="170">
        <v>143655.66666666666</v>
      </c>
      <c r="F50" s="170">
        <v>140821.25</v>
      </c>
      <c r="G50" s="154">
        <f>(F50-E50)/E50</f>
        <v>-1.9730629027280445E-2</v>
      </c>
      <c r="H50" s="170">
        <v>140821.25</v>
      </c>
      <c r="I50" s="154">
        <f>(F50-H50)/H50</f>
        <v>0</v>
      </c>
    </row>
    <row r="51" spans="1:9" ht="16.5">
      <c r="A51" s="37"/>
      <c r="B51" s="162" t="s">
        <v>50</v>
      </c>
      <c r="C51" s="149" t="s">
        <v>159</v>
      </c>
      <c r="D51" s="145" t="s">
        <v>112</v>
      </c>
      <c r="E51" s="170">
        <v>1879916.6666666667</v>
      </c>
      <c r="F51" s="170">
        <v>1755877.5</v>
      </c>
      <c r="G51" s="154">
        <f>(F51-E51)/E51</f>
        <v>-6.5981204840640142E-2</v>
      </c>
      <c r="H51" s="170">
        <v>1755877.5</v>
      </c>
      <c r="I51" s="154">
        <f>(F51-H51)/H51</f>
        <v>0</v>
      </c>
    </row>
    <row r="52" spans="1:9" ht="16.5">
      <c r="A52" s="37"/>
      <c r="B52" s="162" t="s">
        <v>48</v>
      </c>
      <c r="C52" s="149" t="s">
        <v>157</v>
      </c>
      <c r="D52" s="147" t="s">
        <v>114</v>
      </c>
      <c r="E52" s="170">
        <v>1289329.5238095238</v>
      </c>
      <c r="F52" s="170">
        <v>1294106.25</v>
      </c>
      <c r="G52" s="154">
        <f>(F52-E52)/E52</f>
        <v>3.7048140931130119E-3</v>
      </c>
      <c r="H52" s="170">
        <v>1294034.625</v>
      </c>
      <c r="I52" s="154">
        <f>(F52-H52)/H52</f>
        <v>5.5350141809381644E-5</v>
      </c>
    </row>
    <row r="53" spans="1:9" ht="16.5" customHeight="1" thickBot="1">
      <c r="A53" s="38"/>
      <c r="B53" s="162" t="s">
        <v>46</v>
      </c>
      <c r="C53" s="149" t="s">
        <v>111</v>
      </c>
      <c r="D53" s="146" t="s">
        <v>110</v>
      </c>
      <c r="E53" s="173">
        <v>311111.11111111107</v>
      </c>
      <c r="F53" s="173">
        <v>325701.7</v>
      </c>
      <c r="G53" s="160">
        <f>(F53-E53)/E53</f>
        <v>4.6898321428571615E-2</v>
      </c>
      <c r="H53" s="173">
        <v>315924.40000000002</v>
      </c>
      <c r="I53" s="160">
        <f>(F53-H53)/H53</f>
        <v>3.0948226854272693E-2</v>
      </c>
    </row>
    <row r="54" spans="1:9" ht="15.75" customHeight="1" thickBot="1">
      <c r="A54" s="223" t="s">
        <v>191</v>
      </c>
      <c r="B54" s="224"/>
      <c r="C54" s="224"/>
      <c r="D54" s="225"/>
      <c r="E54" s="83">
        <f>SUM(E48:E53)</f>
        <v>4977688.3551587304</v>
      </c>
      <c r="F54" s="83">
        <f>SUM(F48:F53)</f>
        <v>4823398.2555555562</v>
      </c>
      <c r="G54" s="103">
        <f t="shared" ref="G54" si="6">(F54-E54)/E54</f>
        <v>-3.0996335767640517E-2</v>
      </c>
      <c r="H54" s="83">
        <f>SUM(H48:H53)</f>
        <v>4834997.2750000004</v>
      </c>
      <c r="I54" s="104">
        <f t="shared" ref="I54" si="7">(F54-H54)/H54</f>
        <v>-2.3989712474955256E-3</v>
      </c>
    </row>
    <row r="55" spans="1:9" ht="17.25" customHeight="1" thickBot="1">
      <c r="A55" s="108" t="s">
        <v>44</v>
      </c>
      <c r="B55" s="10" t="s">
        <v>57</v>
      </c>
      <c r="C55" s="137"/>
      <c r="D55" s="122"/>
      <c r="E55" s="105"/>
      <c r="F55" s="105"/>
      <c r="G55" s="106"/>
      <c r="H55" s="105"/>
      <c r="I55" s="107"/>
    </row>
    <row r="56" spans="1:9" ht="16.5">
      <c r="A56" s="108"/>
      <c r="B56" s="183" t="s">
        <v>54</v>
      </c>
      <c r="C56" s="152" t="s">
        <v>121</v>
      </c>
      <c r="D56" s="153" t="s">
        <v>120</v>
      </c>
      <c r="E56" s="167">
        <v>223600.19047619044</v>
      </c>
      <c r="F56" s="131">
        <v>179400</v>
      </c>
      <c r="G56" s="155">
        <f>(F56-E56)/E56</f>
        <v>-0.19767510207419525</v>
      </c>
      <c r="H56" s="131">
        <v>207431.25</v>
      </c>
      <c r="I56" s="155">
        <f>(F56-H56)/H56</f>
        <v>-0.13513513513513514</v>
      </c>
    </row>
    <row r="57" spans="1:9" ht="16.5">
      <c r="A57" s="109"/>
      <c r="B57" s="184" t="s">
        <v>55</v>
      </c>
      <c r="C57" s="149" t="s">
        <v>122</v>
      </c>
      <c r="D57" s="145" t="s">
        <v>120</v>
      </c>
      <c r="E57" s="170">
        <v>213910.66666666666</v>
      </c>
      <c r="F57" s="181">
        <v>177832.75</v>
      </c>
      <c r="G57" s="154">
        <f>(F57-E57)/E57</f>
        <v>-0.1686588014934583</v>
      </c>
      <c r="H57" s="181">
        <v>197880.2</v>
      </c>
      <c r="I57" s="154">
        <f>(F57-H57)/H57</f>
        <v>-0.10131104577416038</v>
      </c>
    </row>
    <row r="58" spans="1:9" ht="16.5">
      <c r="A58" s="109"/>
      <c r="B58" s="184" t="s">
        <v>38</v>
      </c>
      <c r="C58" s="149" t="s">
        <v>115</v>
      </c>
      <c r="D58" s="145" t="s">
        <v>114</v>
      </c>
      <c r="E58" s="170">
        <v>152257.4</v>
      </c>
      <c r="F58" s="181">
        <v>146430.25</v>
      </c>
      <c r="G58" s="154">
        <f>(F58-E58)/E58</f>
        <v>-3.827170305022938E-2</v>
      </c>
      <c r="H58" s="181">
        <v>146430.25</v>
      </c>
      <c r="I58" s="154">
        <f>(F58-H58)/H58</f>
        <v>0</v>
      </c>
    </row>
    <row r="59" spans="1:9" ht="16.5">
      <c r="A59" s="109"/>
      <c r="B59" s="184" t="s">
        <v>39</v>
      </c>
      <c r="C59" s="149" t="s">
        <v>116</v>
      </c>
      <c r="D59" s="145" t="s">
        <v>114</v>
      </c>
      <c r="E59" s="170">
        <v>165044.5</v>
      </c>
      <c r="F59" s="181">
        <v>194050</v>
      </c>
      <c r="G59" s="154">
        <f>(F59-E59)/E59</f>
        <v>0.17574351159838711</v>
      </c>
      <c r="H59" s="181">
        <v>194050</v>
      </c>
      <c r="I59" s="154">
        <f>(F59-H59)/H59</f>
        <v>0</v>
      </c>
    </row>
    <row r="60" spans="1:9" s="125" customFormat="1" ht="16.5">
      <c r="A60" s="135"/>
      <c r="B60" s="184" t="s">
        <v>40</v>
      </c>
      <c r="C60" s="149" t="s">
        <v>117</v>
      </c>
      <c r="D60" s="145" t="s">
        <v>114</v>
      </c>
      <c r="E60" s="170">
        <v>138236.66666666666</v>
      </c>
      <c r="F60" s="186">
        <v>140290.79999999999</v>
      </c>
      <c r="G60" s="154">
        <f>(F60-E60)/E60</f>
        <v>1.4859540401726495E-2</v>
      </c>
      <c r="H60" s="186">
        <v>140290.79999999999</v>
      </c>
      <c r="I60" s="154">
        <f>(F60-H60)/H60</f>
        <v>0</v>
      </c>
    </row>
    <row r="61" spans="1:9" s="125" customFormat="1" ht="17.25" thickBot="1">
      <c r="A61" s="135"/>
      <c r="B61" s="185" t="s">
        <v>41</v>
      </c>
      <c r="C61" s="150" t="s">
        <v>118</v>
      </c>
      <c r="D61" s="146" t="s">
        <v>114</v>
      </c>
      <c r="E61" s="173">
        <v>175207.22222222222</v>
      </c>
      <c r="F61" s="182">
        <v>223054</v>
      </c>
      <c r="G61" s="159">
        <f>(F61-E61)/E61</f>
        <v>0.2730867892939472</v>
      </c>
      <c r="H61" s="182">
        <v>223054</v>
      </c>
      <c r="I61" s="159">
        <f>(F61-H61)/H61</f>
        <v>0</v>
      </c>
    </row>
    <row r="62" spans="1:9" s="125" customFormat="1" ht="16.5">
      <c r="A62" s="135"/>
      <c r="B62" s="94" t="s">
        <v>42</v>
      </c>
      <c r="C62" s="148" t="s">
        <v>198</v>
      </c>
      <c r="D62" s="145" t="s">
        <v>114</v>
      </c>
      <c r="E62" s="167">
        <v>97740.5</v>
      </c>
      <c r="F62" s="180">
        <v>102368.125</v>
      </c>
      <c r="G62" s="154">
        <f>(F62-E62)/E62</f>
        <v>4.7346033629866842E-2</v>
      </c>
      <c r="H62" s="180">
        <v>102368.125</v>
      </c>
      <c r="I62" s="154">
        <f>(F62-H62)/H62</f>
        <v>0</v>
      </c>
    </row>
    <row r="63" spans="1:9" s="125" customFormat="1" ht="16.5">
      <c r="A63" s="135"/>
      <c r="B63" s="184" t="s">
        <v>43</v>
      </c>
      <c r="C63" s="149" t="s">
        <v>119</v>
      </c>
      <c r="D63" s="147" t="s">
        <v>114</v>
      </c>
      <c r="E63" s="170">
        <v>108080</v>
      </c>
      <c r="F63" s="170">
        <v>105128.4</v>
      </c>
      <c r="G63" s="154">
        <f>(F63-E63)/E63</f>
        <v>-2.7309400444115523E-2</v>
      </c>
      <c r="H63" s="170">
        <v>105128.4</v>
      </c>
      <c r="I63" s="154">
        <f>(F63-H63)/H63</f>
        <v>0</v>
      </c>
    </row>
    <row r="64" spans="1:9" ht="16.5" customHeight="1" thickBot="1">
      <c r="A64" s="110"/>
      <c r="B64" s="185" t="s">
        <v>56</v>
      </c>
      <c r="C64" s="150" t="s">
        <v>123</v>
      </c>
      <c r="D64" s="146" t="s">
        <v>120</v>
      </c>
      <c r="E64" s="173">
        <v>1053733.3333333333</v>
      </c>
      <c r="F64" s="182">
        <v>948428</v>
      </c>
      <c r="G64" s="159">
        <f>(F64-E64)/E64</f>
        <v>-9.9935467543970577E-2</v>
      </c>
      <c r="H64" s="182">
        <v>948428</v>
      </c>
      <c r="I64" s="159">
        <f>(F64-H64)/H64</f>
        <v>0</v>
      </c>
    </row>
    <row r="65" spans="1:9" ht="15.75" customHeight="1" thickBot="1">
      <c r="A65" s="223" t="s">
        <v>192</v>
      </c>
      <c r="B65" s="234"/>
      <c r="C65" s="234"/>
      <c r="D65" s="235"/>
      <c r="E65" s="99">
        <f>SUM(E56:E64)</f>
        <v>2327810.4793650792</v>
      </c>
      <c r="F65" s="99">
        <f>SUM(F56:F64)</f>
        <v>2216982.3250000002</v>
      </c>
      <c r="G65" s="101">
        <f t="shared" ref="G65" si="8">(F65-E65)/E65</f>
        <v>-4.7610471448392089E-2</v>
      </c>
      <c r="H65" s="99">
        <f>SUM(H56:H64)</f>
        <v>2265061.0249999999</v>
      </c>
      <c r="I65" s="138">
        <f t="shared" ref="I65" si="9">(F65-H65)/H65</f>
        <v>-2.1226227227144893E-2</v>
      </c>
    </row>
    <row r="66" spans="1:9" ht="17.25" customHeight="1" thickBot="1">
      <c r="A66" s="37" t="s">
        <v>53</v>
      </c>
      <c r="B66" s="27" t="s">
        <v>58</v>
      </c>
      <c r="C66" s="5"/>
      <c r="D66" s="6"/>
      <c r="E66" s="52"/>
      <c r="F66" s="52"/>
      <c r="G66" s="7"/>
      <c r="H66" s="52"/>
      <c r="I66" s="8"/>
    </row>
    <row r="67" spans="1:9" ht="16.5">
      <c r="A67" s="33"/>
      <c r="B67" s="162" t="s">
        <v>61</v>
      </c>
      <c r="C67" s="149" t="s">
        <v>130</v>
      </c>
      <c r="D67" s="153" t="s">
        <v>207</v>
      </c>
      <c r="E67" s="167">
        <v>772695.1481481482</v>
      </c>
      <c r="F67" s="175">
        <v>851253</v>
      </c>
      <c r="G67" s="154">
        <f>(F67-E67)/E67</f>
        <v>0.10166732901083257</v>
      </c>
      <c r="H67" s="175">
        <v>860559.375</v>
      </c>
      <c r="I67" s="154">
        <f>(F67-H67)/H67</f>
        <v>-1.0814332247557004E-2</v>
      </c>
    </row>
    <row r="68" spans="1:9" ht="16.5">
      <c r="A68" s="37"/>
      <c r="B68" s="162" t="s">
        <v>60</v>
      </c>
      <c r="C68" s="149" t="s">
        <v>129</v>
      </c>
      <c r="D68" s="147" t="s">
        <v>206</v>
      </c>
      <c r="E68" s="170">
        <v>2321666.6666666665</v>
      </c>
      <c r="F68" s="169">
        <v>2894320</v>
      </c>
      <c r="G68" s="154">
        <f>(F68-E68)/E68</f>
        <v>0.24665613783201731</v>
      </c>
      <c r="H68" s="169">
        <v>2894320</v>
      </c>
      <c r="I68" s="154">
        <f>(F68-H68)/H68</f>
        <v>0</v>
      </c>
    </row>
    <row r="69" spans="1:9" ht="16.5">
      <c r="A69" s="37"/>
      <c r="B69" s="162" t="s">
        <v>62</v>
      </c>
      <c r="C69" s="149" t="s">
        <v>131</v>
      </c>
      <c r="D69" s="147" t="s">
        <v>125</v>
      </c>
      <c r="E69" s="170">
        <v>567840</v>
      </c>
      <c r="F69" s="169">
        <v>600840.5</v>
      </c>
      <c r="G69" s="154">
        <f>(F69-E69)/E69</f>
        <v>5.8115842490842493E-2</v>
      </c>
      <c r="H69" s="169">
        <v>600840.5</v>
      </c>
      <c r="I69" s="154">
        <f>(F69-H69)/H69</f>
        <v>0</v>
      </c>
    </row>
    <row r="70" spans="1:9" ht="16.5">
      <c r="A70" s="37"/>
      <c r="B70" s="162" t="s">
        <v>63</v>
      </c>
      <c r="C70" s="149" t="s">
        <v>132</v>
      </c>
      <c r="D70" s="147" t="s">
        <v>126</v>
      </c>
      <c r="E70" s="170">
        <v>286756.19047619047</v>
      </c>
      <c r="F70" s="169">
        <v>296010</v>
      </c>
      <c r="G70" s="154">
        <f>(F70-E70)/E70</f>
        <v>3.2270653018658634E-2</v>
      </c>
      <c r="H70" s="169">
        <v>296010</v>
      </c>
      <c r="I70" s="154">
        <f>(F70-H70)/H70</f>
        <v>0</v>
      </c>
    </row>
    <row r="71" spans="1:9" ht="16.5">
      <c r="A71" s="37"/>
      <c r="B71" s="162" t="s">
        <v>64</v>
      </c>
      <c r="C71" s="149" t="s">
        <v>133</v>
      </c>
      <c r="D71" s="147" t="s">
        <v>127</v>
      </c>
      <c r="E71" s="170">
        <v>226691.27976190476</v>
      </c>
      <c r="F71" s="169">
        <v>221163.11111111112</v>
      </c>
      <c r="G71" s="154">
        <f>(F71-E71)/E71</f>
        <v>-2.4386331298671519E-2</v>
      </c>
      <c r="H71" s="169">
        <v>221163.11111111112</v>
      </c>
      <c r="I71" s="154">
        <f>(F71-H71)/H71</f>
        <v>0</v>
      </c>
    </row>
    <row r="72" spans="1:9" ht="16.5" customHeight="1" thickBot="1">
      <c r="A72" s="37"/>
      <c r="B72" s="162" t="s">
        <v>59</v>
      </c>
      <c r="C72" s="149" t="s">
        <v>128</v>
      </c>
      <c r="D72" s="146" t="s">
        <v>124</v>
      </c>
      <c r="E72" s="173">
        <v>438850</v>
      </c>
      <c r="F72" s="178">
        <v>414144.9</v>
      </c>
      <c r="G72" s="160">
        <f>(F72-E72)/E72</f>
        <v>-5.6295089438304607E-2</v>
      </c>
      <c r="H72" s="178">
        <v>409032</v>
      </c>
      <c r="I72" s="160">
        <f>(F72-H72)/H72</f>
        <v>1.2500000000000056E-2</v>
      </c>
    </row>
    <row r="73" spans="1:9" ht="15.75" customHeight="1" thickBot="1">
      <c r="A73" s="223" t="s">
        <v>205</v>
      </c>
      <c r="B73" s="224"/>
      <c r="C73" s="224"/>
      <c r="D73" s="225"/>
      <c r="E73" s="83">
        <f>SUM(E67:E72)</f>
        <v>4614499.2850529104</v>
      </c>
      <c r="F73" s="83">
        <f>SUM(F67:F72)</f>
        <v>5277731.5111111114</v>
      </c>
      <c r="G73" s="103">
        <f t="shared" ref="G73" si="10">(F73-E73)/E73</f>
        <v>0.14372788575491049</v>
      </c>
      <c r="H73" s="83">
        <f>SUM(H67:H72)</f>
        <v>5281924.986111111</v>
      </c>
      <c r="I73" s="104">
        <f t="shared" ref="I73" si="11">(F73-H73)/H73</f>
        <v>-7.9392929869818735E-4</v>
      </c>
    </row>
    <row r="74" spans="1:9" ht="17.25" customHeight="1" thickBot="1">
      <c r="A74" s="37" t="s">
        <v>65</v>
      </c>
      <c r="B74" s="27" t="s">
        <v>66</v>
      </c>
      <c r="C74" s="5"/>
      <c r="D74" s="6"/>
      <c r="E74" s="52"/>
      <c r="F74" s="52"/>
      <c r="G74" s="7"/>
      <c r="H74" s="52"/>
      <c r="I74" s="8"/>
    </row>
    <row r="75" spans="1:9" ht="13.5" customHeight="1">
      <c r="A75" s="33"/>
      <c r="B75" s="162" t="s">
        <v>70</v>
      </c>
      <c r="C75" s="151" t="s">
        <v>141</v>
      </c>
      <c r="D75" s="153" t="s">
        <v>137</v>
      </c>
      <c r="E75" s="167">
        <v>145444.91666666666</v>
      </c>
      <c r="F75" s="167">
        <v>130052.5</v>
      </c>
      <c r="G75" s="154">
        <f>(F75-E75)/E75</f>
        <v>-0.10582987030026826</v>
      </c>
      <c r="H75" s="167">
        <v>136634.66666666666</v>
      </c>
      <c r="I75" s="154">
        <f>(F75-H75)/H75</f>
        <v>-4.8173474764822914E-2</v>
      </c>
    </row>
    <row r="76" spans="1:9" ht="16.5">
      <c r="A76" s="37"/>
      <c r="B76" s="162" t="s">
        <v>68</v>
      </c>
      <c r="C76" s="149" t="s">
        <v>138</v>
      </c>
      <c r="D76" s="147" t="s">
        <v>134</v>
      </c>
      <c r="E76" s="170">
        <v>276851.125</v>
      </c>
      <c r="F76" s="170">
        <v>307309.2</v>
      </c>
      <c r="G76" s="154">
        <f>(F76-E76)/E76</f>
        <v>0.11001607813585736</v>
      </c>
      <c r="H76" s="170">
        <v>310362</v>
      </c>
      <c r="I76" s="154">
        <f>(F76-H76)/H76</f>
        <v>-9.8362557271830589E-3</v>
      </c>
    </row>
    <row r="77" spans="1:9" ht="16.5">
      <c r="A77" s="37"/>
      <c r="B77" s="162" t="s">
        <v>67</v>
      </c>
      <c r="C77" s="149" t="s">
        <v>139</v>
      </c>
      <c r="D77" s="147" t="s">
        <v>135</v>
      </c>
      <c r="E77" s="170">
        <v>203200.42857142855</v>
      </c>
      <c r="F77" s="170">
        <v>210077.4</v>
      </c>
      <c r="G77" s="154">
        <f>(F77-E77)/E77</f>
        <v>3.3843291950312333E-2</v>
      </c>
      <c r="H77" s="170">
        <v>210077.4</v>
      </c>
      <c r="I77" s="154">
        <f>(F77-H77)/H77</f>
        <v>0</v>
      </c>
    </row>
    <row r="78" spans="1:9" ht="16.5">
      <c r="A78" s="37"/>
      <c r="B78" s="162" t="s">
        <v>69</v>
      </c>
      <c r="C78" s="149" t="s">
        <v>140</v>
      </c>
      <c r="D78" s="147" t="s">
        <v>136</v>
      </c>
      <c r="E78" s="170">
        <v>82271.481481481474</v>
      </c>
      <c r="F78" s="170">
        <v>97885.125</v>
      </c>
      <c r="G78" s="154">
        <f>(F78-E78)/E78</f>
        <v>0.18978196620943319</v>
      </c>
      <c r="H78" s="170">
        <v>97885.125</v>
      </c>
      <c r="I78" s="154">
        <f>(F78-H78)/H78</f>
        <v>0</v>
      </c>
    </row>
    <row r="79" spans="1:9" ht="16.5" customHeight="1" thickBot="1">
      <c r="A79" s="38"/>
      <c r="B79" s="162" t="s">
        <v>71</v>
      </c>
      <c r="C79" s="149" t="s">
        <v>200</v>
      </c>
      <c r="D79" s="146" t="s">
        <v>134</v>
      </c>
      <c r="E79" s="173">
        <v>121897.95833333333</v>
      </c>
      <c r="F79" s="173">
        <v>130872.3</v>
      </c>
      <c r="G79" s="154">
        <f>(F79-E79)/E79</f>
        <v>7.3621755354803309E-2</v>
      </c>
      <c r="H79" s="173">
        <v>129616.5</v>
      </c>
      <c r="I79" s="154">
        <f>(F79-H79)/H79</f>
        <v>9.6885813148789145E-3</v>
      </c>
    </row>
    <row r="80" spans="1:9" ht="15.75" customHeight="1" thickBot="1">
      <c r="A80" s="223" t="s">
        <v>193</v>
      </c>
      <c r="B80" s="224"/>
      <c r="C80" s="224"/>
      <c r="D80" s="225"/>
      <c r="E80" s="83">
        <f>SUM(E75:E79)</f>
        <v>829665.91005290998</v>
      </c>
      <c r="F80" s="83">
        <f>SUM(F75:F79)</f>
        <v>876196.52500000002</v>
      </c>
      <c r="G80" s="103">
        <f t="shared" ref="G80" si="12">(F80-E80)/E80</f>
        <v>5.6083556505440439E-2</v>
      </c>
      <c r="H80" s="83">
        <f>SUM(H75:H79)</f>
        <v>884575.69166666665</v>
      </c>
      <c r="I80" s="104">
        <f t="shared" ref="I80" si="13">(F80-H80)/H80</f>
        <v>-9.4725264842843281E-3</v>
      </c>
    </row>
    <row r="81" spans="1:11" ht="17.25" customHeight="1" thickBot="1">
      <c r="A81" s="33" t="s">
        <v>72</v>
      </c>
      <c r="B81" s="27" t="s">
        <v>73</v>
      </c>
      <c r="C81" s="5"/>
      <c r="D81" s="6"/>
      <c r="E81" s="52"/>
      <c r="F81" s="52"/>
      <c r="G81" s="7"/>
      <c r="H81" s="52"/>
      <c r="I81" s="8"/>
    </row>
    <row r="82" spans="1:11" ht="16.5">
      <c r="A82" s="33"/>
      <c r="B82" s="162" t="s">
        <v>76</v>
      </c>
      <c r="C82" s="149" t="s">
        <v>143</v>
      </c>
      <c r="D82" s="153" t="s">
        <v>161</v>
      </c>
      <c r="E82" s="167">
        <v>100316.51851851853</v>
      </c>
      <c r="F82" s="237">
        <v>104500.5</v>
      </c>
      <c r="G82" s="155">
        <f>(F82-E82)/E82</f>
        <v>4.1707801898140114E-2</v>
      </c>
      <c r="H82" s="237">
        <v>107792.83333333333</v>
      </c>
      <c r="I82" s="155">
        <f>(F82-H82)/H82</f>
        <v>-3.0543156084897376E-2</v>
      </c>
    </row>
    <row r="83" spans="1:11" ht="16.5">
      <c r="A83" s="37"/>
      <c r="B83" s="162" t="s">
        <v>77</v>
      </c>
      <c r="C83" s="149" t="s">
        <v>146</v>
      </c>
      <c r="D83" s="145" t="s">
        <v>162</v>
      </c>
      <c r="E83" s="170">
        <v>108429.88888888889</v>
      </c>
      <c r="F83" s="170">
        <v>92193.333333333328</v>
      </c>
      <c r="G83" s="154">
        <f>(F83-E83)/E83</f>
        <v>-0.14974243469154164</v>
      </c>
      <c r="H83" s="170">
        <v>92193.333333333328</v>
      </c>
      <c r="I83" s="154">
        <f>(F83-H83)/H83</f>
        <v>0</v>
      </c>
    </row>
    <row r="84" spans="1:11" ht="16.5">
      <c r="A84" s="37"/>
      <c r="B84" s="162" t="s">
        <v>79</v>
      </c>
      <c r="C84" s="149" t="s">
        <v>155</v>
      </c>
      <c r="D84" s="147" t="s">
        <v>156</v>
      </c>
      <c r="E84" s="170">
        <v>730488.88888888888</v>
      </c>
      <c r="F84" s="170">
        <v>578565</v>
      </c>
      <c r="G84" s="154">
        <f>(F84-E84)/E84</f>
        <v>-0.20797563275736186</v>
      </c>
      <c r="H84" s="170">
        <v>578565</v>
      </c>
      <c r="I84" s="154">
        <f>(F84-H84)/H84</f>
        <v>0</v>
      </c>
    </row>
    <row r="85" spans="1:11" ht="16.5">
      <c r="A85" s="37"/>
      <c r="B85" s="162" t="s">
        <v>74</v>
      </c>
      <c r="C85" s="149" t="s">
        <v>144</v>
      </c>
      <c r="D85" s="147" t="s">
        <v>142</v>
      </c>
      <c r="E85" s="170">
        <v>74044.444444444438</v>
      </c>
      <c r="F85" s="170">
        <v>71311.5</v>
      </c>
      <c r="G85" s="154">
        <f>(F85-E85)/E85</f>
        <v>-3.6909513805522126E-2</v>
      </c>
      <c r="H85" s="170">
        <v>71119.28571428571</v>
      </c>
      <c r="I85" s="154">
        <f>(F85-H85)/H85</f>
        <v>2.7027027027027614E-3</v>
      </c>
    </row>
    <row r="86" spans="1:11" ht="16.5">
      <c r="A86" s="37"/>
      <c r="B86" s="162" t="s">
        <v>78</v>
      </c>
      <c r="C86" s="149" t="s">
        <v>149</v>
      </c>
      <c r="D86" s="158" t="s">
        <v>147</v>
      </c>
      <c r="E86" s="179">
        <v>133426.75</v>
      </c>
      <c r="F86" s="179">
        <v>132486.9</v>
      </c>
      <c r="G86" s="154">
        <f>(F86-E86)/E86</f>
        <v>-7.0439398396498886E-3</v>
      </c>
      <c r="H86" s="179">
        <v>130361.22222222222</v>
      </c>
      <c r="I86" s="154">
        <f>(F86-H86)/H86</f>
        <v>1.6306058976297465E-2</v>
      </c>
    </row>
    <row r="87" spans="1:11" ht="16.5">
      <c r="A87" s="37"/>
      <c r="B87" s="162" t="s">
        <v>75</v>
      </c>
      <c r="C87" s="149" t="s">
        <v>148</v>
      </c>
      <c r="D87" s="158" t="s">
        <v>145</v>
      </c>
      <c r="E87" s="179">
        <v>44800</v>
      </c>
      <c r="F87" s="179">
        <v>48438</v>
      </c>
      <c r="G87" s="154">
        <f>(F87-E87)/E87</f>
        <v>8.1205357142857149E-2</v>
      </c>
      <c r="H87" s="179">
        <v>47412.857142857145</v>
      </c>
      <c r="I87" s="154">
        <f>(F87-H87)/H87</f>
        <v>2.1621621621621578E-2</v>
      </c>
    </row>
    <row r="88" spans="1:11" ht="16.5" customHeight="1" thickBot="1">
      <c r="A88" s="35"/>
      <c r="B88" s="163" t="s">
        <v>80</v>
      </c>
      <c r="C88" s="150" t="s">
        <v>151</v>
      </c>
      <c r="D88" s="146" t="s">
        <v>150</v>
      </c>
      <c r="E88" s="173">
        <v>171803.07407407407</v>
      </c>
      <c r="F88" s="173">
        <v>208801.66666666666</v>
      </c>
      <c r="G88" s="156">
        <f>(F88-E88)/E88</f>
        <v>0.21535465993257133</v>
      </c>
      <c r="H88" s="173">
        <v>201488.625</v>
      </c>
      <c r="I88" s="156">
        <f>(F88-H88)/H88</f>
        <v>3.6295059667346766E-2</v>
      </c>
    </row>
    <row r="89" spans="1:11" ht="15.75" customHeight="1" thickBot="1">
      <c r="A89" s="223" t="s">
        <v>194</v>
      </c>
      <c r="B89" s="224"/>
      <c r="C89" s="224"/>
      <c r="D89" s="225"/>
      <c r="E89" s="83">
        <f>SUM(E82:E88)</f>
        <v>1363309.5648148148</v>
      </c>
      <c r="F89" s="83">
        <f>SUM(F82:F88)</f>
        <v>1236296.8999999999</v>
      </c>
      <c r="G89" s="111">
        <f t="shared" ref="G89:G90" si="14">(F89-E89)/E89</f>
        <v>-9.3164948074040466E-2</v>
      </c>
      <c r="H89" s="83">
        <f>SUM(H82:H88)</f>
        <v>1228933.1567460317</v>
      </c>
      <c r="I89" s="104">
        <f t="shared" ref="I89:I90" si="15">(F89-H89)/H89</f>
        <v>5.9919802908287578E-3</v>
      </c>
    </row>
    <row r="90" spans="1:11" ht="15.75" customHeight="1" thickBot="1">
      <c r="A90" s="223" t="s">
        <v>195</v>
      </c>
      <c r="B90" s="224"/>
      <c r="C90" s="224"/>
      <c r="D90" s="225"/>
      <c r="E90" s="99">
        <f>SUM(E89+E80+E73+E65+E54+E46+E38+E31)</f>
        <v>19310216.517063495</v>
      </c>
      <c r="F90" s="99">
        <f>SUM(F31,F38,F46,F54,F65,F73,F80,F89)</f>
        <v>20915517.605555553</v>
      </c>
      <c r="G90" s="101">
        <f t="shared" si="14"/>
        <v>8.3132215895846226E-2</v>
      </c>
      <c r="H90" s="99">
        <f>SUM(H31,H38,H46,H54,H65,H73,H80,H89)</f>
        <v>20818129.231746033</v>
      </c>
      <c r="I90" s="112">
        <f t="shared" si="15"/>
        <v>4.6780559734930669E-3</v>
      </c>
      <c r="J90" s="113"/>
    </row>
    <row r="91" spans="1:11">
      <c r="E91" s="114"/>
      <c r="F91" s="114"/>
      <c r="K91" s="115"/>
    </row>
    <row r="92" spans="1:11">
      <c r="I92" s="28"/>
    </row>
    <row r="93" spans="1:11">
      <c r="I93" s="28"/>
    </row>
    <row r="94" spans="1:11">
      <c r="I94" s="28"/>
    </row>
  </sheetData>
  <sortState ref="B82:I88">
    <sortCondition ref="I82:I88"/>
  </sortState>
  <mergeCells count="20">
    <mergeCell ref="A9:I9"/>
    <mergeCell ref="H12:H13"/>
    <mergeCell ref="I12:I13"/>
    <mergeCell ref="D11:E11"/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  <mergeCell ref="B12:B13"/>
    <mergeCell ref="C12:C13"/>
    <mergeCell ref="D12:D13"/>
    <mergeCell ref="E12:E13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6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09" bestFit="1" customWidth="1"/>
    <col min="12" max="12" width="9.140625" style="209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209</v>
      </c>
      <c r="B9" s="26"/>
      <c r="C9" s="26"/>
      <c r="D9" s="26"/>
      <c r="E9" s="208"/>
      <c r="F9" s="208"/>
    </row>
    <row r="10" spans="1:12" ht="18">
      <c r="A10" s="2" t="s">
        <v>210</v>
      </c>
      <c r="B10" s="2"/>
      <c r="C10" s="2"/>
    </row>
    <row r="11" spans="1:12" ht="18">
      <c r="A11" s="2" t="s">
        <v>230</v>
      </c>
    </row>
    <row r="12" spans="1:12" ht="15.75" thickBot="1"/>
    <row r="13" spans="1:12" ht="24.75" customHeight="1">
      <c r="A13" s="217" t="s">
        <v>3</v>
      </c>
      <c r="B13" s="217"/>
      <c r="C13" s="219" t="s">
        <v>0</v>
      </c>
      <c r="D13" s="213" t="s">
        <v>211</v>
      </c>
      <c r="E13" s="213" t="s">
        <v>212</v>
      </c>
      <c r="F13" s="213" t="s">
        <v>213</v>
      </c>
      <c r="G13" s="213" t="s">
        <v>214</v>
      </c>
      <c r="H13" s="213" t="s">
        <v>215</v>
      </c>
      <c r="I13" s="213" t="s">
        <v>216</v>
      </c>
    </row>
    <row r="14" spans="1:12" ht="24.75" customHeight="1" thickBot="1">
      <c r="A14" s="218"/>
      <c r="B14" s="218"/>
      <c r="C14" s="220"/>
      <c r="D14" s="233"/>
      <c r="E14" s="233"/>
      <c r="F14" s="233"/>
      <c r="G14" s="214"/>
      <c r="H14" s="233"/>
      <c r="I14" s="233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0"/>
    </row>
    <row r="16" spans="1:12" ht="18">
      <c r="A16" s="87"/>
      <c r="B16" s="191" t="s">
        <v>4</v>
      </c>
      <c r="C16" s="148" t="s">
        <v>163</v>
      </c>
      <c r="D16" s="201">
        <v>50000</v>
      </c>
      <c r="E16" s="201">
        <v>45000</v>
      </c>
      <c r="F16" s="201">
        <v>67500</v>
      </c>
      <c r="G16" s="141">
        <v>60000</v>
      </c>
      <c r="H16" s="141">
        <v>61666</v>
      </c>
      <c r="I16" s="141">
        <f>AVERAGE(D16:H16)</f>
        <v>56833.2</v>
      </c>
      <c r="K16" s="200"/>
      <c r="L16" s="202"/>
    </row>
    <row r="17" spans="1:16" ht="18">
      <c r="A17" s="88"/>
      <c r="B17" s="192" t="s">
        <v>5</v>
      </c>
      <c r="C17" s="149" t="s">
        <v>164</v>
      </c>
      <c r="D17" s="187">
        <v>50000</v>
      </c>
      <c r="E17" s="187">
        <v>60000</v>
      </c>
      <c r="F17" s="187">
        <v>57500</v>
      </c>
      <c r="G17" s="203">
        <v>40000</v>
      </c>
      <c r="H17" s="203">
        <v>50000</v>
      </c>
      <c r="I17" s="141">
        <f t="shared" ref="I17:I40" si="0">AVERAGE(D17:H17)</f>
        <v>51500</v>
      </c>
      <c r="K17" s="200"/>
      <c r="L17" s="202"/>
    </row>
    <row r="18" spans="1:16" ht="18">
      <c r="A18" s="88"/>
      <c r="B18" s="192" t="s">
        <v>6</v>
      </c>
      <c r="C18" s="149" t="s">
        <v>165</v>
      </c>
      <c r="D18" s="187">
        <v>33000</v>
      </c>
      <c r="E18" s="187">
        <v>60000</v>
      </c>
      <c r="F18" s="187">
        <v>50000</v>
      </c>
      <c r="G18" s="203">
        <v>37500</v>
      </c>
      <c r="H18" s="203">
        <v>50000</v>
      </c>
      <c r="I18" s="141">
        <f t="shared" si="0"/>
        <v>46100</v>
      </c>
      <c r="K18" s="200"/>
      <c r="L18" s="202"/>
    </row>
    <row r="19" spans="1:16" ht="18">
      <c r="A19" s="88"/>
      <c r="B19" s="192" t="s">
        <v>7</v>
      </c>
      <c r="C19" s="149" t="s">
        <v>166</v>
      </c>
      <c r="D19" s="187">
        <v>27000</v>
      </c>
      <c r="E19" s="187">
        <v>35000</v>
      </c>
      <c r="F19" s="187">
        <v>40000</v>
      </c>
      <c r="G19" s="203">
        <v>25000</v>
      </c>
      <c r="H19" s="203">
        <v>28333</v>
      </c>
      <c r="I19" s="141">
        <f t="shared" si="0"/>
        <v>31066.6</v>
      </c>
      <c r="K19" s="200"/>
      <c r="L19" s="202"/>
      <c r="P19" s="209"/>
    </row>
    <row r="20" spans="1:16" ht="18">
      <c r="A20" s="88"/>
      <c r="B20" s="192" t="s">
        <v>8</v>
      </c>
      <c r="C20" s="149" t="s">
        <v>167</v>
      </c>
      <c r="D20" s="187">
        <v>80000</v>
      </c>
      <c r="E20" s="187">
        <v>75000</v>
      </c>
      <c r="F20" s="187">
        <v>107500</v>
      </c>
      <c r="G20" s="203">
        <v>85000</v>
      </c>
      <c r="H20" s="203">
        <v>88133</v>
      </c>
      <c r="I20" s="141">
        <f t="shared" si="0"/>
        <v>87126.6</v>
      </c>
      <c r="K20" s="200"/>
      <c r="L20" s="202"/>
    </row>
    <row r="21" spans="1:16" ht="18.75" customHeight="1">
      <c r="A21" s="88"/>
      <c r="B21" s="192" t="s">
        <v>9</v>
      </c>
      <c r="C21" s="149" t="s">
        <v>168</v>
      </c>
      <c r="D21" s="187">
        <v>35000</v>
      </c>
      <c r="E21" s="187">
        <v>80000</v>
      </c>
      <c r="F21" s="187">
        <v>65000</v>
      </c>
      <c r="G21" s="203">
        <v>37500</v>
      </c>
      <c r="H21" s="203">
        <v>43333</v>
      </c>
      <c r="I21" s="141">
        <f t="shared" si="0"/>
        <v>52166.6</v>
      </c>
      <c r="K21" s="200"/>
      <c r="L21" s="202"/>
    </row>
    <row r="22" spans="1:16" ht="18">
      <c r="A22" s="88"/>
      <c r="B22" s="192" t="s">
        <v>10</v>
      </c>
      <c r="C22" s="149" t="s">
        <v>169</v>
      </c>
      <c r="D22" s="187">
        <v>53000</v>
      </c>
      <c r="E22" s="187">
        <v>65000</v>
      </c>
      <c r="F22" s="187">
        <v>62500</v>
      </c>
      <c r="G22" s="203">
        <v>60000</v>
      </c>
      <c r="H22" s="203">
        <v>53333</v>
      </c>
      <c r="I22" s="141">
        <f t="shared" si="0"/>
        <v>58766.6</v>
      </c>
      <c r="K22" s="200"/>
      <c r="L22" s="202"/>
    </row>
    <row r="23" spans="1:16" ht="18">
      <c r="A23" s="88"/>
      <c r="B23" s="192" t="s">
        <v>11</v>
      </c>
      <c r="C23" s="149" t="s">
        <v>170</v>
      </c>
      <c r="D23" s="187">
        <v>15000</v>
      </c>
      <c r="E23" s="187">
        <v>25000</v>
      </c>
      <c r="F23" s="187">
        <v>15000</v>
      </c>
      <c r="G23" s="203">
        <v>17500</v>
      </c>
      <c r="H23" s="203">
        <v>20000</v>
      </c>
      <c r="I23" s="141">
        <f t="shared" si="0"/>
        <v>18500</v>
      </c>
      <c r="K23" s="200"/>
      <c r="L23" s="202"/>
    </row>
    <row r="24" spans="1:16" ht="18">
      <c r="A24" s="88"/>
      <c r="B24" s="192" t="s">
        <v>12</v>
      </c>
      <c r="C24" s="149" t="s">
        <v>171</v>
      </c>
      <c r="D24" s="187">
        <v>15000</v>
      </c>
      <c r="E24" s="187">
        <v>25000</v>
      </c>
      <c r="F24" s="187">
        <v>15000</v>
      </c>
      <c r="G24" s="203">
        <v>20000</v>
      </c>
      <c r="H24" s="203">
        <v>25000</v>
      </c>
      <c r="I24" s="141">
        <f t="shared" si="0"/>
        <v>20000</v>
      </c>
      <c r="K24" s="200"/>
      <c r="L24" s="202"/>
    </row>
    <row r="25" spans="1:16" ht="18">
      <c r="A25" s="88"/>
      <c r="B25" s="192" t="s">
        <v>13</v>
      </c>
      <c r="C25" s="149" t="s">
        <v>172</v>
      </c>
      <c r="D25" s="187">
        <v>15000</v>
      </c>
      <c r="E25" s="187">
        <v>25000</v>
      </c>
      <c r="F25" s="187">
        <v>15000</v>
      </c>
      <c r="G25" s="203">
        <v>20000</v>
      </c>
      <c r="H25" s="203">
        <v>25000</v>
      </c>
      <c r="I25" s="141">
        <f t="shared" si="0"/>
        <v>20000</v>
      </c>
      <c r="K25" s="200"/>
      <c r="L25" s="202"/>
    </row>
    <row r="26" spans="1:16" ht="18">
      <c r="A26" s="88"/>
      <c r="B26" s="192" t="s">
        <v>14</v>
      </c>
      <c r="C26" s="149" t="s">
        <v>173</v>
      </c>
      <c r="D26" s="187">
        <v>15000</v>
      </c>
      <c r="E26" s="187">
        <v>25000</v>
      </c>
      <c r="F26" s="187">
        <v>15000</v>
      </c>
      <c r="G26" s="203">
        <v>17500</v>
      </c>
      <c r="H26" s="203">
        <v>20000</v>
      </c>
      <c r="I26" s="141">
        <f t="shared" si="0"/>
        <v>18500</v>
      </c>
      <c r="K26" s="200"/>
      <c r="L26" s="202"/>
    </row>
    <row r="27" spans="1:16" ht="18">
      <c r="A27" s="88"/>
      <c r="B27" s="192" t="s">
        <v>15</v>
      </c>
      <c r="C27" s="149" t="s">
        <v>174</v>
      </c>
      <c r="D27" s="187">
        <v>25000</v>
      </c>
      <c r="E27" s="187">
        <v>55000</v>
      </c>
      <c r="F27" s="187">
        <v>32500</v>
      </c>
      <c r="G27" s="203">
        <v>50000</v>
      </c>
      <c r="H27" s="203">
        <v>50000</v>
      </c>
      <c r="I27" s="141">
        <f t="shared" si="0"/>
        <v>42500</v>
      </c>
      <c r="K27" s="200"/>
      <c r="L27" s="202"/>
    </row>
    <row r="28" spans="1:16" ht="18">
      <c r="A28" s="88"/>
      <c r="B28" s="192" t="s">
        <v>16</v>
      </c>
      <c r="C28" s="149" t="s">
        <v>175</v>
      </c>
      <c r="D28" s="187">
        <v>20000</v>
      </c>
      <c r="E28" s="187">
        <v>25000</v>
      </c>
      <c r="F28" s="187">
        <v>17500</v>
      </c>
      <c r="G28" s="203">
        <v>20000</v>
      </c>
      <c r="H28" s="203">
        <v>26666</v>
      </c>
      <c r="I28" s="141">
        <f t="shared" si="0"/>
        <v>21833.200000000001</v>
      </c>
      <c r="K28" s="200"/>
      <c r="L28" s="202"/>
    </row>
    <row r="29" spans="1:16" ht="18">
      <c r="A29" s="88"/>
      <c r="B29" s="192" t="s">
        <v>17</v>
      </c>
      <c r="C29" s="149" t="s">
        <v>176</v>
      </c>
      <c r="D29" s="187">
        <v>45000</v>
      </c>
      <c r="E29" s="187">
        <v>35000</v>
      </c>
      <c r="F29" s="187">
        <v>34000</v>
      </c>
      <c r="G29" s="203">
        <v>55000</v>
      </c>
      <c r="H29" s="203">
        <v>40000</v>
      </c>
      <c r="I29" s="141">
        <f t="shared" si="0"/>
        <v>41800</v>
      </c>
      <c r="K29" s="200"/>
      <c r="L29" s="202"/>
    </row>
    <row r="30" spans="1:16" ht="18">
      <c r="A30" s="88"/>
      <c r="B30" s="192" t="s">
        <v>18</v>
      </c>
      <c r="C30" s="149" t="s">
        <v>177</v>
      </c>
      <c r="D30" s="187">
        <v>125000</v>
      </c>
      <c r="E30" s="187">
        <v>150000</v>
      </c>
      <c r="F30" s="187">
        <v>140000</v>
      </c>
      <c r="G30" s="203">
        <v>50000</v>
      </c>
      <c r="H30" s="203">
        <v>50000</v>
      </c>
      <c r="I30" s="141">
        <f t="shared" si="0"/>
        <v>103000</v>
      </c>
      <c r="K30" s="200"/>
      <c r="L30" s="202"/>
    </row>
    <row r="31" spans="1:16" ht="16.5" customHeight="1" thickBot="1">
      <c r="A31" s="89"/>
      <c r="B31" s="193" t="s">
        <v>19</v>
      </c>
      <c r="C31" s="150" t="s">
        <v>178</v>
      </c>
      <c r="D31" s="188">
        <v>48000</v>
      </c>
      <c r="E31" s="188">
        <v>75000</v>
      </c>
      <c r="F31" s="188">
        <v>67500</v>
      </c>
      <c r="G31" s="143">
        <v>62500</v>
      </c>
      <c r="H31" s="143">
        <v>68333</v>
      </c>
      <c r="I31" s="141">
        <f t="shared" si="0"/>
        <v>64266.6</v>
      </c>
      <c r="K31" s="200"/>
      <c r="L31" s="202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1"/>
      <c r="K32" s="204"/>
      <c r="L32" s="205"/>
    </row>
    <row r="33" spans="1:12" ht="18">
      <c r="A33" s="87"/>
      <c r="B33" s="191" t="s">
        <v>26</v>
      </c>
      <c r="C33" s="151" t="s">
        <v>179</v>
      </c>
      <c r="D33" s="201">
        <v>90000</v>
      </c>
      <c r="E33" s="201">
        <v>175000</v>
      </c>
      <c r="F33" s="201">
        <v>97500</v>
      </c>
      <c r="G33" s="141">
        <v>125000</v>
      </c>
      <c r="H33" s="141">
        <v>93333</v>
      </c>
      <c r="I33" s="141">
        <f t="shared" si="0"/>
        <v>116166.6</v>
      </c>
      <c r="K33" s="206"/>
      <c r="L33" s="202"/>
    </row>
    <row r="34" spans="1:12" ht="18">
      <c r="A34" s="88"/>
      <c r="B34" s="192" t="s">
        <v>27</v>
      </c>
      <c r="C34" s="149" t="s">
        <v>180</v>
      </c>
      <c r="D34" s="187">
        <v>90000</v>
      </c>
      <c r="E34" s="187">
        <v>175000</v>
      </c>
      <c r="F34" s="187">
        <v>97500</v>
      </c>
      <c r="G34" s="203">
        <v>125000</v>
      </c>
      <c r="H34" s="203">
        <v>93333</v>
      </c>
      <c r="I34" s="141">
        <f t="shared" si="0"/>
        <v>116166.6</v>
      </c>
      <c r="K34" s="206"/>
      <c r="L34" s="202"/>
    </row>
    <row r="35" spans="1:12" ht="18">
      <c r="A35" s="88"/>
      <c r="B35" s="191" t="s">
        <v>28</v>
      </c>
      <c r="C35" s="149" t="s">
        <v>181</v>
      </c>
      <c r="D35" s="187">
        <v>75000</v>
      </c>
      <c r="E35" s="187">
        <v>85000</v>
      </c>
      <c r="F35" s="187">
        <v>80000</v>
      </c>
      <c r="G35" s="203">
        <v>82500</v>
      </c>
      <c r="H35" s="203">
        <v>90000</v>
      </c>
      <c r="I35" s="141">
        <f t="shared" si="0"/>
        <v>82500</v>
      </c>
      <c r="K35" s="206"/>
      <c r="L35" s="202"/>
    </row>
    <row r="36" spans="1:12" ht="18">
      <c r="A36" s="88"/>
      <c r="B36" s="192" t="s">
        <v>29</v>
      </c>
      <c r="C36" s="149" t="s">
        <v>182</v>
      </c>
      <c r="D36" s="187">
        <v>60000</v>
      </c>
      <c r="E36" s="187">
        <v>50000</v>
      </c>
      <c r="F36" s="187">
        <v>50000</v>
      </c>
      <c r="G36" s="203">
        <v>75000</v>
      </c>
      <c r="H36" s="203">
        <v>70000</v>
      </c>
      <c r="I36" s="141">
        <f t="shared" si="0"/>
        <v>61000</v>
      </c>
      <c r="K36" s="206"/>
      <c r="L36" s="202"/>
    </row>
    <row r="37" spans="1:12" ht="16.5" customHeight="1" thickBot="1">
      <c r="A37" s="89"/>
      <c r="B37" s="191" t="s">
        <v>30</v>
      </c>
      <c r="C37" s="149" t="s">
        <v>183</v>
      </c>
      <c r="D37" s="187">
        <v>40000</v>
      </c>
      <c r="E37" s="187">
        <v>50000</v>
      </c>
      <c r="F37" s="187">
        <v>42500</v>
      </c>
      <c r="G37" s="203">
        <v>45000</v>
      </c>
      <c r="H37" s="203">
        <v>41666</v>
      </c>
      <c r="I37" s="141">
        <f t="shared" si="0"/>
        <v>43833.2</v>
      </c>
      <c r="K37" s="206"/>
      <c r="L37" s="202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1"/>
      <c r="K38" s="204"/>
      <c r="L38" s="205"/>
    </row>
    <row r="39" spans="1:12" ht="18">
      <c r="A39" s="87"/>
      <c r="B39" s="194" t="s">
        <v>31</v>
      </c>
      <c r="C39" s="152" t="s">
        <v>217</v>
      </c>
      <c r="D39" s="166">
        <v>2063100</v>
      </c>
      <c r="E39" s="166">
        <v>2000000</v>
      </c>
      <c r="F39" s="166">
        <v>2107950</v>
      </c>
      <c r="G39" s="166">
        <v>1524900</v>
      </c>
      <c r="H39" s="166">
        <v>2063100</v>
      </c>
      <c r="I39" s="166">
        <f t="shared" si="0"/>
        <v>1951810</v>
      </c>
      <c r="K39" s="206"/>
      <c r="L39" s="202"/>
    </row>
    <row r="40" spans="1:12" ht="18.75" thickBot="1">
      <c r="A40" s="89"/>
      <c r="B40" s="193" t="s">
        <v>32</v>
      </c>
      <c r="C40" s="150" t="s">
        <v>185</v>
      </c>
      <c r="D40" s="188">
        <v>1076400</v>
      </c>
      <c r="E40" s="188">
        <v>1080000</v>
      </c>
      <c r="F40" s="188">
        <v>1076400</v>
      </c>
      <c r="G40" s="143">
        <v>1031550</v>
      </c>
      <c r="H40" s="143">
        <v>1076400</v>
      </c>
      <c r="I40" s="143">
        <f t="shared" si="0"/>
        <v>1068150</v>
      </c>
      <c r="K40" s="206"/>
      <c r="L40" s="202"/>
    </row>
    <row r="41" spans="1:12" ht="15.75" thickBot="1">
      <c r="C41" s="207" t="s">
        <v>222</v>
      </c>
      <c r="D41" s="207">
        <f>SUM(D16:D40)</f>
        <v>4145500</v>
      </c>
      <c r="E41" s="207">
        <f t="shared" ref="E41:H41" si="1">SUM(E16:E40)</f>
        <v>4475000</v>
      </c>
      <c r="F41" s="207">
        <f t="shared" si="1"/>
        <v>4353350</v>
      </c>
      <c r="G41" s="207">
        <f t="shared" si="1"/>
        <v>3666450</v>
      </c>
      <c r="H41" s="207">
        <f t="shared" si="1"/>
        <v>4227629</v>
      </c>
      <c r="I41" s="90"/>
    </row>
    <row r="44" spans="1:12" ht="14.25" customHeight="1"/>
    <row r="48" spans="1:12" ht="15" customHeight="1"/>
    <row r="49" spans="11:12" s="125" customFormat="1" ht="15" customHeight="1">
      <c r="K49" s="209"/>
      <c r="L49" s="209"/>
    </row>
    <row r="50" spans="11:12" s="125" customFormat="1" ht="15" customHeight="1">
      <c r="K50" s="209"/>
      <c r="L50" s="209"/>
    </row>
    <row r="51" spans="11:12" s="125" customFormat="1" ht="15" customHeight="1">
      <c r="K51" s="209"/>
      <c r="L51" s="209"/>
    </row>
    <row r="52" spans="11:12" s="125" customFormat="1" ht="15" customHeight="1">
      <c r="K52" s="209"/>
      <c r="L52" s="209"/>
    </row>
    <row r="53" spans="11:12" s="125" customFormat="1" ht="15" customHeight="1">
      <c r="K53" s="209"/>
      <c r="L53" s="209"/>
    </row>
    <row r="54" spans="11:12" s="125" customFormat="1" ht="15" customHeight="1">
      <c r="K54" s="209"/>
      <c r="L54" s="209"/>
    </row>
    <row r="55" spans="11:12" s="125" customFormat="1" ht="15" customHeight="1">
      <c r="K55" s="209"/>
      <c r="L55" s="209"/>
    </row>
    <row r="56" spans="11:12" s="125" customFormat="1" ht="15" customHeight="1">
      <c r="K56" s="209"/>
      <c r="L56" s="209"/>
    </row>
    <row r="57" spans="11:12" s="125" customFormat="1" ht="15" customHeight="1">
      <c r="K57" s="209"/>
      <c r="L57" s="209"/>
    </row>
    <row r="58" spans="11:12" s="125" customFormat="1" ht="15" customHeight="1">
      <c r="K58" s="209"/>
      <c r="L58" s="209"/>
    </row>
    <row r="59" spans="11:12" s="125" customFormat="1" ht="15" customHeight="1">
      <c r="K59" s="209"/>
      <c r="L59" s="209"/>
    </row>
    <row r="60" spans="11:12" s="125" customFormat="1" ht="15" customHeight="1">
      <c r="K60" s="209"/>
      <c r="L60" s="209"/>
    </row>
    <row r="61" spans="11:12" s="125" customFormat="1" ht="15" customHeight="1">
      <c r="K61" s="209"/>
      <c r="L61" s="209"/>
    </row>
    <row r="62" spans="11:12" s="125" customFormat="1" ht="15" customHeight="1">
      <c r="K62" s="209"/>
      <c r="L62" s="209"/>
    </row>
    <row r="63" spans="11:12" s="125" customFormat="1" ht="15" customHeight="1">
      <c r="K63" s="209"/>
      <c r="L63" s="209"/>
    </row>
    <row r="64" spans="11:12" s="125" customFormat="1" ht="15" customHeight="1">
      <c r="K64" s="209"/>
      <c r="L64" s="209"/>
    </row>
    <row r="65" spans="11:12" s="125" customFormat="1" ht="15" customHeight="1">
      <c r="K65" s="209"/>
      <c r="L65" s="209"/>
    </row>
    <row r="66" spans="11:12" s="125" customFormat="1" ht="15" customHeight="1">
      <c r="K66" s="209"/>
      <c r="L66" s="209"/>
    </row>
    <row r="67" spans="11:12" s="125" customFormat="1" ht="15" customHeight="1">
      <c r="K67" s="209"/>
      <c r="L67" s="209"/>
    </row>
    <row r="68" spans="11:12" s="125" customFormat="1" ht="15" customHeight="1">
      <c r="K68" s="209"/>
      <c r="L68" s="209"/>
    </row>
    <row r="69" spans="11:12" s="125" customFormat="1" ht="15" customHeight="1">
      <c r="K69" s="209"/>
      <c r="L69" s="209"/>
    </row>
    <row r="70" spans="11:12" s="125" customFormat="1" ht="15" customHeight="1">
      <c r="K70" s="209"/>
      <c r="L70" s="209"/>
    </row>
    <row r="71" spans="11:12" s="125" customFormat="1" ht="15" customHeight="1">
      <c r="K71" s="209"/>
      <c r="L71" s="209"/>
    </row>
    <row r="72" spans="11:12" s="125" customFormat="1" ht="15" customHeight="1">
      <c r="K72" s="209"/>
      <c r="L72" s="209"/>
    </row>
    <row r="73" spans="11:12" s="125" customFormat="1" ht="15" customHeight="1">
      <c r="K73" s="209"/>
      <c r="L73" s="209"/>
    </row>
    <row r="74" spans="11:12" s="125" customFormat="1" ht="15" customHeight="1">
      <c r="K74" s="209"/>
      <c r="L74" s="209"/>
    </row>
    <row r="75" spans="11:12" s="125" customFormat="1" ht="15" customHeight="1">
      <c r="K75" s="209"/>
      <c r="L75" s="209"/>
    </row>
    <row r="76" spans="11:12" s="125" customFormat="1" ht="15" customHeight="1">
      <c r="K76" s="209"/>
      <c r="L76" s="209"/>
    </row>
    <row r="77" spans="11:12" s="125" customFormat="1" ht="15" customHeight="1">
      <c r="K77" s="209"/>
      <c r="L77" s="209"/>
    </row>
    <row r="78" spans="11:12" s="125" customFormat="1" ht="15" customHeight="1">
      <c r="K78" s="209"/>
      <c r="L78" s="209"/>
    </row>
    <row r="79" spans="11:12" s="125" customFormat="1" ht="15" customHeight="1">
      <c r="K79" s="209"/>
      <c r="L79" s="209"/>
    </row>
    <row r="80" spans="11:12" s="125" customFormat="1" ht="15" customHeight="1">
      <c r="K80" s="209"/>
      <c r="L80" s="209"/>
    </row>
    <row r="81" spans="11:12" s="125" customFormat="1" ht="15" customHeight="1">
      <c r="K81" s="209"/>
      <c r="L81" s="209"/>
    </row>
    <row r="82" spans="11:12" s="125" customFormat="1" ht="15" customHeight="1">
      <c r="K82" s="209"/>
      <c r="L82" s="209"/>
    </row>
    <row r="83" spans="11:12" s="125" customFormat="1" ht="15" customHeight="1">
      <c r="K83" s="209"/>
      <c r="L83" s="209"/>
    </row>
    <row r="84" spans="11:12" s="125" customFormat="1" ht="15" customHeight="1">
      <c r="K84" s="209"/>
      <c r="L84" s="209"/>
    </row>
    <row r="85" spans="11:12" s="125" customFormat="1" ht="15" customHeight="1">
      <c r="K85" s="209"/>
      <c r="L85" s="209"/>
    </row>
    <row r="86" spans="11:12" s="125" customFormat="1" ht="15" customHeight="1">
      <c r="K86" s="209"/>
      <c r="L86" s="209"/>
    </row>
    <row r="87" spans="11:12" s="125" customFormat="1" ht="15" customHeight="1">
      <c r="K87" s="209"/>
      <c r="L87" s="209"/>
    </row>
    <row r="88" spans="11:12" s="125" customFormat="1" ht="15" customHeight="1">
      <c r="K88" s="209"/>
      <c r="L88" s="209"/>
    </row>
    <row r="89" spans="11:12" s="125" customFormat="1" ht="15" customHeight="1">
      <c r="K89" s="209"/>
      <c r="L89" s="209"/>
    </row>
    <row r="90" spans="11:12" s="125" customFormat="1" ht="15" customHeight="1">
      <c r="K90" s="209"/>
      <c r="L90" s="209"/>
    </row>
    <row r="91" spans="11:12" s="125" customFormat="1" ht="15" customHeight="1">
      <c r="K91" s="209"/>
      <c r="L91" s="209"/>
    </row>
    <row r="92" spans="11:12" s="125" customFormat="1">
      <c r="K92" s="209"/>
      <c r="L92" s="209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10-06-2024</vt:lpstr>
      <vt:lpstr>By Order</vt:lpstr>
      <vt:lpstr>All Stores</vt:lpstr>
      <vt:lpstr>'10-06-2024'!Print_Titles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2024-06-14T06:37:16Z</cp:lastPrinted>
  <dcterms:created xsi:type="dcterms:W3CDTF">2010-10-20T06:23:14Z</dcterms:created>
  <dcterms:modified xsi:type="dcterms:W3CDTF">2024-06-14T06:39:26Z</dcterms:modified>
</cp:coreProperties>
</file>