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2-04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'22-04-2025'!$12:$14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7" i="11"/>
  <c r="G87" i="11"/>
  <c r="I82" i="11"/>
  <c r="G82" i="11"/>
  <c r="I86" i="11"/>
  <c r="G86" i="11"/>
  <c r="I85" i="11"/>
  <c r="G85" i="11"/>
  <c r="I84" i="11"/>
  <c r="G84" i="11"/>
  <c r="I83" i="11"/>
  <c r="G83" i="11"/>
  <c r="I79" i="11"/>
  <c r="G79" i="11"/>
  <c r="I78" i="11"/>
  <c r="G78" i="11"/>
  <c r="I77" i="11"/>
  <c r="G77" i="11"/>
  <c r="I76" i="11"/>
  <c r="G76" i="11"/>
  <c r="I75" i="11"/>
  <c r="G75" i="11"/>
  <c r="I70" i="11"/>
  <c r="G70" i="11"/>
  <c r="I72" i="11"/>
  <c r="G72" i="11"/>
  <c r="I69" i="11"/>
  <c r="G69" i="11"/>
  <c r="I68" i="11"/>
  <c r="G68" i="11"/>
  <c r="I67" i="11"/>
  <c r="G67" i="11"/>
  <c r="I71" i="11"/>
  <c r="G71" i="11"/>
  <c r="I62" i="11"/>
  <c r="G62" i="11"/>
  <c r="I63" i="11"/>
  <c r="G63" i="11"/>
  <c r="I64" i="11"/>
  <c r="G64" i="11"/>
  <c r="I61" i="11"/>
  <c r="G61" i="11"/>
  <c r="I60" i="11"/>
  <c r="G60" i="11"/>
  <c r="I59" i="11"/>
  <c r="G59" i="11"/>
  <c r="I58" i="11"/>
  <c r="G58" i="11"/>
  <c r="I57" i="11"/>
  <c r="G57" i="11"/>
  <c r="I56" i="11"/>
  <c r="G56" i="11"/>
  <c r="I52" i="11"/>
  <c r="G52" i="11"/>
  <c r="I51" i="11"/>
  <c r="G51" i="11"/>
  <c r="I50" i="11"/>
  <c r="G50" i="11"/>
  <c r="I49" i="11"/>
  <c r="G49" i="11"/>
  <c r="I48" i="11"/>
  <c r="G48" i="11"/>
  <c r="I53" i="11"/>
  <c r="G53" i="11"/>
  <c r="I45" i="11"/>
  <c r="G45" i="11"/>
  <c r="I40" i="11"/>
  <c r="G40" i="11"/>
  <c r="I41" i="11"/>
  <c r="G41" i="11"/>
  <c r="I43" i="11"/>
  <c r="G43" i="11"/>
  <c r="I42" i="11"/>
  <c r="G42" i="11"/>
  <c r="I44" i="11"/>
  <c r="G44" i="11"/>
  <c r="I33" i="11"/>
  <c r="G33" i="11"/>
  <c r="I34" i="11"/>
  <c r="G34" i="11"/>
  <c r="I35" i="11"/>
  <c r="G35" i="11"/>
  <c r="I37" i="11"/>
  <c r="G37" i="11"/>
  <c r="I36" i="11"/>
  <c r="G36" i="11"/>
  <c r="I27" i="11"/>
  <c r="G27" i="11"/>
  <c r="I26" i="11"/>
  <c r="G26" i="11"/>
  <c r="I22" i="11"/>
  <c r="G22" i="11"/>
  <c r="I20" i="11"/>
  <c r="G20" i="11"/>
  <c r="I19" i="11"/>
  <c r="G19" i="11"/>
  <c r="I24" i="11"/>
  <c r="G24" i="11"/>
  <c r="I21" i="11"/>
  <c r="G21" i="11"/>
  <c r="I28" i="11"/>
  <c r="G28" i="11"/>
  <c r="I29" i="11"/>
  <c r="G29" i="11"/>
  <c r="I25" i="11"/>
  <c r="G25" i="11"/>
  <c r="I17" i="11"/>
  <c r="G17" i="11"/>
  <c r="I15" i="11"/>
  <c r="G15" i="11"/>
  <c r="I23" i="11"/>
  <c r="G23" i="11"/>
  <c r="I18" i="11"/>
  <c r="G18" i="11"/>
  <c r="I16" i="11"/>
  <c r="G16" i="11"/>
  <c r="I30" i="11"/>
  <c r="G30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<sst xmlns="http://schemas.openxmlformats.org/spreadsheetml/2006/main" count="852" uniqueCount="231">
  <si>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</si>
  <si>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</si>
  <si>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</si>
  <si>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</si>
  <si>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</si>
  <si>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</si>
  <si>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</si>
  <si>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</si>
  <si>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</si>
  <si>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</si>
  <si>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</si>
  <si>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</si>
  <si>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</si>
  <si>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</si>
  <si>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</si>
  <si>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</si>
  <si>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</si>
  <si>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</si>
  <si>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</si>
  <si>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</si>
  <si>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</si>
  <si>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</si>
  <si>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</si>
  <si>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</si>
  <si>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</si>
  <si>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</si>
  <si>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</si>
  <si>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</si>
  <si>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</si>
  <si>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</si>
  <si>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</si>
  <si>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</si>
  <si>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</si>
  <si>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</si>
  <si>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</si>
  <si>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</si>
  <si>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</si>
  <si>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</si>
  <si>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</si>
  <si>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</si>
  <si>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</si>
  <si>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</si>
  <si>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</si>
  <si>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</si>
  <si>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</si>
  <si>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</si>
  <si>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</si>
  <si>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</si>
  <si>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</si>
  <si>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</si>
  <si>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</si>
  <si>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</si>
  <si>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</si>
  <si>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</si>
  <si>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</si>
  <si>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</si>
  <si>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</si>
  <si>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</si>
  <si>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</si>
  <si>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</si>
  <si>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</si>
  <si>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</si>
  <si>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</si>
  <si>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</si>
  <si>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</si>
  <si>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</si>
  <si>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</si>
  <si>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</si>
  <si>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</si>
  <si>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</si>
  <si>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</si>
  <si>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</si>
  <si>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</si>
  <si>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</si>
  <si>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</si>
  <si>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</si>
  <si>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</si>
  <si>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</si>
  <si>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</si>
  <si>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</si>
  <si>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</si>
  <si>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</si>
  <si>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</si>
  <si>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</si>
  <si>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</si>
  <si>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</si>
  <si>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</si>
  <si>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</si>
  <si>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</si>
  <si>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</si>
  <si>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</si>
  <si>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</si>
  <si>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</si>
  <si>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</si>
  <si>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</si>
  <si>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</si>
  <si>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</si>
  <si>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</si>
  <si>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</si>
  <si>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</si>
  <si>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</si>
  <si>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</si>
  <si>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</si>
  <si>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</si>
  <si>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</si>
  <si>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</si>
  <si>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</si>
  <si>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</si>
  <si>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</si>
  <si>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</si>
  <si>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</si>
  <si>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</si>
  <si>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</si>
  <si>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</si>
  <si>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</si>
  <si>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</si>
  <si>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</si>
  <si>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</si>
  <si>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</si>
  <si>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</si>
  <si>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</si>
  <si>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</si>
  <si>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</si>
  <si>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</si>
  <si>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</si>
  <si>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</si>
  <si>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</si>
  <si>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</si>
  <si>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</si>
  <si>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</si>
  <si>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</si>
  <si>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</si>
  <si>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</si>
  <si>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</si>
  <si>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</si>
  <si>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</si>
  <si>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</si>
  <si>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</si>
  <si>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</si>
  <si>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</si>
  <si>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</si>
  <si>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</si>
  <si>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</si>
  <si>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</si>
  <si>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</si>
  <si>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</si>
  <si>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</si>
  <si>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</si>
  <si>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</si>
  <si>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</si>
  <si>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</si>
  <si>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</si>
  <si>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</si>
  <si>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</si>
  <si>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</si>
  <si>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</si>
  <si>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</si>
  <si>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</si>
  <si>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</si>
  <si>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</si>
  <si>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</si>
  <si>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</si>
  <si>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</si>
  <si>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</si>
  <si>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</si>
  <si>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</si>
  <si>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</si>
  <si>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</si>
  <si>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</si>
  <si>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</si>
  <si>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</si>
  <si>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</si>
  <si>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</si>
  <si>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</si>
  <si>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</si>
  <si>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</si>
  <si>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</si>
  <si>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</si>
  <si>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</si>
  <si>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</si>
  <si>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</si>
  <si>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</si>
  <si>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</si>
  <si>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</si>
  <si>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</si>
  <si>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</si>
  <si>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</si>
  <si>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</si>
  <si>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</si>
  <si>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</si>
  <si>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</si>
  <si>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</si>
  <si>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</si>
  <si>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</si>
  <si>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</si>
  <si>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</si>
  <si>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</si>
  <si>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</si>
  <si>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</si>
  <si>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</si>
  <si>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</si>
  <si>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</si>
  <si>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</si>
  <si>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</si>
  <si>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</si>
  <si>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</si>
  <si>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</si>
  <si>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</si>
  <si>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</si>
  <si>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</si>
  <si>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</si>
  <si>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</si>
  <si>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</si>
  <si>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</si>
  <si>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</si>
  <si>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</si>
  <si>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</si>
  <si>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</si>
  <si>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</si>
  <si>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نيسان 2024 (ل.ل.)</t>
  </si>
  <si>
    <t>المجموع</t>
  </si>
  <si>
    <t>معدل أسعار  السوبرماركات في 14-04-2025(ل.ل.)</t>
  </si>
  <si>
    <t>معدل أسعار المحلات والملاحم في 14-04-2025 (ل.ل.)</t>
  </si>
  <si>
    <t>المعدل العام للأسعار في 14-04-2025  (ل.ل.)</t>
  </si>
  <si>
    <t xml:space="preserve"> التاريخ 22 نيسان 2025 </t>
  </si>
  <si>
    <t xml:space="preserve"> التاريخ 22 نيسان 2025</t>
  </si>
  <si>
    <t>معدل أسعار  السوبرماركات في 22-04-2025(ل.ل.)</t>
  </si>
  <si>
    <t>معدل أسعار المحلات والملاحم في 22-04-2025 (ل.ل.)</t>
  </si>
  <si>
    <t>معدل أسعار  السوبرماركات في 22-04-2025 (ل.ل.)</t>
  </si>
  <si>
    <t>المعدل العام للأسعار في 22-04-2025 (ل.ل.)</t>
  </si>
  <si>
    <t>المعدل العام للأسعار في 22-04-2025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</si>
</sst>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8" name="Picture 5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9" name="Picture 5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0" name="Picture 5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1" name="Picture 5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2" name="Picture 5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3" name="Picture 5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4" name="Picture 5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5" name="Picture 5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6" name="Picture 5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7" name="Picture 5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8" name="Picture 5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9" name="Picture 5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0" name="Picture 5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1" name="Picture 5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2" name="Picture 5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3" name="Picture 5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4" name="Picture 5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5" name="Picture 5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6" name="Picture 5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7" name="Picture 5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8" name="Picture 5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9" name="Picture 5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0" name="Picture 5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1" name="Picture 5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2" name="Picture 5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3" name="Picture 5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4" name="Picture 5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5" name="Picture 5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6" name="Picture 5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7" name="Picture 5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8" name="Picture 5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9" name="Picture 5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0" name="Picture 5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1" name="Picture 5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2" name="Picture 5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3" name="Picture 5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4" name="Picture 5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5" name="Picture 5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6" name="Picture 5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7" name="Picture 5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8" name="Picture 5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9" name="Picture 5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0" name="Picture 5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1" name="Picture 5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2" name="Picture 5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3" name="Picture 5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4" name="Picture 5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5" name="Picture 5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6" name="Picture 5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7" name="Picture 5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8" name="Picture 5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9" name="Picture 5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0" name="Picture 5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1" name="Picture 59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2" name="Picture 5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3" name="Picture 5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4" name="Picture 5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5" name="Picture 5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6" name="Picture 5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7" name="Picture 5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8" name="Picture 5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9" name="Picture 5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0" name="Picture 59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1" name="Picture 5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2" name="Picture 5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3" name="Picture 5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4" name="Picture 5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5" name="Picture 5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6" name="Picture 5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7" name="Picture 5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8" name="Picture 5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9" name="Picture 59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0" name="Picture 5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1" name="Picture 5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2" name="Picture 5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3" name="Picture 5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4" name="Picture 5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5" name="Picture 5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6" name="Picture 5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7" name="Picture 5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8" name="Picture 59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9" name="Picture 5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0" name="Picture 5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1" name="Picture 5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2" name="Picture 5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3" name="Picture 5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4" name="Picture 5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5" name="Picture 5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6" name="Picture 5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7" name="Picture 59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8" name="Picture 5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9" name="Picture 5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0" name="Picture 5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1" name="Picture 5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2" name="Picture 5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3" name="Picture 5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4" name="Picture 5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5" name="Picture 5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6" name="Picture 5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7" name="Picture 5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8" name="Picture 5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9" name="Picture 5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0" name="Picture 5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1" name="Picture 5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2" name="Picture 5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3" name="Picture 5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4" name="Picture 5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5" name="Picture 5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6" name="Picture 5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7" name="Picture 5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8" name="Picture 5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9" name="Picture 5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0" name="Picture 5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1" name="Picture 5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2" name="Picture 5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3" name="Picture 5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4" name="Picture 5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5" name="Picture 5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6" name="Picture 5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7" name="Picture 5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8" name="Picture 5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9" name="Picture 5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0" name="Picture 5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1" name="Picture 5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2" name="Picture 5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3" name="Picture 5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4" name="Picture 5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5" name="Picture 5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6" name="Picture 5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7" name="Picture 5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8" name="Picture 5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9" name="Picture 5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0" name="Picture 5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1" name="Picture 5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2" name="Picture 5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3" name="Picture 5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4" name="Picture 5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5" name="Picture 5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6" name="Picture 5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7" name="Picture 5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8" name="Picture 5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9" name="Picture 5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0" name="Picture 5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1" name="Picture 6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2" name="Picture 6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3" name="Picture 6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4" name="Picture 6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5" name="Picture 6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6" name="Picture 6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7" name="Picture 6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8" name="Picture 6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9" name="Picture 6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0" name="Picture 6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1" name="Picture 6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2" name="Picture 6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3" name="Picture 6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4" name="Picture 6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5" name="Picture 6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6" name="Picture 6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7" name="Picture 6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8" name="Picture 6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9" name="Picture 6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0" name="Picture 6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1" name="Picture 6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2" name="Picture 6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3" name="Picture 6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4" name="Picture 6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5" name="Picture 6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6" name="Picture 6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7" name="Picture 6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8" name="Picture 6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9" name="Picture 6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0" name="Picture 6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1" name="Picture 6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2" name="Picture 6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3" name="Picture 6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4" name="Picture 6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5" name="Picture 6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6" name="Picture 6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7" name="Picture 6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8" name="Picture 6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9" name="Picture 6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0" name="Picture 6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1" name="Picture 6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2" name="Picture 6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3" name="Picture 6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4" name="Picture 6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5" name="Picture 6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6" name="Picture 6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7" name="Picture 6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8" name="Picture 6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9" name="Picture 6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0" name="Picture 6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1" name="Picture 6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2" name="Picture 6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3" name="Picture 6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4" name="Picture 6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5" name="Picture 6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6" name="Picture 6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7" name="Picture 6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8" name="Picture 6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9" name="Picture 6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0" name="Picture 6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1" name="Picture 6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2" name="Picture 6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3" name="Picture 6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4" name="Picture 6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5" name="Picture 6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6" name="Picture 6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7" name="Picture 6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8" name="Picture 6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9" name="Picture 6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0" name="Picture 6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1" name="Picture 6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2" name="Picture 6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3" name="Picture 6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4" name="Picture 6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5" name="Picture 6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6" name="Picture 6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7" name="Picture 6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8" name="Picture 6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9" name="Picture 6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0" name="Picture 6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1" name="Picture 6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2" name="Picture 6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3" name="Picture 6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4" name="Picture 6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5" name="Picture 6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6" name="Picture 6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7" name="Picture 6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8" name="Picture 6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9" name="Picture 6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0" name="Picture 6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1" name="Picture 6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2" name="Picture 6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3" name="Picture 6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4" name="Picture 6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5" name="Picture 6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6" name="Picture 6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7" name="Picture 6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8" name="Picture 6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9" name="Picture 6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0" name="Picture 6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1" name="Picture 6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2" name="Picture 6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3" name="Picture 6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4" name="Picture 6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5" name="Picture 6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6" name="Picture 6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7" name="Picture 6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8" name="Picture 6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9" name="Picture 6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0" name="Picture 6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1" name="Picture 6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2" name="Picture 6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3" name="Picture 6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4" name="Picture 61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5" name="Picture 6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6" name="Picture 6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7" name="Picture 6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8" name="Picture 6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9" name="Picture 6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0" name="Picture 6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1" name="Picture 6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2" name="Picture 6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3" name="Picture 61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4" name="Picture 6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5" name="Picture 6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6" name="Picture 6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7" name="Picture 6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8" name="Picture 6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9" name="Picture 6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0" name="Picture 6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1" name="Picture 6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2" name="Picture 61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3" name="Picture 6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4" name="Picture 6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5" name="Picture 6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6" name="Picture 6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7" name="Picture 6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8" name="Picture 6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9" name="Picture 6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0" name="Picture 6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1" name="Picture 61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2" name="Picture 6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3" name="Picture 6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4" name="Picture 6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5" name="Picture 6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6" name="Picture 6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7" name="Picture 6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8" name="Picture 6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9" name="Picture 6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0" name="Picture 61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1" name="Picture 6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2" name="Picture 6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3" name="Picture 6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4" name="Picture 6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5" name="Picture 6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6" name="Picture 6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7" name="Picture 6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8" name="Picture 6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9" name="Picture 61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0" name="Picture 6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1" name="Picture 6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2" name="Picture 6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3" name="Picture 6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4" name="Picture 6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5" name="Picture 6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6" name="Picture 6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7" name="Picture 6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8" name="Picture 61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9" name="Picture 6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0" name="Picture 6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1" name="Picture 6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2" name="Picture 6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3" name="Picture 6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4" name="Picture 6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5" name="Picture 6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6" name="Picture 6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7" name="Picture 6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8" name="Picture 6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9" name="Picture 6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0" name="Picture 6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1" name="Picture 6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2" name="Picture 6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3" name="Picture 6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4" name="Picture 6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5" name="Picture 6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6" name="Picture 6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7" name="Picture 6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8" name="Picture 6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9" name="Picture 6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0" name="Picture 6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1" name="Picture 6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2" name="Picture 6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3" name="Picture 6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4" name="Picture 6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5" name="Picture 6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6" name="Picture 6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7" name="Picture 6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8" name="Picture 6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9" name="Picture 6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0" name="Picture 6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1" name="Picture 6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2" name="Picture 6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3" name="Picture 6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4" name="Picture 6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5" name="Picture 6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6" name="Picture 6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7" name="Picture 6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8" name="Picture 6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9" name="Picture 6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0" name="Picture 6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1" name="Picture 6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2" name="Picture 6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3" name="Picture 6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4" name="Picture 6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5" name="Picture 6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6" name="Picture 6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7" name="Picture 6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8" name="Picture 6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9" name="Picture 6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0" name="Picture 6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1" name="Picture 6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2" name="Picture 6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3" name="Picture 6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4" name="Picture 6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5" name="Picture 6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6" name="Picture 6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7" name="Picture 6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8" name="Picture 6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9" name="Picture 6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0" name="Picture 6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1" name="Picture 6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2" name="Picture 6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3" name="Picture 6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4" name="Picture 6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5" name="Picture 6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6" name="Picture 6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7" name="Picture 6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8" name="Picture 6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9" name="Picture 6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0" name="Picture 6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1" name="Picture 6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2" name="Picture 6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3" name="Picture 6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4" name="Picture 6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5" name="Picture 6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6" name="Picture 6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7" name="Picture 6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8" name="Picture 6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9" name="Picture 6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0" name="Picture 6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1" name="Picture 6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2" name="Picture 6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3" name="Picture 6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4" name="Picture 6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5" name="Picture 6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6" name="Picture 6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7" name="Picture 6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8" name="Picture 6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9" name="Picture 6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0" name="Picture 6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1" name="Picture 6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2" name="Picture 6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3" name="Picture 6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4" name="Picture 6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5" name="Picture 6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6" name="Picture 6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7" name="Picture 6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8" name="Picture 6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9" name="Picture 6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0" name="Picture 6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1" name="Picture 6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2" name="Picture 6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3" name="Picture 6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4" name="Picture 6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5" name="Picture 6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6" name="Picture 6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7" name="Picture 6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8" name="Picture 6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9" name="Picture 6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0" name="Picture 6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1" name="Picture 6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2" name="Picture 6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3" name="Picture 6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4" name="Picture 6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5" name="Picture 6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6" name="Picture 6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7" name="Picture 6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8" name="Picture 6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9" name="Picture 6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0" name="Picture 6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1" name="Picture 6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2" name="Picture 6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3" name="Picture 6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4" name="Picture 6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5" name="Picture 6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6" name="Picture 6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7" name="Picture 6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8" name="Picture 6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9" name="Picture 6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0" name="Picture 6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1" name="Picture 6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2" name="Picture 6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3" name="Picture 6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4" name="Picture 6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5" name="Picture 6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6" name="Picture 6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7" name="Picture 6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8" name="Picture 6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9" name="Picture 6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0" name="Picture 6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1" name="Picture 6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2" name="Picture 6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3" name="Picture 6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4" name="Picture 6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5" name="Picture 6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6" name="Picture 6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7" name="Picture 6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8" name="Picture 6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9" name="Picture 6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0" name="Picture 6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1" name="Picture 6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2" name="Picture 6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3" name="Picture 6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4" name="Picture 6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5" name="Picture 6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6" name="Picture 6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7" name="Picture 6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8" name="Picture 6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9" name="Picture 6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0" name="Picture 6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1" name="Picture 6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2" name="Picture 6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3" name="Picture 6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4" name="Picture 6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5" name="Picture 63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6" name="Picture 6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7" name="Picture 6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8" name="Picture 6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9" name="Picture 6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0" name="Picture 6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1" name="Picture 6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2" name="Picture 6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3" name="Picture 6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4" name="Picture 6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5" name="Picture 6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6" name="Picture 6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7" name="Picture 6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8" name="Picture 6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9" name="Picture 6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0" name="Picture 6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1" name="Picture 6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2" name="Picture 6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3" name="Picture 63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4" name="Picture 6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5" name="Picture 6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6" name="Picture 6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7" name="Picture 6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8" name="Picture 6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9" name="Picture 6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0" name="Picture 6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1" name="Picture 6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2" name="Picture 63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3" name="Picture 6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4" name="Picture 6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5" name="Picture 6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6" name="Picture 6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7" name="Picture 6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8" name="Picture 6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9" name="Picture 6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0" name="Picture 6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1" name="Picture 63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2" name="Picture 6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3" name="Picture 6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4" name="Picture 6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5" name="Picture 6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6" name="Picture 6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7" name="Picture 6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8" name="Picture 6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9" name="Picture 6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0" name="Picture 6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1" name="Picture 6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2" name="Picture 6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3" name="Picture 6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4" name="Picture 6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5" name="Picture 6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6" name="Picture 6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7" name="Picture 6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8" name="Picture 6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9" name="Picture 6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0" name="Picture 6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1" name="Picture 6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2" name="Picture 6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3" name="Picture 6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4" name="Picture 6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5" name="Picture 6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6" name="Picture 6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7" name="Picture 6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8" name="Picture 6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9" name="Picture 6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0" name="Picture 6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1" name="Picture 6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2" name="Picture 6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3" name="Picture 6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4" name="Picture 6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5" name="Picture 6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6" name="Picture 6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7" name="Picture 6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8" name="Picture 6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9" name="Picture 6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0" name="Picture 6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1" name="Picture 6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2" name="Picture 6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3" name="Picture 6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4" name="Picture 6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5" name="Picture 6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6" name="Picture 6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7" name="Picture 6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8" name="Picture 6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9" name="Picture 6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0" name="Picture 6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1" name="Picture 6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2" name="Picture 6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3" name="Picture 6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4" name="Picture 6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5" name="Picture 6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6" name="Picture 6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7" name="Picture 6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8" name="Picture 6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9" name="Picture 6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0" name="Picture 6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1" name="Picture 6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2" name="Picture 6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3" name="Picture 6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4" name="Picture 6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5" name="Picture 6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6" name="Picture 6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7" name="Picture 6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8" name="Picture 6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9" name="Picture 6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0" name="Picture 6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1" name="Picture 6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2" name="Picture 6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3" name="Picture 6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4" name="Picture 6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5" name="Picture 6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6" name="Picture 6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7" name="Picture 6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8" name="Picture 6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9" name="Picture 6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0" name="Picture 6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1" name="Picture 6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2" name="Picture 6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3" name="Picture 6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4" name="Picture 6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5" name="Picture 6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6" name="Picture 6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7" name="Picture 6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8" name="Picture 6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9" name="Picture 6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0" name="Picture 6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1" name="Picture 6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2" name="Picture 6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3" name="Picture 6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4" name="Picture 6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5" name="Picture 6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6" name="Picture 6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7" name="Picture 6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8" name="Picture 6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9" name="Picture 6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0" name="Picture 6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1" name="Picture 6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2" name="Picture 6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3" name="Picture 6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4" name="Picture 6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5" name="Picture 64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6" name="Picture 6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7" name="Picture 6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8" name="Picture 6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9" name="Picture 6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0" name="Picture 6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1" name="Picture 6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2" name="Picture 6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3" name="Picture 6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4" name="Picture 64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5" name="Picture 6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6" name="Picture 6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7" name="Picture 6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8" name="Picture 6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9" name="Picture 6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0" name="Picture 6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1" name="Picture 6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2" name="Picture 6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3" name="Picture 64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4" name="Picture 6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5" name="Picture 6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6" name="Picture 6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7" name="Picture 6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8" name="Picture 6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9" name="Picture 6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0" name="Picture 6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1" name="Picture 6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2" name="Picture 65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3" name="Picture 6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4" name="Picture 6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5" name="Picture 6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6" name="Picture 6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7" name="Picture 6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8" name="Picture 6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9" name="Picture 6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0" name="Picture 6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1" name="Picture 65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2" name="Picture 6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3" name="Picture 6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4" name="Picture 6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5" name="Picture 6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6" name="Picture 6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7" name="Picture 6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8" name="Picture 6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9" name="Picture 6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0" name="Picture 65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1" name="Picture 6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2" name="Picture 6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3" name="Picture 6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4" name="Picture 6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5" name="Picture 6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6" name="Picture 6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7" name="Picture 6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8" name="Picture 6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9" name="Picture 65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0" name="Picture 6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1" name="Picture 6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2" name="Picture 6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3" name="Picture 6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4" name="Picture 6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5" name="Picture 6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6" name="Picture 6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7" name="Picture 6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8" name="Picture 65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9" name="Picture 6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0" name="Picture 6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1" name="Picture 6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2" name="Picture 6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3" name="Picture 6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4" name="Picture 6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5" name="Picture 6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6" name="Picture 6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7" name="Picture 65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8" name="Picture 6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9" name="Picture 6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0" name="Picture 6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1" name="Picture 6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2" name="Picture 6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3" name="Picture 6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4" name="Picture 6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5" name="Picture 6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6" name="Picture 65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7" name="Picture 6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8" name="Picture 6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9" name="Picture 6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0" name="Picture 6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1" name="Picture 6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2" name="Picture 6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3" name="Picture 6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4" name="Picture 6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5" name="Picture 65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6" name="Picture 6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7" name="Picture 6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8" name="Picture 6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9" name="Picture 6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0" name="Picture 6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1" name="Picture 6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2" name="Picture 6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3" name="Picture 6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4" name="Picture 65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5" name="Picture 6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6" name="Picture 6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7" name="Picture 6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8" name="Picture 6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9" name="Picture 6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0" name="Picture 6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1" name="Picture 6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2" name="Picture 6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3" name="Picture 65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4" name="Picture 6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5" name="Picture 6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6" name="Picture 6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7" name="Picture 6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8" name="Picture 6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9" name="Picture 6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0" name="Picture 6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1" name="Picture 6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2" name="Picture 65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3" name="Picture 6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4" name="Picture 6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5" name="Picture 6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6" name="Picture 6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7" name="Picture 6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8" name="Picture 6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9" name="Picture 6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0" name="Picture 6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1" name="Picture 66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2" name="Picture 6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3" name="Picture 6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4" name="Picture 6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5" name="Picture 6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6" name="Picture 6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7" name="Picture 6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8" name="Picture 6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9" name="Picture 6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0" name="Picture 6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1" name="Picture 6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2" name="Picture 6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3" name="Picture 6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4" name="Picture 6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5" name="Picture 6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6" name="Picture 6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7" name="Picture 6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8" name="Picture 6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9" name="Picture 6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0" name="Picture 6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1" name="Picture 6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2" name="Picture 6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3" name="Picture 6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4" name="Picture 6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5" name="Picture 6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6" name="Picture 6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7" name="Picture 6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8" name="Picture 6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9" name="Picture 6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0" name="Picture 6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1" name="Picture 6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2" name="Picture 6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3" name="Picture 6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4" name="Picture 6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5" name="Picture 6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6" name="Picture 6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7" name="Picture 6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8" name="Picture 6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9" name="Picture 6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0" name="Picture 6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1" name="Picture 6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2" name="Picture 6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3" name="Picture 6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4" name="Picture 6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5" name="Picture 6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6" name="Picture 6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7" name="Picture 6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8" name="Picture 6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9" name="Picture 6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0" name="Picture 6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1" name="Picture 6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2" name="Picture 6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3" name="Picture 6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4" name="Picture 6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5" name="Picture 6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6" name="Picture 6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7" name="Picture 6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8" name="Picture 6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9" name="Picture 6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0" name="Picture 6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1" name="Picture 6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2" name="Picture 6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3" name="Picture 6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4" name="Picture 6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5" name="Picture 6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6" name="Picture 6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7" name="Picture 6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8" name="Picture 6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9" name="Picture 6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0" name="Picture 6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1" name="Picture 6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2" name="Picture 6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3" name="Picture 6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4" name="Picture 6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5" name="Picture 6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6" name="Picture 6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7" name="Picture 6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8" name="Picture 6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9" name="Picture 6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0" name="Picture 6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1" name="Picture 6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2" name="Picture 6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3" name="Picture 6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4" name="Picture 6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5" name="Picture 6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6" name="Picture 6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7" name="Picture 66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8" name="Picture 6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9" name="Picture 6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0" name="Picture 6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1" name="Picture 6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2" name="Picture 6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3" name="Picture 6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4" name="Picture 6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5" name="Picture 6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6" name="Picture 66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7" name="Picture 6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8" name="Picture 6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9" name="Picture 6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0" name="Picture 6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1" name="Picture 6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2" name="Picture 6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3" name="Picture 6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4" name="Picture 6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5" name="Picture 67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6" name="Picture 6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7" name="Picture 6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8" name="Picture 6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9" name="Picture 6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0" name="Picture 6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1" name="Picture 6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2" name="Picture 6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3" name="Picture 6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4" name="Picture 67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5" name="Picture 6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6" name="Picture 6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7" name="Picture 6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8" name="Picture 6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9" name="Picture 6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0" name="Picture 6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1" name="Picture 6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2" name="Picture 6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3" name="Picture 67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4" name="Picture 6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5" name="Picture 6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6" name="Picture 6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7" name="Picture 6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8" name="Picture 6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9" name="Picture 6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0" name="Picture 6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1" name="Picture 6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2" name="Picture 67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3" name="Picture 6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4" name="Picture 6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5" name="Picture 6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6" name="Picture 6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7" name="Picture 6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8" name="Picture 6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9" name="Picture 6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0" name="Picture 6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1" name="Picture 67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2" name="Picture 6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3" name="Picture 6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4" name="Picture 6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5" name="Picture 6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6" name="Picture 6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7" name="Picture 6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8" name="Picture 6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9" name="Picture 6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0" name="Picture 6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1" name="Picture 6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2" name="Picture 6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3" name="Picture 6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4" name="Picture 6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5" name="Picture 6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6" name="Picture 6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7" name="Picture 6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8" name="Picture 6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9" name="Picture 6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0" name="Picture 6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1" name="Picture 6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2" name="Picture 6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3" name="Picture 6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4" name="Picture 6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5" name="Picture 6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6" name="Picture 6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7" name="Picture 6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8" name="Picture 67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9" name="Picture 6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0" name="Picture 6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1" name="Picture 6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2" name="Picture 6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3" name="Picture 6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4" name="Picture 6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5" name="Picture 6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6" name="Picture 6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7" name="Picture 67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8" name="Picture 6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9" name="Picture 6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0" name="Picture 6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1" name="Picture 6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2" name="Picture 6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3" name="Picture 6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4" name="Picture 6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5" name="Picture 6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6" name="Picture 6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7" name="Picture 6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8" name="Picture 6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9" name="Picture 6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0" name="Picture 6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1" name="Picture 6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2" name="Picture 6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3" name="Picture 6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4" name="Picture 6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5" name="Picture 67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6" name="Picture 6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7" name="Picture 6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8" name="Picture 6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9" name="Picture 6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0" name="Picture 6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1" name="Picture 6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2" name="Picture 6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3" name="Picture 6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4" name="Picture 6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5" name="Picture 6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6" name="Picture 6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7" name="Picture 6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8" name="Picture 6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9" name="Picture 6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0" name="Picture 6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1" name="Picture 6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2" name="Picture 6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3" name="Picture 68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4" name="Picture 6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5" name="Picture 6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6" name="Picture 6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7" name="Picture 6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8" name="Picture 6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9" name="Picture 6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0" name="Picture 6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1" name="Picture 6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2" name="Picture 6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3" name="Picture 6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4" name="Picture 6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5" name="Picture 6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6" name="Picture 6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7" name="Picture 6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8" name="Picture 6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9" name="Picture 6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0" name="Picture 6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1" name="Picture 6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2" name="Picture 6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3" name="Picture 6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4" name="Picture 6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5" name="Picture 6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6" name="Picture 6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7" name="Picture 6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8" name="Picture 6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9" name="Picture 6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0" name="Picture 6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1" name="Picture 6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2" name="Picture 6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3" name="Picture 6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4" name="Picture 6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5" name="Picture 6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6" name="Picture 6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7" name="Picture 6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8" name="Picture 6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9" name="Picture 6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0" name="Picture 6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1" name="Picture 6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2" name="Picture 6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3" name="Picture 6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4" name="Picture 6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5" name="Picture 6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6" name="Picture 6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7" name="Picture 6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8" name="Picture 6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9" name="Picture 6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0" name="Picture 6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1" name="Picture 6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2" name="Picture 6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3" name="Picture 6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4" name="Picture 6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5" name="Picture 6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6" name="Picture 6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7" name="Picture 6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8" name="Picture 6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9" name="Picture 6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0" name="Picture 6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1" name="Picture 6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2" name="Picture 6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3" name="Picture 6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4" name="Picture 6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5" name="Picture 6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6" name="Picture 6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7" name="Picture 6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8" name="Picture 6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9" name="Picture 6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0" name="Picture 6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1" name="Picture 6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2" name="Picture 6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3" name="Picture 6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4" name="Picture 6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5" name="Picture 6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6" name="Picture 6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7" name="Picture 6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8" name="Picture 6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9" name="Picture 6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0" name="Picture 6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1" name="Picture 6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2" name="Picture 6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3" name="Picture 6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4" name="Picture 6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5" name="Picture 6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6" name="Picture 6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7" name="Picture 6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8" name="Picture 6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9" name="Picture 6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0" name="Picture 6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1" name="Picture 6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2" name="Picture 6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3" name="Picture 6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4" name="Picture 6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5" name="Picture 6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6" name="Picture 6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7" name="Picture 6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8" name="Picture 69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9" name="Picture 6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0" name="Picture 6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1" name="Picture 6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2" name="Picture 6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3" name="Picture 6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4" name="Picture 6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5" name="Picture 6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6" name="Picture 6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7" name="Picture 69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8" name="Picture 6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9" name="Picture 6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0" name="Picture 6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1" name="Picture 6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2" name="Picture 6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3" name="Picture 6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4" name="Picture 6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5" name="Picture 6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6" name="Picture 6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7" name="Picture 6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8" name="Picture 6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9" name="Picture 6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0" name="Picture 6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1" name="Picture 6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2" name="Picture 6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3" name="Picture 6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4" name="Picture 6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5" name="Picture 6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6" name="Picture 6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7" name="Picture 6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8" name="Picture 6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9" name="Picture 6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0" name="Picture 6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1" name="Picture 6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2" name="Picture 6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3" name="Picture 6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4" name="Picture 6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5" name="Picture 6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6" name="Picture 6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7" name="Picture 6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8" name="Picture 6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9" name="Picture 6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0" name="Picture 6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1" name="Picture 6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2" name="Picture 6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3" name="Picture 69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4" name="Picture 6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5" name="Picture 6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6" name="Picture 6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7" name="Picture 6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8" name="Picture 6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9" name="Picture 6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0" name="Picture 6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1" name="Picture 6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2" name="Picture 6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3" name="Picture 6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4" name="Picture 6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5" name="Picture 6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6" name="Picture 6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7" name="Picture 6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8" name="Picture 6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9" name="Picture 6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0" name="Picture 6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1" name="Picture 6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2" name="Picture 6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3" name="Picture 6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4" name="Picture 6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5" name="Picture 6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6" name="Picture 6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7" name="Picture 6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8" name="Picture 6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9" name="Picture 6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0" name="Picture 6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1" name="Picture 6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2" name="Picture 6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3" name="Picture 6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4" name="Picture 6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5" name="Picture 6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6" name="Picture 6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7" name="Picture 6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8" name="Picture 6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9" name="Picture 69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0" name="Picture 6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1" name="Picture 6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219</v>
      </c>
      <c r="F12" s="206" t="s">
        <v>226</v>
      </c>
      <c r="G12" s="206" t="s">
        <v>197</v>
      </c>
      <c r="H12" s="206" t="s">
        <v>221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68802.633333333331</v>
      </c>
      <c r="F15" s="168">
        <v>130998.8</v>
      </c>
      <c r="G15" s="43">
        <f t="shared" ref="G15:G30" si="0">(F15-E15)/E15</f>
        <v>0.90397945039894312</v>
      </c>
      <c r="H15" s="168">
        <v>109898.8</v>
      </c>
      <c r="I15" s="43">
        <f t="shared" ref="I15:I30" si="1">(F15-H15)/H15</f>
        <v>0.19199481704986768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85898.003703703696</v>
      </c>
      <c r="F16" s="162">
        <v>136999.77777777778</v>
      </c>
      <c r="G16" s="46">
        <f t="shared" si="0"/>
        <v>0.59491224325008041</v>
      </c>
      <c r="H16" s="162">
        <v>162109.77777777778</v>
      </c>
      <c r="I16" s="42">
        <f t="shared" si="1"/>
        <v>-0.15489503683375053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95586</v>
      </c>
      <c r="F17" s="162">
        <v>136998.79999999999</v>
      </c>
      <c r="G17" s="46">
        <f t="shared" si="0"/>
        <v>0.43325173142510398</v>
      </c>
      <c r="H17" s="162">
        <v>139998.79999999999</v>
      </c>
      <c r="I17" s="42">
        <f t="shared" si="1"/>
        <v>-2.1428755103615176E-2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39554.600000000006</v>
      </c>
      <c r="F18" s="162">
        <v>51398.8</v>
      </c>
      <c r="G18" s="46">
        <f t="shared" si="0"/>
        <v>0.29943925611686112</v>
      </c>
      <c r="H18" s="162">
        <v>51898.8</v>
      </c>
      <c r="I18" s="42">
        <f t="shared" si="1"/>
        <v>-9.6341341225616006E-3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321818.625</v>
      </c>
      <c r="F19" s="162">
        <v>341248.5</v>
      </c>
      <c r="G19" s="46">
        <f t="shared" si="0"/>
        <v>6.037523465274889E-2</v>
      </c>
      <c r="H19" s="162">
        <v>424998.5</v>
      </c>
      <c r="I19" s="42">
        <f t="shared" si="1"/>
        <v>-0.19705951903359659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69466.53333333334</v>
      </c>
      <c r="F20" s="162">
        <v>114498.8</v>
      </c>
      <c r="G20" s="46">
        <f t="shared" si="0"/>
        <v>0.64825844195478288</v>
      </c>
      <c r="H20" s="162">
        <v>125398.8</v>
      </c>
      <c r="I20" s="42">
        <f t="shared" si="1"/>
        <v>-8.6922681875743632E-2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72527.466666666674</v>
      </c>
      <c r="F21" s="162">
        <v>110298.8</v>
      </c>
      <c r="G21" s="46">
        <f t="shared" si="0"/>
        <v>0.52078660774033181</v>
      </c>
      <c r="H21" s="162">
        <v>104998.8</v>
      </c>
      <c r="I21" s="42">
        <f t="shared" si="1"/>
        <v>5.0476767353531661E-2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27080.355555555558</v>
      </c>
      <c r="F22" s="162">
        <v>36398.800000000003</v>
      </c>
      <c r="G22" s="46">
        <f t="shared" si="0"/>
        <v>0.34410347476153275</v>
      </c>
      <c r="H22" s="162">
        <v>32398.799999999999</v>
      </c>
      <c r="I22" s="42">
        <f t="shared" si="1"/>
        <v>0.12346136276652234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32130.225925925926</v>
      </c>
      <c r="F23" s="162">
        <v>42665.333333333336</v>
      </c>
      <c r="G23" s="46">
        <f t="shared" si="0"/>
        <v>0.32788774755880618</v>
      </c>
      <c r="H23" s="162">
        <v>39887.555555555555</v>
      </c>
      <c r="I23" s="42">
        <f t="shared" si="1"/>
        <v>6.9640210814846268E-2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32009.125925925924</v>
      </c>
      <c r="F24" s="162">
        <v>42665.333333333336</v>
      </c>
      <c r="G24" s="46">
        <f t="shared" si="0"/>
        <v>0.3329115400422844</v>
      </c>
      <c r="H24" s="162">
        <v>42999.75</v>
      </c>
      <c r="I24" s="42">
        <f t="shared" si="1"/>
        <v>-7.7771769990910237E-3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31350.62222222222</v>
      </c>
      <c r="F25" s="162">
        <v>39898.800000000003</v>
      </c>
      <c r="G25" s="46">
        <f t="shared" si="0"/>
        <v>0.27266373589608017</v>
      </c>
      <c r="H25" s="162">
        <v>36398.800000000003</v>
      </c>
      <c r="I25" s="42">
        <f t="shared" si="1"/>
        <v>9.6157016165368078E-2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77223.959259259253</v>
      </c>
      <c r="F26" s="162">
        <v>97498.8</v>
      </c>
      <c r="G26" s="46">
        <f t="shared" si="0"/>
        <v>0.2625459887736819</v>
      </c>
      <c r="H26" s="162">
        <v>94498.8</v>
      </c>
      <c r="I26" s="42">
        <f t="shared" si="1"/>
        <v>3.1746434875363494E-2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32140.596296296295</v>
      </c>
      <c r="F27" s="162">
        <v>40998.666666666664</v>
      </c>
      <c r="G27" s="46">
        <f t="shared" si="0"/>
        <v>0.27560379679051333</v>
      </c>
      <c r="H27" s="162">
        <v>38220.888888888891</v>
      </c>
      <c r="I27" s="42">
        <f t="shared" si="1"/>
        <v>7.2676953847227124E-2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94632.255555555559</v>
      </c>
      <c r="F28" s="162">
        <v>70398.8</v>
      </c>
      <c r="G28" s="46">
        <f t="shared" si="0"/>
        <v>-0.25608029115747827</v>
      </c>
      <c r="H28" s="162">
        <v>69398.8</v>
      </c>
      <c r="I28" s="42">
        <f t="shared" si="1"/>
        <v>1.4409471057136435E-2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116960.68095238094</v>
      </c>
      <c r="F29" s="162">
        <v>116356.71428571429</v>
      </c>
      <c r="G29" s="46">
        <f t="shared" si="0"/>
        <v>-5.1638436246155472E-3</v>
      </c>
      <c r="H29" s="162">
        <v>115642.42857142857</v>
      </c>
      <c r="I29" s="42">
        <f t="shared" si="1"/>
        <v>6.1766751451828392E-3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52700.085185185184</v>
      </c>
      <c r="F30" s="165">
        <v>75555.333333333328</v>
      </c>
      <c r="G30" s="48">
        <f t="shared" si="0"/>
        <v>0.4336852220985235</v>
      </c>
      <c r="H30" s="165">
        <v>73888.666666666672</v>
      </c>
      <c r="I30" s="53">
        <f t="shared" si="1"/>
        <v>2.2556458816417359E-2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148908.23333333331</v>
      </c>
      <c r="F32" s="168">
        <v>217776.44444444444</v>
      </c>
      <c r="G32" s="43">
        <f>(F32-E32)/E32</f>
        <v>0.46248759769346404</v>
      </c>
      <c r="H32" s="168">
        <v>218332</v>
      </c>
      <c r="I32" s="42">
        <f>(F32-H32)/H32</f>
        <v>-2.544544801291437E-3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143963.76666666666</v>
      </c>
      <c r="F33" s="162">
        <v>215554.22222222222</v>
      </c>
      <c r="G33" s="46">
        <f>(F33-E33)/E33</f>
        <v>0.49728106740438316</v>
      </c>
      <c r="H33" s="162">
        <v>203332</v>
      </c>
      <c r="I33" s="42">
        <f>(F33-H33)/H33</f>
        <v>6.0109683779347174E-2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45068.149999999994</v>
      </c>
      <c r="F34" s="162">
        <v>92498.75</v>
      </c>
      <c r="G34" s="46">
        <f>(F34-E34)/E34</f>
        <v>1.052419502464601</v>
      </c>
      <c r="H34" s="162">
        <v>88123.75</v>
      </c>
      <c r="I34" s="42">
        <f>(F34-H34)/H34</f>
        <v>4.964609427084072E-2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90494.399999999994</v>
      </c>
      <c r="F35" s="162">
        <v>188998</v>
      </c>
      <c r="G35" s="46">
        <f>(F35-E35)/E35</f>
        <v>1.0885049240615996</v>
      </c>
      <c r="H35" s="162">
        <v>171665</v>
      </c>
      <c r="I35" s="42">
        <f>(F35-H35)/H35</f>
        <v>0.10096991232924592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46671.933333333334</v>
      </c>
      <c r="F36" s="162">
        <v>82498.8</v>
      </c>
      <c r="G36" s="48">
        <f>(F36-E36)/E36</f>
        <v>0.76763193868120605</v>
      </c>
      <c r="H36" s="162">
        <v>84998.8</v>
      </c>
      <c r="I36" s="53">
        <f>(F36-H36)/H36</f>
        <v>-2.9412179936657928E-2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1807096.2833333332</v>
      </c>
      <c r="F38" s="162">
        <v>1881756.5</v>
      </c>
      <c r="G38" s="43">
        <f t="shared" ref="G38:G43" si="2">(F38-E38)/E38</f>
        <v>4.1315018660184541E-2</v>
      </c>
      <c r="H38" s="162">
        <v>1866806.5</v>
      </c>
      <c r="I38" s="42">
        <f t="shared" ref="I38:I43" si="3">(F38-H38)/H38</f>
        <v>8.0083286618082804E-3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992034.00589695829</v>
      </c>
      <c r="F39" s="162">
        <v>1052629.5</v>
      </c>
      <c r="G39" s="46">
        <f t="shared" si="2"/>
        <v>6.1082073540668233E-2</v>
      </c>
      <c r="H39" s="162">
        <v>1077857.625</v>
      </c>
      <c r="I39" s="42">
        <f t="shared" si="3"/>
        <v>-2.3405804639550609E-2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614622.12197392923</v>
      </c>
      <c r="F40" s="162">
        <v>756395.25</v>
      </c>
      <c r="G40" s="46">
        <f t="shared" si="2"/>
        <v>0.23066714157757642</v>
      </c>
      <c r="H40" s="162">
        <v>773214</v>
      </c>
      <c r="I40" s="42">
        <f t="shared" si="3"/>
        <v>-2.1751740139211138E-2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357903</v>
      </c>
      <c r="F41" s="162">
        <v>317538</v>
      </c>
      <c r="G41" s="46">
        <f t="shared" si="2"/>
        <v>-0.11278195488721804</v>
      </c>
      <c r="H41" s="162">
        <v>329557.8</v>
      </c>
      <c r="I41" s="42">
        <f t="shared" si="3"/>
        <v>-3.6472509526401707E-2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279565</v>
      </c>
      <c r="F42" s="162">
        <v>183884.99999999997</v>
      </c>
      <c r="G42" s="46">
        <f t="shared" si="2"/>
        <v>-0.34224598930481293</v>
      </c>
      <c r="H42" s="162">
        <v>201825</v>
      </c>
      <c r="I42" s="42">
        <f t="shared" si="3"/>
        <v>-8.8888888888889031E-2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835480.75</v>
      </c>
      <c r="F43" s="162">
        <v>936109.2</v>
      </c>
      <c r="G43" s="48">
        <f t="shared" si="2"/>
        <v>0.12044376845307322</v>
      </c>
      <c r="H43" s="162">
        <v>932521.2</v>
      </c>
      <c r="I43" s="55">
        <f t="shared" si="3"/>
        <v>3.8476337052712585E-3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313707.05462445685</v>
      </c>
      <c r="F45" s="162">
        <v>342853.33333333331</v>
      </c>
      <c r="G45" s="43">
        <f t="shared" ref="G45:G50" si="4">(F45-E45)/E45</f>
        <v>9.2909223044945172E-2</v>
      </c>
      <c r="H45" s="162">
        <v>319332</v>
      </c>
      <c r="I45" s="42">
        <f t="shared" ref="I45:I50" si="5">(F45-H45)/H45</f>
        <v>7.3657927590511804E-2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315224.84096834267</v>
      </c>
      <c r="F46" s="162">
        <v>314348.66666666669</v>
      </c>
      <c r="G46" s="46">
        <f t="shared" si="4"/>
        <v>-2.7795217502036228E-3</v>
      </c>
      <c r="H46" s="162">
        <v>314348.66666666669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990132.37642990157</v>
      </c>
      <c r="F47" s="162">
        <v>996695.14285714284</v>
      </c>
      <c r="G47" s="46">
        <f t="shared" si="4"/>
        <v>6.6281707208731902E-3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1301957.08125</v>
      </c>
      <c r="F48" s="162">
        <v>1323075</v>
      </c>
      <c r="G48" s="46">
        <f t="shared" si="4"/>
        <v>1.6220134330176831E-2</v>
      </c>
      <c r="H48" s="162">
        <v>1323075</v>
      </c>
      <c r="I48" s="78">
        <f t="shared" si="5"/>
        <v>0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140841.79003724395</v>
      </c>
      <c r="F49" s="162">
        <v>166169.25</v>
      </c>
      <c r="G49" s="46">
        <f t="shared" si="4"/>
        <v>0.17982915408884328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1818667.5</v>
      </c>
      <c r="F50" s="162">
        <v>1672008</v>
      </c>
      <c r="G50" s="53">
        <f t="shared" si="4"/>
        <v>-8.0641183723797777E-2</v>
      </c>
      <c r="H50" s="162">
        <v>1672008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146088.22625698324</v>
      </c>
      <c r="F52" s="159">
        <v>155853.75</v>
      </c>
      <c r="G52" s="161">
        <f t="shared" ref="G52:G60" si="6">(F52-E52)/E52</f>
        <v>6.6846754137724049E-2</v>
      </c>
      <c r="H52" s="159">
        <v>155853.75</v>
      </c>
      <c r="I52" s="109">
        <f t="shared" ref="I52:I60" si="7">(F52-H52)/H52</f>
        <v>0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194145.15437616387</v>
      </c>
      <c r="F53" s="162">
        <v>212140.5</v>
      </c>
      <c r="G53" s="164">
        <f t="shared" si="6"/>
        <v>9.2690161037804919E-2</v>
      </c>
      <c r="H53" s="162">
        <v>212140.5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131867.90875232776</v>
      </c>
      <c r="F54" s="162">
        <v>139035</v>
      </c>
      <c r="G54" s="164">
        <f t="shared" si="6"/>
        <v>5.4350533920526203E-2</v>
      </c>
      <c r="H54" s="162">
        <v>139035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199788.09217877095</v>
      </c>
      <c r="F55" s="162">
        <v>158230.79999999999</v>
      </c>
      <c r="G55" s="164">
        <f t="shared" si="6"/>
        <v>-0.20800685228820034</v>
      </c>
      <c r="H55" s="162">
        <v>158230.79999999999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103381.04567039106</v>
      </c>
      <c r="F56" s="162">
        <v>106743</v>
      </c>
      <c r="G56" s="169">
        <f t="shared" si="6"/>
        <v>3.2520026353068929E-2</v>
      </c>
      <c r="H56" s="162">
        <v>106743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97328.160441606815</v>
      </c>
      <c r="F57" s="165">
        <v>153611.25</v>
      </c>
      <c r="G57" s="167">
        <f t="shared" si="6"/>
        <v>0.57828165356275163</v>
      </c>
      <c r="H57" s="165">
        <v>153611.25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199491.13888888891</v>
      </c>
      <c r="F58" s="168">
        <v>189267</v>
      </c>
      <c r="G58" s="42">
        <f t="shared" si="6"/>
        <v>-5.1251092884799614E-2</v>
      </c>
      <c r="H58" s="168">
        <v>180476.4</v>
      </c>
      <c r="I58" s="42">
        <f t="shared" si="7"/>
        <v>4.8707753479125281E-2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194037.13575418992</v>
      </c>
      <c r="F59" s="162">
        <v>223609.28571428571</v>
      </c>
      <c r="G59" s="46">
        <f t="shared" si="6"/>
        <v>0.15240458917904445</v>
      </c>
      <c r="H59" s="162">
        <v>222199.71428571429</v>
      </c>
      <c r="I59" s="42">
        <f t="shared" si="7"/>
        <v>6.343713956170666E-3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978328</v>
      </c>
      <c r="F60" s="162">
        <v>1289288</v>
      </c>
      <c r="G60" s="48">
        <f t="shared" si="6"/>
        <v>0.31784841075794623</v>
      </c>
      <c r="H60" s="162">
        <v>1289288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398153.46221291128</v>
      </c>
      <c r="F62" s="162">
        <v>491668.125</v>
      </c>
      <c r="G62" s="43">
        <f t="shared" ref="G62:G67" si="8">(F62-E62)/E62</f>
        <v>0.23487090195659796</v>
      </c>
      <c r="H62" s="162">
        <v>479334.375</v>
      </c>
      <c r="I62" s="42">
        <f t="shared" ref="I62:I67" si="9">(F62-H62)/H62</f>
        <v>2.5730994152046785E-2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2913057.3333333335</v>
      </c>
      <c r="F63" s="162">
        <v>3145779</v>
      </c>
      <c r="G63" s="46">
        <f t="shared" si="8"/>
        <v>7.988914739291085E-2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903839.625</v>
      </c>
      <c r="F64" s="162">
        <v>829027.33333333337</v>
      </c>
      <c r="G64" s="46">
        <f t="shared" si="8"/>
        <v>-8.2771643992336177E-2</v>
      </c>
      <c r="H64" s="162">
        <v>829027.33333333337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596754.16666666663</v>
      </c>
      <c r="F65" s="162">
        <v>590674.5</v>
      </c>
      <c r="G65" s="46">
        <f t="shared" si="8"/>
        <v>-1.0187891440500979E-2</v>
      </c>
      <c r="H65" s="162">
        <v>590674.5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289656.25</v>
      </c>
      <c r="F66" s="162">
        <v>292646.25</v>
      </c>
      <c r="G66" s="46">
        <f t="shared" si="8"/>
        <v>1.032258064516129E-2</v>
      </c>
      <c r="H66" s="162">
        <v>281433.75</v>
      </c>
      <c r="I66" s="78">
        <f t="shared" si="9"/>
        <v>3.9840637450199202E-2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219810.33255741777</v>
      </c>
      <c r="F67" s="162">
        <v>219652.875</v>
      </c>
      <c r="G67" s="48">
        <f t="shared" si="8"/>
        <v>-7.1633373911866578E-4</v>
      </c>
      <c r="H67" s="162">
        <v>218755.875</v>
      </c>
      <c r="I67" s="79">
        <f t="shared" si="9"/>
        <v>4.1004613018964632E-3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300046.5</v>
      </c>
      <c r="F69" s="168">
        <v>310162.66666666669</v>
      </c>
      <c r="G69" s="43">
        <f>(F69-E69)/E69</f>
        <v>3.3715329679455307E-2</v>
      </c>
      <c r="H69" s="168">
        <v>313053</v>
      </c>
      <c r="I69" s="42">
        <f>(F69-H69)/H69</f>
        <v>-9.2327284304361042E-3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199599.42861576661</v>
      </c>
      <c r="F70" s="162">
        <v>205541.14285714287</v>
      </c>
      <c r="G70" s="46">
        <f>(F70-E70)/E70</f>
        <v>2.9768192637536037E-2</v>
      </c>
      <c r="H70" s="162">
        <v>205541.14285714287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80219.108539505178</v>
      </c>
      <c r="F71" s="162">
        <v>98029.28571428571</v>
      </c>
      <c r="G71" s="46">
        <f>(F71-E71)/E71</f>
        <v>0.22201913607665719</v>
      </c>
      <c r="H71" s="162">
        <v>98029.28571428571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132518.58919925513</v>
      </c>
      <c r="F72" s="162">
        <v>157872</v>
      </c>
      <c r="G72" s="46">
        <f>(F72-E72)/E72</f>
        <v>0.19131965525699526</v>
      </c>
      <c r="H72" s="162">
        <v>157872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124529.50631078005</v>
      </c>
      <c r="F73" s="171">
        <v>132756</v>
      </c>
      <c r="G73" s="46">
        <f>(F73-E73)/E73</f>
        <v>6.6060598270498497E-2</v>
      </c>
      <c r="H73" s="171">
        <v>132756</v>
      </c>
      <c r="I73" s="55">
        <f>(F73-H73)/H73</f>
        <v>0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71631.857142857145</v>
      </c>
      <c r="F75" s="159">
        <v>70414.5</v>
      </c>
      <c r="G75" s="42">
        <f t="shared" ref="G75:G81" si="10">(F75-E75)/E75</f>
        <v>-1.6994633273703069E-2</v>
      </c>
      <c r="H75" s="159">
        <v>70414.5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105846</v>
      </c>
      <c r="F76" s="162">
        <v>91606.125</v>
      </c>
      <c r="G76" s="46">
        <f t="shared" si="10"/>
        <v>-0.13453389830508475</v>
      </c>
      <c r="H76" s="162">
        <v>91606.125</v>
      </c>
      <c r="I76" s="42">
        <f t="shared" si="11"/>
        <v>0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50082.5</v>
      </c>
      <c r="F77" s="162">
        <v>57023.571428571428</v>
      </c>
      <c r="G77" s="46">
        <f t="shared" si="10"/>
        <v>0.13859275053304901</v>
      </c>
      <c r="H77" s="162">
        <v>57023.571428571428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92563.611214566525</v>
      </c>
      <c r="F78" s="162">
        <v>90933.375</v>
      </c>
      <c r="G78" s="46">
        <f t="shared" si="10"/>
        <v>-1.761206367357001E-2</v>
      </c>
      <c r="H78" s="162">
        <v>90933.375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132503.88247465342</v>
      </c>
      <c r="F79" s="162">
        <v>145214.33333333334</v>
      </c>
      <c r="G79" s="46">
        <f t="shared" si="10"/>
        <v>9.5925120240241218E-2</v>
      </c>
      <c r="H79" s="162">
        <v>145513.33333333334</v>
      </c>
      <c r="I79" s="42">
        <f t="shared" si="11"/>
        <v>-2.054794520547945E-3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577967</v>
      </c>
      <c r="G80" s="46">
        <f t="shared" si="10"/>
        <v>-1.0335917312661498E-3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189200.55555555553</v>
      </c>
      <c r="F81" s="165">
        <v>302176.875</v>
      </c>
      <c r="G81" s="48">
        <f t="shared" si="10"/>
        <v>0.59712467076382814</v>
      </c>
      <c r="H81" s="165">
        <v>300993.33333333331</v>
      </c>
      <c r="I81" s="53">
        <f t="shared" si="11"/>
        <v>3.9321192052980776E-3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14" t="s">
        <v>227</v>
      </c>
      <c r="G12" s="206" t="s">
        <v>197</v>
      </c>
      <c r="H12" s="214" t="s">
        <v>222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68802.633333333331</v>
      </c>
      <c r="F15" s="168">
        <v>94833.2</v>
      </c>
      <c r="G15" s="42">
        <f>(F15-E15)/E15</f>
        <v>0.37833677877639371</v>
      </c>
      <c r="H15" s="168">
        <v>81833.2</v>
      </c>
      <c r="I15" s="111">
        <f>(F15-H15)/H15</f>
        <v>0.15885972930302128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85898.003703703696</v>
      </c>
      <c r="F16" s="162">
        <v>104000</v>
      </c>
      <c r="G16" s="46">
        <f t="shared" ref="G16:G39" si="0">(F16-E16)/E16</f>
        <v>0.21073826533544682</v>
      </c>
      <c r="H16" s="162">
        <v>142500</v>
      </c>
      <c r="I16" s="46">
        <f>(F16-H16)/H16</f>
        <v>-0.27017543859649124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95586</v>
      </c>
      <c r="F17" s="162">
        <v>101166.6</v>
      </c>
      <c r="G17" s="46">
        <f t="shared" si="0"/>
        <v>5.8383026803088378E-2</v>
      </c>
      <c r="H17" s="162">
        <v>131500</v>
      </c>
      <c r="I17" s="46">
        <f t="shared" ref="I17:I29" si="1">(F17-H17)/H17</f>
        <v>-0.23067224334600755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39554.600000000006</v>
      </c>
      <c r="F18" s="162">
        <v>42000</v>
      </c>
      <c r="G18" s="46">
        <f t="shared" si="0"/>
        <v>6.1823403599075552E-2</v>
      </c>
      <c r="H18" s="162">
        <v>42333.2</v>
      </c>
      <c r="I18" s="46">
        <f t="shared" si="1"/>
        <v>-7.8708909319398744E-3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321818.625</v>
      </c>
      <c r="F19" s="162">
        <v>280000</v>
      </c>
      <c r="G19" s="46">
        <f t="shared" si="0"/>
        <v>-0.12994470099423239</v>
      </c>
      <c r="H19" s="162">
        <v>364166.6</v>
      </c>
      <c r="I19" s="46">
        <f t="shared" si="1"/>
        <v>-0.23112114070867559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69466.53333333334</v>
      </c>
      <c r="F20" s="162">
        <v>73500</v>
      </c>
      <c r="G20" s="46">
        <f t="shared" si="0"/>
        <v>5.8063451177449377E-2</v>
      </c>
      <c r="H20" s="162">
        <v>95500</v>
      </c>
      <c r="I20" s="46">
        <f t="shared" si="1"/>
        <v>-0.23036649214659685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72527.466666666674</v>
      </c>
      <c r="F21" s="162">
        <v>73000</v>
      </c>
      <c r="G21" s="46">
        <f t="shared" si="0"/>
        <v>6.5152328497156782E-3</v>
      </c>
      <c r="H21" s="162">
        <v>77333.2</v>
      </c>
      <c r="I21" s="46">
        <f t="shared" si="1"/>
        <v>-5.6032855229060707E-2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27080.355555555558</v>
      </c>
      <c r="F22" s="162">
        <v>29833.200000000001</v>
      </c>
      <c r="G22" s="46">
        <f t="shared" si="0"/>
        <v>0.10165466397946517</v>
      </c>
      <c r="H22" s="162">
        <v>28500</v>
      </c>
      <c r="I22" s="46">
        <f t="shared" si="1"/>
        <v>4.677894736842108E-2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32130.225925925926</v>
      </c>
      <c r="F23" s="162">
        <v>31833.200000000001</v>
      </c>
      <c r="G23" s="46">
        <f t="shared" si="0"/>
        <v>-9.2444393827388217E-3</v>
      </c>
      <c r="H23" s="162">
        <v>31166.6</v>
      </c>
      <c r="I23" s="46">
        <f t="shared" si="1"/>
        <v>2.1388281044451504E-2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32009.125925925924</v>
      </c>
      <c r="F24" s="162">
        <v>35333.199999999997</v>
      </c>
      <c r="G24" s="46">
        <f t="shared" si="0"/>
        <v>0.1038476989895474</v>
      </c>
      <c r="H24" s="162">
        <v>38500</v>
      </c>
      <c r="I24" s="46">
        <f t="shared" si="1"/>
        <v>-8.2254545454545525E-2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31350.62222222222</v>
      </c>
      <c r="F25" s="162">
        <v>29500</v>
      </c>
      <c r="G25" s="46">
        <f t="shared" si="0"/>
        <v>-5.9029840272530422E-2</v>
      </c>
      <c r="H25" s="162">
        <v>32833.199999999997</v>
      </c>
      <c r="I25" s="46">
        <f t="shared" si="1"/>
        <v>-0.10151919398657448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77223.959259259253</v>
      </c>
      <c r="F26" s="162">
        <v>57000</v>
      </c>
      <c r="G26" s="46">
        <f t="shared" si="0"/>
        <v>-0.26188710671208398</v>
      </c>
      <c r="H26" s="162">
        <v>79500</v>
      </c>
      <c r="I26" s="46">
        <f t="shared" si="1"/>
        <v>-0.28301886792452829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32140.596296296295</v>
      </c>
      <c r="F27" s="162">
        <v>31166.6</v>
      </c>
      <c r="G27" s="46">
        <f t="shared" si="0"/>
        <v>-3.0304238518702727E-2</v>
      </c>
      <c r="H27" s="162">
        <v>37500</v>
      </c>
      <c r="I27" s="46">
        <f t="shared" si="1"/>
        <v>-0.16889066666666672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94632.255555555559</v>
      </c>
      <c r="F28" s="162">
        <v>55833.2</v>
      </c>
      <c r="G28" s="46">
        <f t="shared" si="0"/>
        <v>-0.40999821179130497</v>
      </c>
      <c r="H28" s="162">
        <v>58833.2</v>
      </c>
      <c r="I28" s="46">
        <f t="shared" si="1"/>
        <v>-5.0991616978168793E-2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116960.68095238094</v>
      </c>
      <c r="F29" s="162">
        <v>102600</v>
      </c>
      <c r="G29" s="46">
        <f t="shared" si="0"/>
        <v>-0.12278212503078453</v>
      </c>
      <c r="H29" s="162">
        <v>100000</v>
      </c>
      <c r="I29" s="46">
        <f t="shared" si="1"/>
        <v>2.5999999999999999E-2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52700.085185185184</v>
      </c>
      <c r="F30" s="165">
        <v>68000</v>
      </c>
      <c r="G30" s="48">
        <f t="shared" si="0"/>
        <v>0.29032049494895051</v>
      </c>
      <c r="H30" s="165">
        <v>67333.2</v>
      </c>
      <c r="I30" s="48">
        <f>(F30-H30)/H30</f>
        <v>9.9029899069107506E-3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148908.23333333331</v>
      </c>
      <c r="F32" s="168">
        <v>172000</v>
      </c>
      <c r="G32" s="42">
        <f t="shared" si="0"/>
        <v>0.15507380720161676</v>
      </c>
      <c r="H32" s="168">
        <v>170000</v>
      </c>
      <c r="I32" s="43">
        <f>(F32-H32)/H32</f>
        <v>1.1764705882352941E-2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143963.76666666666</v>
      </c>
      <c r="F33" s="162">
        <v>172000</v>
      </c>
      <c r="G33" s="46">
        <f t="shared" si="0"/>
        <v>0.19474506664061075</v>
      </c>
      <c r="H33" s="162">
        <v>170000</v>
      </c>
      <c r="I33" s="46">
        <f>(F33-H33)/H33</f>
        <v>1.1764705882352941E-2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45068.149999999994</v>
      </c>
      <c r="F34" s="162">
        <v>84000</v>
      </c>
      <c r="G34" s="46">
        <f>(F34-E34)/E34</f>
        <v>0.86384397850810413</v>
      </c>
      <c r="H34" s="162">
        <v>92000</v>
      </c>
      <c r="I34" s="46">
        <f>(F34-H34)/H34</f>
        <v>-8.6956521739130432E-2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90494.399999999994</v>
      </c>
      <c r="F35" s="162">
        <v>77500</v>
      </c>
      <c r="G35" s="46">
        <f t="shared" si="0"/>
        <v>-0.1435934157251719</v>
      </c>
      <c r="H35" s="162">
        <v>101500</v>
      </c>
      <c r="I35" s="46">
        <f>(F35-H35)/H35</f>
        <v>-0.23645320197044334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46671.933333333334</v>
      </c>
      <c r="F36" s="162">
        <v>46000</v>
      </c>
      <c r="G36" s="52">
        <f t="shared" si="0"/>
        <v>-1.4396946630308886E-2</v>
      </c>
      <c r="H36" s="162">
        <v>49000</v>
      </c>
      <c r="I36" s="46">
        <f>(F36-H36)/H36</f>
        <v>-6.1224489795918366E-2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1807096.2833333332</v>
      </c>
      <c r="F38" s="189">
        <v>1768283.8</v>
      </c>
      <c r="G38" s="161">
        <f t="shared" si="0"/>
        <v>-2.1477817032383266E-2</v>
      </c>
      <c r="H38" s="189">
        <v>1862110</v>
      </c>
      <c r="I38" s="161">
        <f>(F38-H38)/H38</f>
        <v>-5.0387034063508578E-2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992034.00589695829</v>
      </c>
      <c r="F39" s="135">
        <v>1150940</v>
      </c>
      <c r="G39" s="167">
        <f t="shared" si="0"/>
        <v>0.16018200299430777</v>
      </c>
      <c r="H39" s="135">
        <v>1199790</v>
      </c>
      <c r="I39" s="167">
        <f>(F39-H39)/H39</f>
        <v>-4.0715458538577581E-2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228</v>
      </c>
      <c r="E12" s="214" t="s">
        <v>227</v>
      </c>
      <c r="F12" s="221" t="s">
        <v>186</v>
      </c>
      <c r="G12" s="206" t="s">
        <v>219</v>
      </c>
      <c r="H12" s="223" t="s">
        <v>229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130998.8</v>
      </c>
      <c r="E15" s="190">
        <v>94833.2</v>
      </c>
      <c r="F15" s="62">
        <f t="shared" ref="F15:F30" si="0">D15-E15</f>
        <v>36165.600000000006</v>
      </c>
      <c r="G15" s="159">
        <v>68802.633333333331</v>
      </c>
      <c r="H15" s="124">
        <f>AVERAGE(D15:E15)</f>
        <v>112916</v>
      </c>
      <c r="I15" s="64">
        <f t="shared" ref="I15:I30" si="1">(H15-G15)/G15</f>
        <v>0.64115811458766847</v>
      </c>
    </row>
    <row r="16" spans="1:9" ht="16.5" customHeight="1">
      <c r="A16" s="122"/>
      <c r="B16" s="155" t="s">
        <v>5</v>
      </c>
      <c r="C16" s="142" t="s">
        <v>164</v>
      </c>
      <c r="D16" s="134">
        <v>136999.77777777778</v>
      </c>
      <c r="E16" s="134">
        <v>104000</v>
      </c>
      <c r="F16" s="65">
        <f t="shared" si="0"/>
        <v>32999.777777777781</v>
      </c>
      <c r="G16" s="162">
        <v>85898.003703703696</v>
      </c>
      <c r="H16" s="173">
        <f t="shared" ref="H16:H30" si="2">AVERAGE(D16:E16)</f>
        <v>120499.88888888889</v>
      </c>
      <c r="I16" s="66">
        <f t="shared" si="1"/>
        <v>0.40282525429276361</v>
      </c>
    </row>
    <row r="17" spans="1:9" ht="16.5">
      <c r="A17" s="122"/>
      <c r="B17" s="155" t="s">
        <v>6</v>
      </c>
      <c r="C17" s="142" t="s">
        <v>165</v>
      </c>
      <c r="D17" s="134">
        <v>136998.79999999999</v>
      </c>
      <c r="E17" s="134">
        <v>101166.6</v>
      </c>
      <c r="F17" s="65">
        <f t="shared" si="0"/>
        <v>35832.199999999983</v>
      </c>
      <c r="G17" s="162">
        <v>95586</v>
      </c>
      <c r="H17" s="173">
        <f t="shared" si="2"/>
        <v>119082.7</v>
      </c>
      <c r="I17" s="66">
        <f t="shared" si="1"/>
        <v>0.24581737911409618</v>
      </c>
    </row>
    <row r="18" spans="1:9" ht="16.5">
      <c r="A18" s="122"/>
      <c r="B18" s="155" t="s">
        <v>7</v>
      </c>
      <c r="C18" s="142" t="s">
        <v>166</v>
      </c>
      <c r="D18" s="134">
        <v>51398.8</v>
      </c>
      <c r="E18" s="134">
        <v>42000</v>
      </c>
      <c r="F18" s="65">
        <f t="shared" si="0"/>
        <v>9398.8000000000029</v>
      </c>
      <c r="G18" s="162">
        <v>39554.600000000006</v>
      </c>
      <c r="H18" s="173">
        <f t="shared" si="2"/>
        <v>46699.4</v>
      </c>
      <c r="I18" s="66">
        <f t="shared" si="1"/>
        <v>0.18063132985796834</v>
      </c>
    </row>
    <row r="19" spans="1:9" ht="16.5">
      <c r="A19" s="122"/>
      <c r="B19" s="155" t="s">
        <v>8</v>
      </c>
      <c r="C19" s="142" t="s">
        <v>167</v>
      </c>
      <c r="D19" s="134">
        <v>341248.5</v>
      </c>
      <c r="E19" s="134">
        <v>280000</v>
      </c>
      <c r="F19" s="65">
        <f t="shared" si="0"/>
        <v>61248.5</v>
      </c>
      <c r="G19" s="162">
        <v>321818.625</v>
      </c>
      <c r="H19" s="173">
        <f t="shared" si="2"/>
        <v>310624.25</v>
      </c>
      <c r="I19" s="66">
        <f t="shared" si="1"/>
        <v>-3.4784733170741752E-2</v>
      </c>
    </row>
    <row r="20" spans="1:9" ht="16.5">
      <c r="A20" s="122"/>
      <c r="B20" s="155" t="s">
        <v>9</v>
      </c>
      <c r="C20" s="142" t="s">
        <v>168</v>
      </c>
      <c r="D20" s="134">
        <v>114498.8</v>
      </c>
      <c r="E20" s="134">
        <v>73500</v>
      </c>
      <c r="F20" s="65">
        <f t="shared" si="0"/>
        <v>40998.800000000003</v>
      </c>
      <c r="G20" s="162">
        <v>69466.53333333334</v>
      </c>
      <c r="H20" s="173">
        <f t="shared" si="2"/>
        <v>93999.4</v>
      </c>
      <c r="I20" s="66">
        <f t="shared" si="1"/>
        <v>0.35316094656611602</v>
      </c>
    </row>
    <row r="21" spans="1:9" ht="16.5">
      <c r="A21" s="122"/>
      <c r="B21" s="155" t="s">
        <v>10</v>
      </c>
      <c r="C21" s="142" t="s">
        <v>169</v>
      </c>
      <c r="D21" s="134">
        <v>110298.8</v>
      </c>
      <c r="E21" s="134">
        <v>73000</v>
      </c>
      <c r="F21" s="65">
        <f t="shared" si="0"/>
        <v>37298.800000000003</v>
      </c>
      <c r="G21" s="162">
        <v>72527.466666666674</v>
      </c>
      <c r="H21" s="173">
        <f t="shared" si="2"/>
        <v>91649.4</v>
      </c>
      <c r="I21" s="66">
        <f t="shared" si="1"/>
        <v>0.26365092029502363</v>
      </c>
    </row>
    <row r="22" spans="1:9" ht="16.5">
      <c r="A22" s="122"/>
      <c r="B22" s="155" t="s">
        <v>11</v>
      </c>
      <c r="C22" s="142" t="s">
        <v>170</v>
      </c>
      <c r="D22" s="134">
        <v>36398.800000000003</v>
      </c>
      <c r="E22" s="134">
        <v>29833.200000000001</v>
      </c>
      <c r="F22" s="65">
        <f t="shared" si="0"/>
        <v>6565.6000000000022</v>
      </c>
      <c r="G22" s="162">
        <v>27080.355555555558</v>
      </c>
      <c r="H22" s="173">
        <f t="shared" si="2"/>
        <v>33116</v>
      </c>
      <c r="I22" s="66">
        <f t="shared" si="1"/>
        <v>0.22287906937049889</v>
      </c>
    </row>
    <row r="23" spans="1:9" ht="16.5">
      <c r="A23" s="122"/>
      <c r="B23" s="155" t="s">
        <v>12</v>
      </c>
      <c r="C23" s="142" t="s">
        <v>171</v>
      </c>
      <c r="D23" s="134">
        <v>42665.333333333336</v>
      </c>
      <c r="E23" s="134">
        <v>31833.200000000001</v>
      </c>
      <c r="F23" s="65">
        <f t="shared" si="0"/>
        <v>10832.133333333335</v>
      </c>
      <c r="G23" s="162">
        <v>32130.225925925926</v>
      </c>
      <c r="H23" s="173">
        <f t="shared" si="2"/>
        <v>37249.26666666667</v>
      </c>
      <c r="I23" s="66">
        <f t="shared" si="1"/>
        <v>0.15932165408803373</v>
      </c>
    </row>
    <row r="24" spans="1:9" ht="16.5">
      <c r="A24" s="122"/>
      <c r="B24" s="155" t="s">
        <v>13</v>
      </c>
      <c r="C24" s="142" t="s">
        <v>172</v>
      </c>
      <c r="D24" s="134">
        <v>42665.333333333336</v>
      </c>
      <c r="E24" s="134">
        <v>35333.199999999997</v>
      </c>
      <c r="F24" s="65">
        <f t="shared" si="0"/>
        <v>7332.1333333333387</v>
      </c>
      <c r="G24" s="162">
        <v>32009.125925925924</v>
      </c>
      <c r="H24" s="173">
        <f t="shared" si="2"/>
        <v>38999.266666666663</v>
      </c>
      <c r="I24" s="66">
        <f t="shared" si="1"/>
        <v>0.21837961951591578</v>
      </c>
    </row>
    <row r="25" spans="1:9" ht="16.5">
      <c r="A25" s="122"/>
      <c r="B25" s="155" t="s">
        <v>14</v>
      </c>
      <c r="C25" s="142" t="s">
        <v>173</v>
      </c>
      <c r="D25" s="134">
        <v>39898.800000000003</v>
      </c>
      <c r="E25" s="134">
        <v>29500</v>
      </c>
      <c r="F25" s="65">
        <f t="shared" si="0"/>
        <v>10398.800000000003</v>
      </c>
      <c r="G25" s="162">
        <v>31350.62222222222</v>
      </c>
      <c r="H25" s="173">
        <f t="shared" si="2"/>
        <v>34699.4</v>
      </c>
      <c r="I25" s="66">
        <f t="shared" si="1"/>
        <v>0.10681694781177489</v>
      </c>
    </row>
    <row r="26" spans="1:9" ht="16.5">
      <c r="A26" s="122"/>
      <c r="B26" s="155" t="s">
        <v>15</v>
      </c>
      <c r="C26" s="142" t="s">
        <v>174</v>
      </c>
      <c r="D26" s="134">
        <v>97498.8</v>
      </c>
      <c r="E26" s="134">
        <v>57000</v>
      </c>
      <c r="F26" s="65">
        <f t="shared" si="0"/>
        <v>40498.800000000003</v>
      </c>
      <c r="G26" s="162">
        <v>77223.959259259253</v>
      </c>
      <c r="H26" s="173">
        <f t="shared" si="2"/>
        <v>77249.399999999994</v>
      </c>
      <c r="I26" s="66">
        <f t="shared" si="1"/>
        <v>3.2944103079888675E-4</v>
      </c>
    </row>
    <row r="27" spans="1:9" ht="16.5">
      <c r="A27" s="122"/>
      <c r="B27" s="155" t="s">
        <v>16</v>
      </c>
      <c r="C27" s="142" t="s">
        <v>175</v>
      </c>
      <c r="D27" s="134">
        <v>40998.666666666664</v>
      </c>
      <c r="E27" s="134">
        <v>31166.6</v>
      </c>
      <c r="F27" s="65">
        <f t="shared" si="0"/>
        <v>9832.0666666666657</v>
      </c>
      <c r="G27" s="162">
        <v>32140.596296296295</v>
      </c>
      <c r="H27" s="173">
        <f t="shared" si="2"/>
        <v>36082.633333333331</v>
      </c>
      <c r="I27" s="66">
        <f t="shared" si="1"/>
        <v>0.1226497791359053</v>
      </c>
    </row>
    <row r="28" spans="1:9" ht="16.5">
      <c r="A28" s="122"/>
      <c r="B28" s="155" t="s">
        <v>17</v>
      </c>
      <c r="C28" s="142" t="s">
        <v>176</v>
      </c>
      <c r="D28" s="134">
        <v>70398.8</v>
      </c>
      <c r="E28" s="134">
        <v>55833.2</v>
      </c>
      <c r="F28" s="65">
        <f t="shared" si="0"/>
        <v>14565.600000000006</v>
      </c>
      <c r="G28" s="162">
        <v>94632.255555555559</v>
      </c>
      <c r="H28" s="173">
        <f t="shared" si="2"/>
        <v>63116</v>
      </c>
      <c r="I28" s="66">
        <f t="shared" si="1"/>
        <v>-0.33303925147439162</v>
      </c>
    </row>
    <row r="29" spans="1:9" ht="16.5">
      <c r="A29" s="122"/>
      <c r="B29" s="155" t="s">
        <v>18</v>
      </c>
      <c r="C29" s="142" t="s">
        <v>177</v>
      </c>
      <c r="D29" s="134">
        <v>116356.71428571429</v>
      </c>
      <c r="E29" s="134">
        <v>102600</v>
      </c>
      <c r="F29" s="65">
        <f t="shared" si="0"/>
        <v>13756.71428571429</v>
      </c>
      <c r="G29" s="162">
        <v>116960.68095238094</v>
      </c>
      <c r="H29" s="173">
        <f t="shared" si="2"/>
        <v>109478.35714285714</v>
      </c>
      <c r="I29" s="66">
        <f t="shared" si="1"/>
        <v>-6.3972984327700044E-2</v>
      </c>
    </row>
    <row r="30" spans="1:9" ht="17.25" thickBot="1">
      <c r="A30" s="36"/>
      <c r="B30" s="156" t="s">
        <v>19</v>
      </c>
      <c r="C30" s="143" t="s">
        <v>178</v>
      </c>
      <c r="D30" s="191">
        <v>75555.333333333328</v>
      </c>
      <c r="E30" s="136">
        <v>68000</v>
      </c>
      <c r="F30" s="68">
        <f t="shared" si="0"/>
        <v>7555.3333333333285</v>
      </c>
      <c r="G30" s="165">
        <v>52700.085185185184</v>
      </c>
      <c r="H30" s="93">
        <f t="shared" si="2"/>
        <v>71777.666666666657</v>
      </c>
      <c r="I30" s="69">
        <f t="shared" si="1"/>
        <v>0.36200285852373687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217776.44444444444</v>
      </c>
      <c r="E32" s="125">
        <v>172000</v>
      </c>
      <c r="F32" s="62">
        <f>D32-E32</f>
        <v>45776.444444444438</v>
      </c>
      <c r="G32" s="168">
        <v>148908.23333333331</v>
      </c>
      <c r="H32" s="63">
        <f>AVERAGE(D32:E32)</f>
        <v>194888.22222222222</v>
      </c>
      <c r="I32" s="72">
        <f>(H32-G32)/G32</f>
        <v>0.30878070244754041</v>
      </c>
    </row>
    <row r="33" spans="1:9" ht="16.5">
      <c r="A33" s="35"/>
      <c r="B33" s="32" t="s">
        <v>27</v>
      </c>
      <c r="C33" s="15" t="s">
        <v>180</v>
      </c>
      <c r="D33" s="45">
        <v>215554.22222222222</v>
      </c>
      <c r="E33" s="125">
        <v>172000</v>
      </c>
      <c r="F33" s="73">
        <f>D33-E33</f>
        <v>43554.222222222219</v>
      </c>
      <c r="G33" s="162">
        <v>143963.76666666666</v>
      </c>
      <c r="H33" s="63">
        <f>AVERAGE(D33:E33)</f>
        <v>193777.11111111112</v>
      </c>
      <c r="I33" s="66">
        <f>(H33-G33)/G33</f>
        <v>0.34601306702249707</v>
      </c>
    </row>
    <row r="34" spans="1:9" ht="16.5">
      <c r="A34" s="35"/>
      <c r="B34" s="37" t="s">
        <v>28</v>
      </c>
      <c r="C34" s="15" t="s">
        <v>181</v>
      </c>
      <c r="D34" s="45">
        <v>92498.75</v>
      </c>
      <c r="E34" s="125">
        <v>84000</v>
      </c>
      <c r="F34" s="65">
        <f>D34-E34</f>
        <v>8498.75</v>
      </c>
      <c r="G34" s="162">
        <v>45068.149999999994</v>
      </c>
      <c r="H34" s="63">
        <f>AVERAGE(D34:E34)</f>
        <v>88249.375</v>
      </c>
      <c r="I34" s="66">
        <f>(H34-G34)/G34</f>
        <v>0.95813174048635263</v>
      </c>
    </row>
    <row r="35" spans="1:9" ht="16.5">
      <c r="A35" s="35"/>
      <c r="B35" s="32" t="s">
        <v>29</v>
      </c>
      <c r="C35" s="15" t="s">
        <v>182</v>
      </c>
      <c r="D35" s="45">
        <v>188998</v>
      </c>
      <c r="E35" s="125">
        <v>77500</v>
      </c>
      <c r="F35" s="73">
        <f>D35-E35</f>
        <v>111498</v>
      </c>
      <c r="G35" s="162">
        <v>90494.399999999994</v>
      </c>
      <c r="H35" s="63">
        <f>AVERAGE(D35:E35)</f>
        <v>133249</v>
      </c>
      <c r="I35" s="66">
        <f>(H35-G35)/G35</f>
        <v>0.47245575416821384</v>
      </c>
    </row>
    <row r="36" spans="1:9" ht="17.25" thickBot="1">
      <c r="A36" s="36"/>
      <c r="B36" s="37" t="s">
        <v>30</v>
      </c>
      <c r="C36" s="15" t="s">
        <v>183</v>
      </c>
      <c r="D36" s="47">
        <v>82498.8</v>
      </c>
      <c r="E36" s="125">
        <v>46000</v>
      </c>
      <c r="F36" s="65">
        <f>D36-E36</f>
        <v>36498.800000000003</v>
      </c>
      <c r="G36" s="165">
        <v>46671.933333333334</v>
      </c>
      <c r="H36" s="63">
        <f>AVERAGE(D36:E36)</f>
        <v>64249.4</v>
      </c>
      <c r="I36" s="74">
        <f>(H36-G36)/G36</f>
        <v>0.37661749602544858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1881756.5</v>
      </c>
      <c r="E38" s="126">
        <v>1768283.8</v>
      </c>
      <c r="F38" s="62">
        <f>D38-E38</f>
        <v>113472.69999999995</v>
      </c>
      <c r="G38" s="162">
        <v>1807096.2833333332</v>
      </c>
      <c r="H38" s="62">
        <f>AVERAGE(D38:E38)</f>
        <v>1825020.15</v>
      </c>
      <c r="I38" s="72">
        <f>(H38-G38)/G38</f>
        <v>9.9186008139005716E-3</v>
      </c>
    </row>
    <row r="39" spans="1:9" ht="17.25" thickBot="1">
      <c r="A39" s="36"/>
      <c r="B39" s="34" t="s">
        <v>32</v>
      </c>
      <c r="C39" s="16" t="s">
        <v>185</v>
      </c>
      <c r="D39" s="54">
        <v>1052629.5</v>
      </c>
      <c r="E39" s="127">
        <v>1150940</v>
      </c>
      <c r="F39" s="68">
        <f>D39-E39</f>
        <v>-98310.5</v>
      </c>
      <c r="G39" s="162">
        <v>992034.00589695829</v>
      </c>
      <c r="H39" s="75">
        <f>AVERAGE(D39:E39)</f>
        <v>1101784.75</v>
      </c>
      <c r="I39" s="69">
        <f>(H39-G39)/G39</f>
        <v>0.11063203826748801</v>
      </c>
    </row>
    <row r="40" spans="1:9" ht="15.75" customHeight="1" thickBot="1">
      <c r="A40" s="216"/>
      <c r="B40" s="217"/>
      <c r="C40" s="218"/>
      <c r="D40" s="77">
        <f>SUM(D15:D39)</f>
        <v>5316591.0753968256</v>
      </c>
      <c r="E40" s="77">
        <f>SUM(E15:E39)</f>
        <v>4680323</v>
      </c>
      <c r="F40" s="77">
        <f>SUM(F15:F39)</f>
        <v>636268.07539682544</v>
      </c>
      <c r="G40" s="77">
        <f>SUM(G15:G39)</f>
        <v>4524118.5414789682</v>
      </c>
      <c r="H40" s="77">
        <f>AVERAGE(D40:E40)</f>
        <v>4998457.0376984123</v>
      </c>
      <c r="I40" s="69">
        <f>(H40-G40)/G40</f>
        <v>0.10484661086364445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219</v>
      </c>
      <c r="F13" s="223" t="s">
        <v>230</v>
      </c>
      <c r="G13" s="206" t="s">
        <v>197</v>
      </c>
      <c r="H13" s="223" t="s">
        <v>223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68802.633333333331</v>
      </c>
      <c r="F16" s="40">
        <v>112916</v>
      </c>
      <c r="G16" s="21">
        <f t="shared" ref="G16:G31" si="0">(F16-E16)/E16</f>
        <v>0.64115811458766847</v>
      </c>
      <c r="H16" s="159">
        <v>95866</v>
      </c>
      <c r="I16" s="21">
        <f t="shared" ref="I16:I31" si="1">(F16-H16)/H16</f>
        <v>0.17785241900152296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85898.003703703696</v>
      </c>
      <c r="F17" s="44">
        <v>120499.88888888889</v>
      </c>
      <c r="G17" s="21">
        <f t="shared" si="0"/>
        <v>0.40282525429276361</v>
      </c>
      <c r="H17" s="162">
        <v>152304.88888888888</v>
      </c>
      <c r="I17" s="21">
        <f t="shared" si="1"/>
        <v>-0.20882455075491843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95586</v>
      </c>
      <c r="F18" s="44">
        <v>119082.7</v>
      </c>
      <c r="G18" s="21">
        <f t="shared" si="0"/>
        <v>0.24581737911409618</v>
      </c>
      <c r="H18" s="162">
        <v>135749.4</v>
      </c>
      <c r="I18" s="21">
        <f t="shared" si="1"/>
        <v>-0.12277549661361301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39554.600000000006</v>
      </c>
      <c r="F19" s="44">
        <v>46699.4</v>
      </c>
      <c r="G19" s="21">
        <f t="shared" si="0"/>
        <v>0.18063132985796834</v>
      </c>
      <c r="H19" s="162">
        <v>47116</v>
      </c>
      <c r="I19" s="21">
        <f t="shared" si="1"/>
        <v>-8.8420069615416964E-3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321818.625</v>
      </c>
      <c r="F20" s="44">
        <v>310624.25</v>
      </c>
      <c r="G20" s="21">
        <f t="shared" si="0"/>
        <v>-3.4784733170741752E-2</v>
      </c>
      <c r="H20" s="162">
        <v>394582.55</v>
      </c>
      <c r="I20" s="21">
        <f t="shared" si="1"/>
        <v>-0.21277752906204289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69466.53333333334</v>
      </c>
      <c r="F21" s="44">
        <v>93999.4</v>
      </c>
      <c r="G21" s="21">
        <f t="shared" si="0"/>
        <v>0.35316094656611602</v>
      </c>
      <c r="H21" s="162">
        <v>110449.4</v>
      </c>
      <c r="I21" s="21">
        <f t="shared" si="1"/>
        <v>-0.14893697928644248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72527.466666666674</v>
      </c>
      <c r="F22" s="44">
        <v>91649.4</v>
      </c>
      <c r="G22" s="21">
        <f t="shared" si="0"/>
        <v>0.26365092029502363</v>
      </c>
      <c r="H22" s="162">
        <v>91166</v>
      </c>
      <c r="I22" s="21">
        <f t="shared" si="1"/>
        <v>5.3024153741525809E-3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27080.355555555558</v>
      </c>
      <c r="F23" s="162">
        <v>33116</v>
      </c>
      <c r="G23" s="21">
        <f t="shared" si="0"/>
        <v>0.22287906937049889</v>
      </c>
      <c r="H23" s="162">
        <v>30449.4</v>
      </c>
      <c r="I23" s="21">
        <f t="shared" si="1"/>
        <v>8.7574796219301476E-2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32130.225925925926</v>
      </c>
      <c r="F24" s="162">
        <v>37249.26666666667</v>
      </c>
      <c r="G24" s="21">
        <f t="shared" si="0"/>
        <v>0.15932165408803373</v>
      </c>
      <c r="H24" s="162">
        <v>35527.077777777777</v>
      </c>
      <c r="I24" s="21">
        <f t="shared" si="1"/>
        <v>4.8475388256281643E-2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32009.125925925924</v>
      </c>
      <c r="F25" s="44">
        <v>38999.266666666663</v>
      </c>
      <c r="G25" s="21">
        <f t="shared" si="0"/>
        <v>0.21837961951591578</v>
      </c>
      <c r="H25" s="162">
        <v>40749.875</v>
      </c>
      <c r="I25" s="21">
        <f t="shared" si="1"/>
        <v>-4.2959845480098707E-2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31350.62222222222</v>
      </c>
      <c r="F26" s="162">
        <v>34699.4</v>
      </c>
      <c r="G26" s="21">
        <f t="shared" si="0"/>
        <v>0.10681694781177489</v>
      </c>
      <c r="H26" s="162">
        <v>34616</v>
      </c>
      <c r="I26" s="21">
        <f t="shared" si="1"/>
        <v>2.4092905015022374E-3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77223.959259259253</v>
      </c>
      <c r="F27" s="44">
        <v>77249.399999999994</v>
      </c>
      <c r="G27" s="21">
        <f t="shared" si="0"/>
        <v>3.2944103079888675E-4</v>
      </c>
      <c r="H27" s="162">
        <v>86999.4</v>
      </c>
      <c r="I27" s="21">
        <f t="shared" si="1"/>
        <v>-0.11206973841198906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32140.596296296295</v>
      </c>
      <c r="F28" s="162">
        <v>36082.633333333331</v>
      </c>
      <c r="G28" s="21">
        <f t="shared" si="0"/>
        <v>0.1226497791359053</v>
      </c>
      <c r="H28" s="162">
        <v>37860.444444444445</v>
      </c>
      <c r="I28" s="21">
        <f t="shared" si="1"/>
        <v>-4.6956953020449443E-2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94632.255555555559</v>
      </c>
      <c r="F29" s="44">
        <v>63116</v>
      </c>
      <c r="G29" s="21">
        <f t="shared" si="0"/>
        <v>-0.33303925147439162</v>
      </c>
      <c r="H29" s="162">
        <v>64116</v>
      </c>
      <c r="I29" s="21">
        <f t="shared" si="1"/>
        <v>-1.5596730925198079E-2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116960.68095238094</v>
      </c>
      <c r="F30" s="44">
        <v>109478.35714285714</v>
      </c>
      <c r="G30" s="21">
        <f t="shared" si="0"/>
        <v>-6.3972984327700044E-2</v>
      </c>
      <c r="H30" s="162">
        <v>107821.21428571429</v>
      </c>
      <c r="I30" s="21">
        <f t="shared" si="1"/>
        <v>1.5369358137180777E-2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52700.085185185184</v>
      </c>
      <c r="F31" s="165">
        <v>71777.666666666657</v>
      </c>
      <c r="G31" s="149">
        <f t="shared" si="0"/>
        <v>0.36200285852373687</v>
      </c>
      <c r="H31" s="165">
        <v>70610.933333333334</v>
      </c>
      <c r="I31" s="149">
        <f t="shared" si="1"/>
        <v>1.652340902825232E-2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148908.23333333331</v>
      </c>
      <c r="F33" s="51">
        <v>194888.22222222222</v>
      </c>
      <c r="G33" s="21">
        <f>(F33-E33)/E33</f>
        <v>0.30878070244754041</v>
      </c>
      <c r="H33" s="168">
        <v>194166</v>
      </c>
      <c r="I33" s="21">
        <f>(F33-H33)/H33</f>
        <v>3.7196121989546008E-3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143963.76666666666</v>
      </c>
      <c r="F34" s="44">
        <v>193777.11111111112</v>
      </c>
      <c r="G34" s="21">
        <f>(F34-E34)/E34</f>
        <v>0.34601306702249707</v>
      </c>
      <c r="H34" s="162">
        <v>186666</v>
      </c>
      <c r="I34" s="21">
        <f>(F34-H34)/H34</f>
        <v>3.8095374150145841E-2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45068.149999999994</v>
      </c>
      <c r="F35" s="44">
        <v>88249.375</v>
      </c>
      <c r="G35" s="21">
        <f>(F35-E35)/E35</f>
        <v>0.95813174048635263</v>
      </c>
      <c r="H35" s="162">
        <v>90061.875</v>
      </c>
      <c r="I35" s="21">
        <f>(F35-H35)/H35</f>
        <v>-2.0125052915009819E-2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90494.399999999994</v>
      </c>
      <c r="F36" s="44">
        <v>133249</v>
      </c>
      <c r="G36" s="21">
        <f>(F36-E36)/E36</f>
        <v>0.47245575416821384</v>
      </c>
      <c r="H36" s="162">
        <v>136582.5</v>
      </c>
      <c r="I36" s="21">
        <f>(F36-H36)/H36</f>
        <v>-2.4406494243406001E-2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46671.933333333334</v>
      </c>
      <c r="F37" s="165">
        <v>64249.4</v>
      </c>
      <c r="G37" s="149">
        <f>(F37-E37)/E37</f>
        <v>0.37661749602544858</v>
      </c>
      <c r="H37" s="165">
        <v>66999.399999999994</v>
      </c>
      <c r="I37" s="149">
        <f>(F37-H37)/H37</f>
        <v>-4.1045143687853815E-2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1807096.2833333332</v>
      </c>
      <c r="F39" s="44">
        <v>1825020.15</v>
      </c>
      <c r="G39" s="21">
        <f t="shared" ref="G39:G44" si="2">(F39-E39)/E39</f>
        <v>9.9186008139005716E-3</v>
      </c>
      <c r="H39" s="162">
        <v>1864458.25</v>
      </c>
      <c r="I39" s="21">
        <f t="shared" ref="I39:I44" si="3">(F39-H39)/H39</f>
        <v>-2.1152578771876547E-2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992034.00589695829</v>
      </c>
      <c r="F40" s="44">
        <v>1101784.75</v>
      </c>
      <c r="G40" s="21">
        <f t="shared" si="2"/>
        <v>0.11063203826748801</v>
      </c>
      <c r="H40" s="162">
        <v>1138823.8125</v>
      </c>
      <c r="I40" s="21">
        <f t="shared" si="3"/>
        <v>-3.2523962085662834E-2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614622.12197392923</v>
      </c>
      <c r="F41" s="170">
        <v>756395.25</v>
      </c>
      <c r="G41" s="21">
        <f t="shared" si="2"/>
        <v>0.23066714157757642</v>
      </c>
      <c r="H41" s="170">
        <v>773214</v>
      </c>
      <c r="I41" s="21">
        <f t="shared" si="3"/>
        <v>-2.1751740139211138E-2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357903</v>
      </c>
      <c r="F42" s="163">
        <v>317538</v>
      </c>
      <c r="G42" s="21">
        <f t="shared" si="2"/>
        <v>-0.11278195488721804</v>
      </c>
      <c r="H42" s="163">
        <v>329557.8</v>
      </c>
      <c r="I42" s="21">
        <f t="shared" si="3"/>
        <v>-3.6472509526401707E-2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279565</v>
      </c>
      <c r="F43" s="163">
        <v>183884.99999999997</v>
      </c>
      <c r="G43" s="21">
        <f t="shared" si="2"/>
        <v>-0.34224598930481293</v>
      </c>
      <c r="H43" s="163">
        <v>201825</v>
      </c>
      <c r="I43" s="21">
        <f t="shared" si="3"/>
        <v>-8.8888888888889031E-2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835480.75</v>
      </c>
      <c r="F44" s="166">
        <v>936109.2</v>
      </c>
      <c r="G44" s="153">
        <f t="shared" si="2"/>
        <v>0.12044376845307322</v>
      </c>
      <c r="H44" s="166">
        <v>932521.2</v>
      </c>
      <c r="I44" s="153">
        <f t="shared" si="3"/>
        <v>3.8476337052712585E-3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313707.05462445685</v>
      </c>
      <c r="F46" s="41">
        <v>342853.33333333331</v>
      </c>
      <c r="G46" s="21">
        <f t="shared" ref="G46:G51" si="4">(F46-E46)/E46</f>
        <v>9.2909223044945172E-2</v>
      </c>
      <c r="H46" s="160">
        <v>319332</v>
      </c>
      <c r="I46" s="21">
        <f t="shared" ref="I46:I51" si="5">(F46-H46)/H46</f>
        <v>7.3657927590511804E-2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315224.84096834267</v>
      </c>
      <c r="F47" s="45">
        <v>314348.66666666669</v>
      </c>
      <c r="G47" s="21">
        <f t="shared" si="4"/>
        <v>-2.7795217502036228E-3</v>
      </c>
      <c r="H47" s="163">
        <v>314348.66666666669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990132.37642990157</v>
      </c>
      <c r="F48" s="45">
        <v>996695.14285714284</v>
      </c>
      <c r="G48" s="21">
        <f t="shared" si="4"/>
        <v>6.6281707208731902E-3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1301957.08125</v>
      </c>
      <c r="F49" s="163">
        <v>1323075</v>
      </c>
      <c r="G49" s="21">
        <f t="shared" si="4"/>
        <v>1.6220134330176831E-2</v>
      </c>
      <c r="H49" s="163">
        <v>1323075</v>
      </c>
      <c r="I49" s="21">
        <f t="shared" si="5"/>
        <v>0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140841.79003724395</v>
      </c>
      <c r="F50" s="45">
        <v>166169.25</v>
      </c>
      <c r="G50" s="21">
        <f t="shared" si="4"/>
        <v>0.17982915408884328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1818667.5</v>
      </c>
      <c r="F51" s="166">
        <v>1672008</v>
      </c>
      <c r="G51" s="153">
        <f t="shared" si="4"/>
        <v>-8.0641183723797777E-2</v>
      </c>
      <c r="H51" s="166">
        <v>1672008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146088.22625698324</v>
      </c>
      <c r="F53" s="124">
        <v>155853.75</v>
      </c>
      <c r="G53" s="22">
        <f t="shared" ref="G53:G61" si="6">(F53-E53)/E53</f>
        <v>6.6846754137724049E-2</v>
      </c>
      <c r="H53" s="124">
        <v>155853.75</v>
      </c>
      <c r="I53" s="22">
        <f t="shared" ref="I53:I61" si="7">(F53-H53)/H53</f>
        <v>0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194145.15437616387</v>
      </c>
      <c r="F54" s="174">
        <v>212140.5</v>
      </c>
      <c r="G54" s="147">
        <f t="shared" si="6"/>
        <v>9.2690161037804919E-2</v>
      </c>
      <c r="H54" s="174">
        <v>212140.5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131867.90875232776</v>
      </c>
      <c r="F55" s="174">
        <v>139035</v>
      </c>
      <c r="G55" s="147">
        <f t="shared" si="6"/>
        <v>5.4350533920526203E-2</v>
      </c>
      <c r="H55" s="174">
        <v>139035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199788.09217877095</v>
      </c>
      <c r="F56" s="174">
        <v>158230.79999999999</v>
      </c>
      <c r="G56" s="147">
        <f t="shared" si="6"/>
        <v>-0.20800685228820034</v>
      </c>
      <c r="H56" s="174">
        <v>158230.79999999999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103381.04567039106</v>
      </c>
      <c r="F57" s="179">
        <v>106743</v>
      </c>
      <c r="G57" s="147">
        <f t="shared" si="6"/>
        <v>3.2520026353068929E-2</v>
      </c>
      <c r="H57" s="179">
        <v>106743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97328.160441606815</v>
      </c>
      <c r="F58" s="166">
        <v>153611.25</v>
      </c>
      <c r="G58" s="152">
        <f t="shared" si="6"/>
        <v>0.57828165356275163</v>
      </c>
      <c r="H58" s="166">
        <v>153611.25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199491.13888888891</v>
      </c>
      <c r="F59" s="173">
        <v>189267</v>
      </c>
      <c r="G59" s="147">
        <f t="shared" si="6"/>
        <v>-5.1251092884799614E-2</v>
      </c>
      <c r="H59" s="173">
        <v>180476.4</v>
      </c>
      <c r="I59" s="147">
        <f t="shared" si="7"/>
        <v>4.8707753479125281E-2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194037.13575418992</v>
      </c>
      <c r="F60" s="174">
        <v>223609.28571428571</v>
      </c>
      <c r="G60" s="147">
        <f t="shared" si="6"/>
        <v>0.15240458917904445</v>
      </c>
      <c r="H60" s="174">
        <v>222199.71428571429</v>
      </c>
      <c r="I60" s="147">
        <f t="shared" si="7"/>
        <v>6.343713956170666E-3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978328</v>
      </c>
      <c r="F61" s="67">
        <v>1289288</v>
      </c>
      <c r="G61" s="28">
        <f t="shared" si="6"/>
        <v>0.31784841075794623</v>
      </c>
      <c r="H61" s="175">
        <v>1289288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398153.46221291128</v>
      </c>
      <c r="F63" s="51">
        <v>491668.125</v>
      </c>
      <c r="G63" s="21">
        <f t="shared" ref="G63:G68" si="8">(F63-E63)/E63</f>
        <v>0.23487090195659796</v>
      </c>
      <c r="H63" s="168">
        <v>479334.375</v>
      </c>
      <c r="I63" s="21">
        <f t="shared" ref="I63:I68" si="9">(F63-H63)/H63</f>
        <v>2.5730994152046785E-2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2913057.3333333335</v>
      </c>
      <c r="F64" s="44">
        <v>3145779</v>
      </c>
      <c r="G64" s="21">
        <f t="shared" si="8"/>
        <v>7.988914739291085E-2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903839.625</v>
      </c>
      <c r="F65" s="44">
        <v>829027.33333333337</v>
      </c>
      <c r="G65" s="21">
        <f t="shared" si="8"/>
        <v>-8.2771643992336177E-2</v>
      </c>
      <c r="H65" s="162">
        <v>829027.33333333337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596754.16666666663</v>
      </c>
      <c r="F66" s="44">
        <v>590674.5</v>
      </c>
      <c r="G66" s="21">
        <f t="shared" si="8"/>
        <v>-1.0187891440500979E-2</v>
      </c>
      <c r="H66" s="162">
        <v>590674.5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289656.25</v>
      </c>
      <c r="F67" s="44">
        <v>292646.25</v>
      </c>
      <c r="G67" s="21">
        <f t="shared" si="8"/>
        <v>1.032258064516129E-2</v>
      </c>
      <c r="H67" s="162">
        <v>281433.75</v>
      </c>
      <c r="I67" s="21">
        <f t="shared" si="9"/>
        <v>3.9840637450199202E-2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219810.33255741777</v>
      </c>
      <c r="F68" s="171">
        <v>219652.875</v>
      </c>
      <c r="G68" s="153">
        <f t="shared" si="8"/>
        <v>-7.1633373911866578E-4</v>
      </c>
      <c r="H68" s="171">
        <v>218755.875</v>
      </c>
      <c r="I68" s="153">
        <f t="shared" si="9"/>
        <v>4.1004613018964632E-3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300046.5</v>
      </c>
      <c r="F70" s="41">
        <v>310162.66666666669</v>
      </c>
      <c r="G70" s="21">
        <f>(F70-E70)/E70</f>
        <v>3.3715329679455307E-2</v>
      </c>
      <c r="H70" s="160">
        <v>313053</v>
      </c>
      <c r="I70" s="21">
        <f>(F70-H70)/H70</f>
        <v>-9.2327284304361042E-3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199599.42861576661</v>
      </c>
      <c r="F71" s="163">
        <v>205541.14285714287</v>
      </c>
      <c r="G71" s="21">
        <f>(F71-E71)/E71</f>
        <v>2.9768192637536037E-2</v>
      </c>
      <c r="H71" s="163">
        <v>205541.14285714287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80219.108539505178</v>
      </c>
      <c r="F72" s="163">
        <v>98029.28571428571</v>
      </c>
      <c r="G72" s="21">
        <f>(F72-E72)/E72</f>
        <v>0.22201913607665719</v>
      </c>
      <c r="H72" s="163">
        <v>98029.28571428571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132518.58919925513</v>
      </c>
      <c r="F73" s="45">
        <v>157872</v>
      </c>
      <c r="G73" s="21">
        <f>(F73-E73)/E73</f>
        <v>0.19131965525699526</v>
      </c>
      <c r="H73" s="163">
        <v>157872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124529.50631078005</v>
      </c>
      <c r="F74" s="47">
        <v>132756</v>
      </c>
      <c r="G74" s="21">
        <f>(F74-E74)/E74</f>
        <v>6.6060598270498497E-2</v>
      </c>
      <c r="H74" s="166">
        <v>132756</v>
      </c>
      <c r="I74" s="21">
        <f>(F74-H74)/H74</f>
        <v>0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71631.857142857145</v>
      </c>
      <c r="F76" s="41">
        <v>70414.5</v>
      </c>
      <c r="G76" s="22">
        <f t="shared" ref="G76:G82" si="10">(F76-E76)/E76</f>
        <v>-1.6994633273703069E-2</v>
      </c>
      <c r="H76" s="160">
        <v>70414.5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105846</v>
      </c>
      <c r="F77" s="30">
        <v>91606.125</v>
      </c>
      <c r="G77" s="21">
        <f t="shared" si="10"/>
        <v>-0.13453389830508475</v>
      </c>
      <c r="H77" s="154">
        <v>91606.125</v>
      </c>
      <c r="I77" s="21">
        <f t="shared" si="11"/>
        <v>0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50082.5</v>
      </c>
      <c r="F78" s="45">
        <v>57023.571428571428</v>
      </c>
      <c r="G78" s="21">
        <f t="shared" si="10"/>
        <v>0.13859275053304901</v>
      </c>
      <c r="H78" s="163">
        <v>57023.571428571428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92563.611214566525</v>
      </c>
      <c r="F79" s="45">
        <v>90933.375</v>
      </c>
      <c r="G79" s="21">
        <f t="shared" si="10"/>
        <v>-1.761206367357001E-2</v>
      </c>
      <c r="H79" s="163">
        <v>90933.375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132503.88247465342</v>
      </c>
      <c r="F80" s="57">
        <v>145214.33333333334</v>
      </c>
      <c r="G80" s="21">
        <f t="shared" si="10"/>
        <v>9.5925120240241218E-2</v>
      </c>
      <c r="H80" s="172">
        <v>145513.33333333334</v>
      </c>
      <c r="I80" s="21">
        <f t="shared" si="11"/>
        <v>-2.054794520547945E-3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577967</v>
      </c>
      <c r="G81" s="21">
        <f t="shared" si="10"/>
        <v>-1.0335917312661498E-3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189200.55555555553</v>
      </c>
      <c r="F82" s="166">
        <v>302176.875</v>
      </c>
      <c r="G82" s="149">
        <f t="shared" si="10"/>
        <v>0.59712467076382814</v>
      </c>
      <c r="H82" s="166">
        <v>300993.33333333331</v>
      </c>
      <c r="I82" s="149">
        <f t="shared" si="11"/>
        <v>3.9321192052980776E-3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0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7" t="s">
        <v>208</v>
      </c>
      <c r="E11" s="227"/>
      <c r="F11" s="188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23" t="s">
        <v>230</v>
      </c>
      <c r="G12" s="206" t="s">
        <v>197</v>
      </c>
      <c r="H12" s="223" t="s">
        <v>223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8</v>
      </c>
      <c r="C15" s="141" t="s">
        <v>89</v>
      </c>
      <c r="D15" s="138" t="s">
        <v>161</v>
      </c>
      <c r="E15" s="159">
        <v>321818.625</v>
      </c>
      <c r="F15" s="159">
        <v>310624.25</v>
      </c>
      <c r="G15" s="147">
        <f>(F15-E15)/E15</f>
        <v>-3.4784733170741752E-2</v>
      </c>
      <c r="H15" s="159">
        <v>394582.55</v>
      </c>
      <c r="I15" s="147">
        <f>(F15-H15)/H15</f>
        <v>-0.21277752906204289</v>
      </c>
    </row>
    <row r="16" spans="1:9" ht="16.5">
      <c r="A16" s="122"/>
      <c r="B16" s="155" t="s">
        <v>5</v>
      </c>
      <c r="C16" s="142" t="s">
        <v>85</v>
      </c>
      <c r="D16" s="138" t="s">
        <v>161</v>
      </c>
      <c r="E16" s="162">
        <v>85898.003703703696</v>
      </c>
      <c r="F16" s="162">
        <v>120499.88888888889</v>
      </c>
      <c r="G16" s="147">
        <f>(F16-E16)/E16</f>
        <v>0.40282525429276361</v>
      </c>
      <c r="H16" s="162">
        <v>152304.88888888888</v>
      </c>
      <c r="I16" s="147">
        <f>(F16-H16)/H16</f>
        <v>-0.20882455075491843</v>
      </c>
    </row>
    <row r="17" spans="1:9" ht="16.5">
      <c r="A17" s="122"/>
      <c r="B17" s="155" t="s">
        <v>9</v>
      </c>
      <c r="C17" s="142" t="s">
        <v>88</v>
      </c>
      <c r="D17" s="138" t="s">
        <v>161</v>
      </c>
      <c r="E17" s="162">
        <v>69466.53333333334</v>
      </c>
      <c r="F17" s="162">
        <v>93999.4</v>
      </c>
      <c r="G17" s="147">
        <f>(F17-E17)/E17</f>
        <v>0.35316094656611602</v>
      </c>
      <c r="H17" s="162">
        <v>110449.4</v>
      </c>
      <c r="I17" s="147">
        <f>(F17-H17)/H17</f>
        <v>-0.14893697928644248</v>
      </c>
    </row>
    <row r="18" spans="1:9" ht="16.5">
      <c r="A18" s="122"/>
      <c r="B18" s="155" t="s">
        <v>6</v>
      </c>
      <c r="C18" s="142" t="s">
        <v>86</v>
      </c>
      <c r="D18" s="138" t="s">
        <v>161</v>
      </c>
      <c r="E18" s="162">
        <v>95586</v>
      </c>
      <c r="F18" s="162">
        <v>119082.7</v>
      </c>
      <c r="G18" s="147">
        <f>(F18-E18)/E18</f>
        <v>0.24581737911409618</v>
      </c>
      <c r="H18" s="162">
        <v>135749.4</v>
      </c>
      <c r="I18" s="147">
        <f>(F18-H18)/H18</f>
        <v>-0.12277549661361301</v>
      </c>
    </row>
    <row r="19" spans="1:9" ht="16.5">
      <c r="A19" s="122"/>
      <c r="B19" s="155" t="s">
        <v>15</v>
      </c>
      <c r="C19" s="142" t="s">
        <v>95</v>
      </c>
      <c r="D19" s="138" t="s">
        <v>82</v>
      </c>
      <c r="E19" s="162">
        <v>77223.959259259253</v>
      </c>
      <c r="F19" s="162">
        <v>77249.399999999994</v>
      </c>
      <c r="G19" s="147">
        <f>(F19-E19)/E19</f>
        <v>3.2944103079888675E-4</v>
      </c>
      <c r="H19" s="162">
        <v>86999.4</v>
      </c>
      <c r="I19" s="147">
        <f>(F19-H19)/H19</f>
        <v>-0.11206973841198906</v>
      </c>
    </row>
    <row r="20" spans="1:9" ht="16.5" customHeight="1">
      <c r="A20" s="122"/>
      <c r="B20" s="155" t="s">
        <v>16</v>
      </c>
      <c r="C20" s="142" t="s">
        <v>96</v>
      </c>
      <c r="D20" s="138" t="s">
        <v>81</v>
      </c>
      <c r="E20" s="162">
        <v>32140.596296296295</v>
      </c>
      <c r="F20" s="162">
        <v>36082.633333333331</v>
      </c>
      <c r="G20" s="147">
        <f>(F20-E20)/E20</f>
        <v>0.1226497791359053</v>
      </c>
      <c r="H20" s="162">
        <v>37860.444444444445</v>
      </c>
      <c r="I20" s="147">
        <f>(F20-H20)/H20</f>
        <v>-4.6956953020449443E-2</v>
      </c>
    </row>
    <row r="21" spans="1:9" ht="16.5">
      <c r="A21" s="122"/>
      <c r="B21" s="155" t="s">
        <v>13</v>
      </c>
      <c r="C21" s="142" t="s">
        <v>93</v>
      </c>
      <c r="D21" s="138" t="s">
        <v>81</v>
      </c>
      <c r="E21" s="162">
        <v>32009.125925925924</v>
      </c>
      <c r="F21" s="162">
        <v>38999.266666666663</v>
      </c>
      <c r="G21" s="147">
        <f>(F21-E21)/E21</f>
        <v>0.21837961951591578</v>
      </c>
      <c r="H21" s="162">
        <v>40749.875</v>
      </c>
      <c r="I21" s="147">
        <f>(F21-H21)/H21</f>
        <v>-4.2959845480098707E-2</v>
      </c>
    </row>
    <row r="22" spans="1:9" ht="16.5">
      <c r="A22" s="122"/>
      <c r="B22" s="155" t="s">
        <v>17</v>
      </c>
      <c r="C22" s="142" t="s">
        <v>97</v>
      </c>
      <c r="D22" s="140" t="s">
        <v>161</v>
      </c>
      <c r="E22" s="162">
        <v>94632.255555555559</v>
      </c>
      <c r="F22" s="162">
        <v>63116</v>
      </c>
      <c r="G22" s="147">
        <f>(F22-E22)/E22</f>
        <v>-0.33303925147439162</v>
      </c>
      <c r="H22" s="162">
        <v>64116</v>
      </c>
      <c r="I22" s="147">
        <f>(F22-H22)/H22</f>
        <v>-1.5596730925198079E-2</v>
      </c>
    </row>
    <row r="23" spans="1:9" ht="16.5">
      <c r="A23" s="122"/>
      <c r="B23" s="155" t="s">
        <v>7</v>
      </c>
      <c r="C23" s="142" t="s">
        <v>87</v>
      </c>
      <c r="D23" s="140" t="s">
        <v>161</v>
      </c>
      <c r="E23" s="162">
        <v>39554.600000000006</v>
      </c>
      <c r="F23" s="162">
        <v>46699.4</v>
      </c>
      <c r="G23" s="147">
        <f>(F23-E23)/E23</f>
        <v>0.18063132985796834</v>
      </c>
      <c r="H23" s="162">
        <v>47116</v>
      </c>
      <c r="I23" s="147">
        <f>(F23-H23)/H23</f>
        <v>-8.8420069615416964E-3</v>
      </c>
    </row>
    <row r="24" spans="1:9" ht="16.5">
      <c r="A24" s="122"/>
      <c r="B24" s="155" t="s">
        <v>14</v>
      </c>
      <c r="C24" s="142" t="s">
        <v>94</v>
      </c>
      <c r="D24" s="140" t="s">
        <v>81</v>
      </c>
      <c r="E24" s="162">
        <v>31350.62222222222</v>
      </c>
      <c r="F24" s="162">
        <v>34699.4</v>
      </c>
      <c r="G24" s="147">
        <f>(F24-E24)/E24</f>
        <v>0.10681694781177489</v>
      </c>
      <c r="H24" s="162">
        <v>34616</v>
      </c>
      <c r="I24" s="147">
        <f>(F24-H24)/H24</f>
        <v>2.4092905015022374E-3</v>
      </c>
    </row>
    <row r="25" spans="1:9" ht="16.5">
      <c r="A25" s="122"/>
      <c r="B25" s="155" t="s">
        <v>10</v>
      </c>
      <c r="C25" s="142" t="s">
        <v>90</v>
      </c>
      <c r="D25" s="140" t="s">
        <v>161</v>
      </c>
      <c r="E25" s="162">
        <v>72527.466666666674</v>
      </c>
      <c r="F25" s="162">
        <v>91649.4</v>
      </c>
      <c r="G25" s="147">
        <f>(F25-E25)/E25</f>
        <v>0.26365092029502363</v>
      </c>
      <c r="H25" s="162">
        <v>91166</v>
      </c>
      <c r="I25" s="147">
        <f>(F25-H25)/H25</f>
        <v>5.3024153741525809E-3</v>
      </c>
    </row>
    <row r="26" spans="1:9" ht="16.5">
      <c r="A26" s="122"/>
      <c r="B26" s="155" t="s">
        <v>18</v>
      </c>
      <c r="C26" s="142" t="s">
        <v>98</v>
      </c>
      <c r="D26" s="140" t="s">
        <v>83</v>
      </c>
      <c r="E26" s="162">
        <v>116960.68095238094</v>
      </c>
      <c r="F26" s="162">
        <v>109478.35714285714</v>
      </c>
      <c r="G26" s="147">
        <f>(F26-E26)/E26</f>
        <v>-6.3972984327700044E-2</v>
      </c>
      <c r="H26" s="162">
        <v>107821.21428571429</v>
      </c>
      <c r="I26" s="147">
        <f>(F26-H26)/H26</f>
        <v>1.5369358137180777E-2</v>
      </c>
    </row>
    <row r="27" spans="1:9" ht="16.5">
      <c r="A27" s="122"/>
      <c r="B27" s="155" t="s">
        <v>19</v>
      </c>
      <c r="C27" s="142" t="s">
        <v>99</v>
      </c>
      <c r="D27" s="140" t="s">
        <v>161</v>
      </c>
      <c r="E27" s="162">
        <v>52700.085185185184</v>
      </c>
      <c r="F27" s="162">
        <v>71777.666666666657</v>
      </c>
      <c r="G27" s="147">
        <f>(F27-E27)/E27</f>
        <v>0.36200285852373687</v>
      </c>
      <c r="H27" s="162">
        <v>70610.933333333334</v>
      </c>
      <c r="I27" s="147">
        <f>(F27-H27)/H27</f>
        <v>1.652340902825232E-2</v>
      </c>
    </row>
    <row r="28" spans="1:9" ht="17.25" thickBot="1">
      <c r="A28" s="36"/>
      <c r="B28" s="155" t="s">
        <v>12</v>
      </c>
      <c r="C28" s="142" t="s">
        <v>92</v>
      </c>
      <c r="D28" s="140" t="s">
        <v>81</v>
      </c>
      <c r="E28" s="162">
        <v>32130.225925925926</v>
      </c>
      <c r="F28" s="162">
        <v>37249.26666666667</v>
      </c>
      <c r="G28" s="147">
        <f>(F28-E28)/E28</f>
        <v>0.15932165408803373</v>
      </c>
      <c r="H28" s="162">
        <v>35527.077777777777</v>
      </c>
      <c r="I28" s="147">
        <f>(F28-H28)/H28</f>
        <v>4.8475388256281643E-2</v>
      </c>
    </row>
    <row r="29" spans="1:9" ht="16.5">
      <c r="A29" s="122"/>
      <c r="B29" s="155" t="s">
        <v>11</v>
      </c>
      <c r="C29" s="142" t="s">
        <v>91</v>
      </c>
      <c r="D29" s="140" t="s">
        <v>81</v>
      </c>
      <c r="E29" s="162">
        <v>27080.355555555558</v>
      </c>
      <c r="F29" s="162">
        <v>33116</v>
      </c>
      <c r="G29" s="147">
        <f>(F29-E29)/E29</f>
        <v>0.22287906937049889</v>
      </c>
      <c r="H29" s="162">
        <v>30449.4</v>
      </c>
      <c r="I29" s="147">
        <f>(F29-H29)/H29</f>
        <v>8.7574796219301476E-2</v>
      </c>
    </row>
    <row r="30" spans="1:9" ht="17.25" thickBot="1">
      <c r="A30" s="36"/>
      <c r="B30" s="156" t="s">
        <v>4</v>
      </c>
      <c r="C30" s="143" t="s">
        <v>84</v>
      </c>
      <c r="D30" s="139" t="s">
        <v>161</v>
      </c>
      <c r="E30" s="165">
        <v>68802.633333333331</v>
      </c>
      <c r="F30" s="165">
        <v>112916</v>
      </c>
      <c r="G30" s="149">
        <f>(F30-E30)/E30</f>
        <v>0.64115811458766847</v>
      </c>
      <c r="H30" s="165">
        <v>95866</v>
      </c>
      <c r="I30" s="149">
        <f>(F30-H30)/H30</f>
        <v>0.17785241900152296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1249881.7689153438</v>
      </c>
      <c r="F31" s="93">
        <f>SUM(F15:F30)</f>
        <v>1397239.0293650795</v>
      </c>
      <c r="G31" s="94">
        <f t="shared" ref="G31" si="0">(F31-E31)/E31</f>
        <v>0.11789695962812015</v>
      </c>
      <c r="H31" s="93">
        <f>SUM(H15:H30)</f>
        <v>1535984.5837301589</v>
      </c>
      <c r="I31" s="97">
        <f t="shared" ref="I31" si="1">(F31-H31)/H31</f>
        <v>-9.0330043566019369E-2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30</v>
      </c>
      <c r="C33" s="144" t="s">
        <v>104</v>
      </c>
      <c r="D33" s="146" t="s">
        <v>161</v>
      </c>
      <c r="E33" s="168">
        <v>46671.933333333334</v>
      </c>
      <c r="F33" s="168">
        <v>64249.4</v>
      </c>
      <c r="G33" s="147">
        <f>(F33-E33)/E33</f>
        <v>0.37661749602544858</v>
      </c>
      <c r="H33" s="168">
        <v>66999.399999999994</v>
      </c>
      <c r="I33" s="147">
        <f>(F33-H33)/H33</f>
        <v>-4.1045143687853815E-2</v>
      </c>
    </row>
    <row r="34" spans="1:9" ht="16.5">
      <c r="A34" s="35"/>
      <c r="B34" s="155" t="s">
        <v>29</v>
      </c>
      <c r="C34" s="142" t="s">
        <v>103</v>
      </c>
      <c r="D34" s="138" t="s">
        <v>161</v>
      </c>
      <c r="E34" s="162">
        <v>90494.399999999994</v>
      </c>
      <c r="F34" s="162">
        <v>133249</v>
      </c>
      <c r="G34" s="147">
        <f>(F34-E34)/E34</f>
        <v>0.47245575416821384</v>
      </c>
      <c r="H34" s="162">
        <v>136582.5</v>
      </c>
      <c r="I34" s="147">
        <f>(F34-H34)/H34</f>
        <v>-2.4406494243406001E-2</v>
      </c>
    </row>
    <row r="35" spans="1:9" ht="16.5">
      <c r="A35" s="35"/>
      <c r="B35" s="157" t="s">
        <v>28</v>
      </c>
      <c r="C35" s="142" t="s">
        <v>102</v>
      </c>
      <c r="D35" s="138" t="s">
        <v>161</v>
      </c>
      <c r="E35" s="162">
        <v>45068.149999999994</v>
      </c>
      <c r="F35" s="162">
        <v>88249.375</v>
      </c>
      <c r="G35" s="147">
        <f>(F35-E35)/E35</f>
        <v>0.95813174048635263</v>
      </c>
      <c r="H35" s="162">
        <v>90061.875</v>
      </c>
      <c r="I35" s="147">
        <f>(F35-H35)/H35</f>
        <v>-2.0125052915009819E-2</v>
      </c>
    </row>
    <row r="36" spans="1:9" ht="16.5">
      <c r="A36" s="35"/>
      <c r="B36" s="155" t="s">
        <v>26</v>
      </c>
      <c r="C36" s="142" t="s">
        <v>100</v>
      </c>
      <c r="D36" s="138" t="s">
        <v>161</v>
      </c>
      <c r="E36" s="162">
        <v>148908.23333333331</v>
      </c>
      <c r="F36" s="162">
        <v>194888.22222222222</v>
      </c>
      <c r="G36" s="147">
        <f>(F36-E36)/E36</f>
        <v>0.30878070244754041</v>
      </c>
      <c r="H36" s="162">
        <v>194166</v>
      </c>
      <c r="I36" s="147">
        <f>(F36-H36)/H36</f>
        <v>3.7196121989546008E-3</v>
      </c>
    </row>
    <row r="37" spans="1:9" ht="17.25" thickBot="1">
      <c r="A37" s="36"/>
      <c r="B37" s="157" t="s">
        <v>27</v>
      </c>
      <c r="C37" s="142" t="s">
        <v>101</v>
      </c>
      <c r="D37" s="150" t="s">
        <v>161</v>
      </c>
      <c r="E37" s="165">
        <v>143963.76666666666</v>
      </c>
      <c r="F37" s="165">
        <v>193777.11111111112</v>
      </c>
      <c r="G37" s="149">
        <f>(F37-E37)/E37</f>
        <v>0.34601306702249707</v>
      </c>
      <c r="H37" s="165">
        <v>186666</v>
      </c>
      <c r="I37" s="149">
        <f>(F37-H37)/H37</f>
        <v>3.8095374150145841E-2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475106.48333333328</v>
      </c>
      <c r="F38" s="95">
        <f>SUM(F33:F37)</f>
        <v>674413.1083333334</v>
      </c>
      <c r="G38" s="96">
        <f t="shared" ref="G38" si="2">(F38-E38)/E38</f>
        <v>0.41949885339739129</v>
      </c>
      <c r="H38" s="95">
        <f>SUM(H33:H37)</f>
        <v>674475.77500000002</v>
      </c>
      <c r="I38" s="97">
        <f t="shared" ref="I38" si="3">(F38-H38)/H38</f>
        <v>-9.2911664124078965E-5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35</v>
      </c>
      <c r="C40" s="142" t="s">
        <v>152</v>
      </c>
      <c r="D40" s="146" t="s">
        <v>161</v>
      </c>
      <c r="E40" s="162">
        <v>279565</v>
      </c>
      <c r="F40" s="162">
        <v>183884.99999999997</v>
      </c>
      <c r="G40" s="147">
        <f>(F40-E40)/E40</f>
        <v>-0.34224598930481293</v>
      </c>
      <c r="H40" s="162">
        <v>201825</v>
      </c>
      <c r="I40" s="147">
        <f>(F40-H40)/H40</f>
        <v>-8.8888888888889031E-2</v>
      </c>
    </row>
    <row r="41" spans="1:9" ht="16.5">
      <c r="A41" s="35"/>
      <c r="B41" s="155" t="s">
        <v>34</v>
      </c>
      <c r="C41" s="142" t="s">
        <v>154</v>
      </c>
      <c r="D41" s="138" t="s">
        <v>161</v>
      </c>
      <c r="E41" s="162">
        <v>357903</v>
      </c>
      <c r="F41" s="162">
        <v>317538</v>
      </c>
      <c r="G41" s="147">
        <f>(F41-E41)/E41</f>
        <v>-0.11278195488721804</v>
      </c>
      <c r="H41" s="162">
        <v>329557.8</v>
      </c>
      <c r="I41" s="147">
        <f>(F41-H41)/H41</f>
        <v>-3.6472509526401707E-2</v>
      </c>
    </row>
    <row r="42" spans="1:9" ht="16.5">
      <c r="A42" s="35"/>
      <c r="B42" s="157" t="s">
        <v>32</v>
      </c>
      <c r="C42" s="142" t="s">
        <v>106</v>
      </c>
      <c r="D42" s="138" t="s">
        <v>161</v>
      </c>
      <c r="E42" s="170">
        <v>992034.00589695829</v>
      </c>
      <c r="F42" s="170">
        <v>1101784.75</v>
      </c>
      <c r="G42" s="147">
        <f>(F42-E42)/E42</f>
        <v>0.11063203826748801</v>
      </c>
      <c r="H42" s="170">
        <v>1138823.8125</v>
      </c>
      <c r="I42" s="147">
        <f>(F42-H42)/H42</f>
        <v>-3.2523962085662834E-2</v>
      </c>
    </row>
    <row r="43" spans="1:9" ht="16.5">
      <c r="A43" s="35"/>
      <c r="B43" s="155" t="s">
        <v>33</v>
      </c>
      <c r="C43" s="142" t="s">
        <v>107</v>
      </c>
      <c r="D43" s="138" t="s">
        <v>161</v>
      </c>
      <c r="E43" s="163">
        <v>614622.12197392923</v>
      </c>
      <c r="F43" s="163">
        <v>756395.25</v>
      </c>
      <c r="G43" s="147">
        <f>(F43-E43)/E43</f>
        <v>0.23066714157757642</v>
      </c>
      <c r="H43" s="163">
        <v>773214</v>
      </c>
      <c r="I43" s="147">
        <f>(F43-H43)/H43</f>
        <v>-2.1751740139211138E-2</v>
      </c>
    </row>
    <row r="44" spans="1:9" ht="16.5">
      <c r="A44" s="35"/>
      <c r="B44" s="155" t="s">
        <v>31</v>
      </c>
      <c r="C44" s="142" t="s">
        <v>105</v>
      </c>
      <c r="D44" s="138" t="s">
        <v>161</v>
      </c>
      <c r="E44" s="163">
        <v>1807096.2833333332</v>
      </c>
      <c r="F44" s="163">
        <v>1825020.15</v>
      </c>
      <c r="G44" s="147">
        <f>(F44-E44)/E44</f>
        <v>9.9186008139005716E-3</v>
      </c>
      <c r="H44" s="163">
        <v>1864458.25</v>
      </c>
      <c r="I44" s="147">
        <f>(F44-H44)/H44</f>
        <v>-2.1152578771876547E-2</v>
      </c>
    </row>
    <row r="45" spans="1:9" ht="16.5" customHeight="1" thickBot="1">
      <c r="A45" s="36"/>
      <c r="B45" s="155" t="s">
        <v>36</v>
      </c>
      <c r="C45" s="142" t="s">
        <v>153</v>
      </c>
      <c r="D45" s="138" t="s">
        <v>161</v>
      </c>
      <c r="E45" s="166">
        <v>835480.75</v>
      </c>
      <c r="F45" s="166">
        <v>936109.2</v>
      </c>
      <c r="G45" s="153">
        <f>(F45-E45)/E45</f>
        <v>0.12044376845307322</v>
      </c>
      <c r="H45" s="166">
        <v>932521.2</v>
      </c>
      <c r="I45" s="153">
        <f>(F45-H45)/H45</f>
        <v>3.8476337052712585E-3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4886701.1612042207</v>
      </c>
      <c r="F46" s="77">
        <f>SUM(F40:F45)</f>
        <v>5120732.3499999996</v>
      </c>
      <c r="G46" s="96">
        <f t="shared" ref="G46" si="4">(F46-E46)/E46</f>
        <v>4.7891446821787448E-2</v>
      </c>
      <c r="H46" s="95">
        <f>SUM(H40:H45)</f>
        <v>5240400.0625</v>
      </c>
      <c r="I46" s="97">
        <f t="shared" ref="I46" si="5">(F46-H46)/H46</f>
        <v>-2.2835606265318484E-2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46</v>
      </c>
      <c r="C48" s="142" t="s">
        <v>111</v>
      </c>
      <c r="D48" s="146" t="s">
        <v>110</v>
      </c>
      <c r="E48" s="160">
        <v>315224.84096834267</v>
      </c>
      <c r="F48" s="160">
        <v>314348.66666666669</v>
      </c>
      <c r="G48" s="147">
        <f>(F48-E48)/E48</f>
        <v>-2.7795217502036228E-3</v>
      </c>
      <c r="H48" s="160">
        <v>314348.66666666669</v>
      </c>
      <c r="I48" s="147">
        <f>(F48-H48)/H48</f>
        <v>0</v>
      </c>
    </row>
    <row r="49" spans="1:9" ht="16.5">
      <c r="A49" s="35"/>
      <c r="B49" s="155" t="s">
        <v>47</v>
      </c>
      <c r="C49" s="142" t="s">
        <v>113</v>
      </c>
      <c r="D49" s="140" t="s">
        <v>114</v>
      </c>
      <c r="E49" s="163">
        <v>990132.37642990157</v>
      </c>
      <c r="F49" s="163">
        <v>996695.14285714284</v>
      </c>
      <c r="G49" s="147">
        <f>(F49-E49)/E49</f>
        <v>6.6281707208731902E-3</v>
      </c>
      <c r="H49" s="163">
        <v>996695.14285714284</v>
      </c>
      <c r="I49" s="147">
        <f>(F49-H49)/H49</f>
        <v>0</v>
      </c>
    </row>
    <row r="50" spans="1:9" ht="16.5">
      <c r="A50" s="35"/>
      <c r="B50" s="155" t="s">
        <v>48</v>
      </c>
      <c r="C50" s="142" t="s">
        <v>157</v>
      </c>
      <c r="D50" s="138" t="s">
        <v>114</v>
      </c>
      <c r="E50" s="163">
        <v>1301957.08125</v>
      </c>
      <c r="F50" s="163">
        <v>1323075</v>
      </c>
      <c r="G50" s="147">
        <f>(F50-E50)/E50</f>
        <v>1.6220134330176831E-2</v>
      </c>
      <c r="H50" s="163">
        <v>1323075</v>
      </c>
      <c r="I50" s="147">
        <f>(F50-H50)/H50</f>
        <v>0</v>
      </c>
    </row>
    <row r="51" spans="1:9" ht="16.5">
      <c r="A51" s="35"/>
      <c r="B51" s="155" t="s">
        <v>49</v>
      </c>
      <c r="C51" s="142" t="s">
        <v>158</v>
      </c>
      <c r="D51" s="138" t="s">
        <v>199</v>
      </c>
      <c r="E51" s="163">
        <v>140841.79003724395</v>
      </c>
      <c r="F51" s="163">
        <v>166169.25</v>
      </c>
      <c r="G51" s="147">
        <f>(F51-E51)/E51</f>
        <v>0.17982915408884328</v>
      </c>
      <c r="H51" s="163">
        <v>166169.25</v>
      </c>
      <c r="I51" s="147">
        <f>(F51-H51)/H51</f>
        <v>0</v>
      </c>
    </row>
    <row r="52" spans="1:9" ht="16.5">
      <c r="A52" s="35"/>
      <c r="B52" s="155" t="s">
        <v>50</v>
      </c>
      <c r="C52" s="142" t="s">
        <v>159</v>
      </c>
      <c r="D52" s="140" t="s">
        <v>112</v>
      </c>
      <c r="E52" s="163">
        <v>1818667.5</v>
      </c>
      <c r="F52" s="163">
        <v>1672008</v>
      </c>
      <c r="G52" s="147">
        <f>(F52-E52)/E52</f>
        <v>-8.0641183723797777E-2</v>
      </c>
      <c r="H52" s="163">
        <v>1672008</v>
      </c>
      <c r="I52" s="147">
        <f>(F52-H52)/H52</f>
        <v>0</v>
      </c>
    </row>
    <row r="53" spans="1:9" ht="16.5" customHeight="1" thickBot="1">
      <c r="A53" s="36"/>
      <c r="B53" s="155" t="s">
        <v>45</v>
      </c>
      <c r="C53" s="142" t="s">
        <v>109</v>
      </c>
      <c r="D53" s="139" t="s">
        <v>108</v>
      </c>
      <c r="E53" s="166">
        <v>313707.05462445685</v>
      </c>
      <c r="F53" s="166">
        <v>342853.33333333331</v>
      </c>
      <c r="G53" s="153">
        <f>(F53-E53)/E53</f>
        <v>9.2909223044945172E-2</v>
      </c>
      <c r="H53" s="166">
        <v>319332</v>
      </c>
      <c r="I53" s="153">
        <f>(F53-H53)/H53</f>
        <v>7.3657927590511804E-2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4880530.6433099452</v>
      </c>
      <c r="F54" s="77">
        <f>SUM(F48:F53)</f>
        <v>4815149.3928571427</v>
      </c>
      <c r="G54" s="96">
        <f t="shared" ref="G54" si="6">(F54-E54)/E54</f>
        <v>-1.3396340527525377E-2</v>
      </c>
      <c r="H54" s="77">
        <f>SUM(H48:H53)</f>
        <v>4791628.0595238097</v>
      </c>
      <c r="I54" s="97">
        <f t="shared" ref="I54" si="7">(F54-H54)/H54</f>
        <v>4.9088395512214616E-3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38</v>
      </c>
      <c r="C56" s="145" t="s">
        <v>115</v>
      </c>
      <c r="D56" s="146" t="s">
        <v>114</v>
      </c>
      <c r="E56" s="160">
        <v>146088.22625698324</v>
      </c>
      <c r="F56" s="124">
        <v>155853.75</v>
      </c>
      <c r="G56" s="148">
        <f>(F56-E56)/E56</f>
        <v>6.6846754137724049E-2</v>
      </c>
      <c r="H56" s="124">
        <v>155853.75</v>
      </c>
      <c r="I56" s="148">
        <f>(F56-H56)/H56</f>
        <v>0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194145.15437616387</v>
      </c>
      <c r="F57" s="174">
        <v>212140.5</v>
      </c>
      <c r="G57" s="147">
        <f>(F57-E57)/E57</f>
        <v>9.2690161037804919E-2</v>
      </c>
      <c r="H57" s="174">
        <v>212140.5</v>
      </c>
      <c r="I57" s="147">
        <f>(F57-H57)/H57</f>
        <v>0</v>
      </c>
    </row>
    <row r="58" spans="1:9" ht="16.5">
      <c r="A58" s="102"/>
      <c r="B58" s="177" t="s">
        <v>40</v>
      </c>
      <c r="C58" s="142" t="s">
        <v>117</v>
      </c>
      <c r="D58" s="138" t="s">
        <v>114</v>
      </c>
      <c r="E58" s="163">
        <v>131867.90875232776</v>
      </c>
      <c r="F58" s="174">
        <v>139035</v>
      </c>
      <c r="G58" s="147">
        <f>(F58-E58)/E58</f>
        <v>5.4350533920526203E-2</v>
      </c>
      <c r="H58" s="174">
        <v>139035</v>
      </c>
      <c r="I58" s="147">
        <f>(F58-H58)/H58</f>
        <v>0</v>
      </c>
    </row>
    <row r="59" spans="1:9" ht="16.5">
      <c r="A59" s="102"/>
      <c r="B59" s="177" t="s">
        <v>41</v>
      </c>
      <c r="C59" s="142" t="s">
        <v>118</v>
      </c>
      <c r="D59" s="138" t="s">
        <v>114</v>
      </c>
      <c r="E59" s="163">
        <v>199788.09217877095</v>
      </c>
      <c r="F59" s="174">
        <v>158230.79999999999</v>
      </c>
      <c r="G59" s="147">
        <f>(F59-E59)/E59</f>
        <v>-0.20800685228820034</v>
      </c>
      <c r="H59" s="174">
        <v>158230.79999999999</v>
      </c>
      <c r="I59" s="147">
        <f>(F59-H59)/H59</f>
        <v>0</v>
      </c>
    </row>
    <row r="60" spans="1:9" s="118" customFormat="1" ht="16.5">
      <c r="A60" s="128"/>
      <c r="B60" s="177" t="s">
        <v>42</v>
      </c>
      <c r="C60" s="142" t="s">
        <v>198</v>
      </c>
      <c r="D60" s="138" t="s">
        <v>114</v>
      </c>
      <c r="E60" s="163">
        <v>103381.04567039106</v>
      </c>
      <c r="F60" s="179">
        <v>106743</v>
      </c>
      <c r="G60" s="147">
        <f>(F60-E60)/E60</f>
        <v>3.2520026353068929E-2</v>
      </c>
      <c r="H60" s="179">
        <v>106743</v>
      </c>
      <c r="I60" s="147">
        <f>(F60-H60)/H60</f>
        <v>0</v>
      </c>
    </row>
    <row r="61" spans="1:9" s="118" customFormat="1" ht="17.25" thickBot="1">
      <c r="A61" s="128"/>
      <c r="B61" s="178" t="s">
        <v>43</v>
      </c>
      <c r="C61" s="143" t="s">
        <v>119</v>
      </c>
      <c r="D61" s="139" t="s">
        <v>114</v>
      </c>
      <c r="E61" s="166">
        <v>97328.160441606815</v>
      </c>
      <c r="F61" s="166">
        <v>153611.25</v>
      </c>
      <c r="G61" s="152">
        <f>(F61-E61)/E61</f>
        <v>0.57828165356275163</v>
      </c>
      <c r="H61" s="166">
        <v>153611.25</v>
      </c>
      <c r="I61" s="152">
        <f>(F61-H61)/H61</f>
        <v>0</v>
      </c>
    </row>
    <row r="62" spans="1:9" s="118" customFormat="1" ht="16.5">
      <c r="A62" s="128"/>
      <c r="B62" s="88" t="s">
        <v>56</v>
      </c>
      <c r="C62" s="141" t="s">
        <v>123</v>
      </c>
      <c r="D62" s="138" t="s">
        <v>120</v>
      </c>
      <c r="E62" s="160">
        <v>978328</v>
      </c>
      <c r="F62" s="173">
        <v>1289288</v>
      </c>
      <c r="G62" s="147">
        <f>(F62-E62)/E62</f>
        <v>0.31784841075794623</v>
      </c>
      <c r="H62" s="173">
        <v>1289288</v>
      </c>
      <c r="I62" s="147">
        <f>(F62-H62)/H62</f>
        <v>0</v>
      </c>
    </row>
    <row r="63" spans="1:9" s="118" customFormat="1" ht="16.5">
      <c r="A63" s="128"/>
      <c r="B63" s="177" t="s">
        <v>55</v>
      </c>
      <c r="C63" s="142" t="s">
        <v>122</v>
      </c>
      <c r="D63" s="140" t="s">
        <v>120</v>
      </c>
      <c r="E63" s="163">
        <v>194037.13575418992</v>
      </c>
      <c r="F63" s="174">
        <v>223609.28571428571</v>
      </c>
      <c r="G63" s="147">
        <f>(F63-E63)/E63</f>
        <v>0.15240458917904445</v>
      </c>
      <c r="H63" s="174">
        <v>222199.71428571429</v>
      </c>
      <c r="I63" s="147">
        <f>(F63-H63)/H63</f>
        <v>6.343713956170666E-3</v>
      </c>
    </row>
    <row r="64" spans="1:9" ht="16.5" customHeight="1" thickBot="1">
      <c r="A64" s="103"/>
      <c r="B64" s="178" t="s">
        <v>54</v>
      </c>
      <c r="C64" s="143" t="s">
        <v>121</v>
      </c>
      <c r="D64" s="139" t="s">
        <v>120</v>
      </c>
      <c r="E64" s="166">
        <v>199491.13888888891</v>
      </c>
      <c r="F64" s="175">
        <v>189267</v>
      </c>
      <c r="G64" s="152">
        <f>(F64-E64)/E64</f>
        <v>-5.1251092884799614E-2</v>
      </c>
      <c r="H64" s="175">
        <v>180476.4</v>
      </c>
      <c r="I64" s="152">
        <f>(F64-H64)/H64</f>
        <v>4.8707753479125281E-2</v>
      </c>
    </row>
    <row r="65" spans="1:9" ht="15.75" customHeight="1" thickBot="1">
      <c r="A65" s="216" t="s">
        <v>192</v>
      </c>
      <c r="B65" s="228"/>
      <c r="C65" s="228"/>
      <c r="D65" s="229"/>
      <c r="E65" s="92">
        <f>SUM(E56:E64)</f>
        <v>2244454.8623193223</v>
      </c>
      <c r="F65" s="92">
        <f>SUM(F56:F64)</f>
        <v>2627778.5857142857</v>
      </c>
      <c r="G65" s="94">
        <f t="shared" ref="G65" si="8">(F65-E65)/E65</f>
        <v>0.17078700482256673</v>
      </c>
      <c r="H65" s="92">
        <f>SUM(H56:H64)</f>
        <v>2617578.4142857138</v>
      </c>
      <c r="I65" s="131">
        <f t="shared" ref="I65" si="9">(F65-H65)/H65</f>
        <v>3.8967968917008925E-3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60</v>
      </c>
      <c r="C67" s="142" t="s">
        <v>129</v>
      </c>
      <c r="D67" s="146" t="s">
        <v>206</v>
      </c>
      <c r="E67" s="160">
        <v>2913057.3333333335</v>
      </c>
      <c r="F67" s="168">
        <v>3145779</v>
      </c>
      <c r="G67" s="147">
        <f>(F67-E67)/E67</f>
        <v>7.988914739291085E-2</v>
      </c>
      <c r="H67" s="168">
        <v>3145779</v>
      </c>
      <c r="I67" s="147">
        <f>(F67-H67)/H67</f>
        <v>0</v>
      </c>
    </row>
    <row r="68" spans="1:9" ht="16.5">
      <c r="A68" s="35"/>
      <c r="B68" s="155" t="s">
        <v>61</v>
      </c>
      <c r="C68" s="142" t="s">
        <v>130</v>
      </c>
      <c r="D68" s="140" t="s">
        <v>207</v>
      </c>
      <c r="E68" s="163">
        <v>903839.625</v>
      </c>
      <c r="F68" s="162">
        <v>829027.33333333337</v>
      </c>
      <c r="G68" s="147">
        <f>(F68-E68)/E68</f>
        <v>-8.2771643992336177E-2</v>
      </c>
      <c r="H68" s="162">
        <v>829027.33333333337</v>
      </c>
      <c r="I68" s="147">
        <f>(F68-H68)/H68</f>
        <v>0</v>
      </c>
    </row>
    <row r="69" spans="1:9" ht="16.5">
      <c r="A69" s="35"/>
      <c r="B69" s="155" t="s">
        <v>62</v>
      </c>
      <c r="C69" s="142" t="s">
        <v>131</v>
      </c>
      <c r="D69" s="140" t="s">
        <v>125</v>
      </c>
      <c r="E69" s="163">
        <v>596754.16666666663</v>
      </c>
      <c r="F69" s="162">
        <v>590674.5</v>
      </c>
      <c r="G69" s="147">
        <f>(F69-E69)/E69</f>
        <v>-1.0187891440500979E-2</v>
      </c>
      <c r="H69" s="162">
        <v>590674.5</v>
      </c>
      <c r="I69" s="147">
        <f>(F69-H69)/H69</f>
        <v>0</v>
      </c>
    </row>
    <row r="70" spans="1:9" ht="16.5">
      <c r="A70" s="35"/>
      <c r="B70" s="155" t="s">
        <v>64</v>
      </c>
      <c r="C70" s="142" t="s">
        <v>133</v>
      </c>
      <c r="D70" s="140" t="s">
        <v>127</v>
      </c>
      <c r="E70" s="163">
        <v>219810.33255741777</v>
      </c>
      <c r="F70" s="162">
        <v>219652.875</v>
      </c>
      <c r="G70" s="147">
        <f>(F70-E70)/E70</f>
        <v>-7.1633373911866578E-4</v>
      </c>
      <c r="H70" s="162">
        <v>218755.875</v>
      </c>
      <c r="I70" s="147">
        <f>(F70-H70)/H70</f>
        <v>4.1004613018964632E-3</v>
      </c>
    </row>
    <row r="71" spans="1:9" ht="16.5">
      <c r="A71" s="35"/>
      <c r="B71" s="155" t="s">
        <v>59</v>
      </c>
      <c r="C71" s="142" t="s">
        <v>128</v>
      </c>
      <c r="D71" s="140" t="s">
        <v>124</v>
      </c>
      <c r="E71" s="163">
        <v>398153.46221291128</v>
      </c>
      <c r="F71" s="162">
        <v>491668.125</v>
      </c>
      <c r="G71" s="147">
        <f>(F71-E71)/E71</f>
        <v>0.23487090195659796</v>
      </c>
      <c r="H71" s="162">
        <v>479334.375</v>
      </c>
      <c r="I71" s="147">
        <f>(F71-H71)/H71</f>
        <v>2.5730994152046785E-2</v>
      </c>
    </row>
    <row r="72" spans="1:9" ht="16.5" customHeight="1" thickBot="1">
      <c r="A72" s="35"/>
      <c r="B72" s="155" t="s">
        <v>63</v>
      </c>
      <c r="C72" s="142" t="s">
        <v>132</v>
      </c>
      <c r="D72" s="139" t="s">
        <v>126</v>
      </c>
      <c r="E72" s="166">
        <v>289656.25</v>
      </c>
      <c r="F72" s="171">
        <v>292646.25</v>
      </c>
      <c r="G72" s="153">
        <f>(F72-E72)/E72</f>
        <v>1.032258064516129E-2</v>
      </c>
      <c r="H72" s="171">
        <v>281433.75</v>
      </c>
      <c r="I72" s="153">
        <f>(F72-H72)/H72</f>
        <v>3.9840637450199202E-2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5321271.1697703283</v>
      </c>
      <c r="F73" s="77">
        <f>SUM(F67:F72)</f>
        <v>5569448.083333334</v>
      </c>
      <c r="G73" s="96">
        <f t="shared" ref="G73" si="10">(F73-E73)/E73</f>
        <v>4.6638651864403517E-2</v>
      </c>
      <c r="H73" s="77">
        <f>SUM(H67:H72)</f>
        <v>5545004.833333334</v>
      </c>
      <c r="I73" s="97">
        <f t="shared" ref="I73" si="11">(F73-H73)/H73</f>
        <v>4.4081566625625724E-3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68</v>
      </c>
      <c r="C75" s="144" t="s">
        <v>138</v>
      </c>
      <c r="D75" s="146" t="s">
        <v>134</v>
      </c>
      <c r="E75" s="160">
        <v>300046.5</v>
      </c>
      <c r="F75" s="160">
        <v>310162.66666666669</v>
      </c>
      <c r="G75" s="147">
        <f>(F75-E75)/E75</f>
        <v>3.3715329679455307E-2</v>
      </c>
      <c r="H75" s="160">
        <v>313053</v>
      </c>
      <c r="I75" s="147">
        <f>(F75-H75)/H75</f>
        <v>-9.2327284304361042E-3</v>
      </c>
    </row>
    <row r="76" spans="1:9" ht="16.5">
      <c r="A76" s="35"/>
      <c r="B76" s="155" t="s">
        <v>67</v>
      </c>
      <c r="C76" s="142" t="s">
        <v>139</v>
      </c>
      <c r="D76" s="140" t="s">
        <v>135</v>
      </c>
      <c r="E76" s="163">
        <v>199599.42861576661</v>
      </c>
      <c r="F76" s="163">
        <v>205541.14285714287</v>
      </c>
      <c r="G76" s="147">
        <f>(F76-E76)/E76</f>
        <v>2.9768192637536037E-2</v>
      </c>
      <c r="H76" s="163">
        <v>205541.14285714287</v>
      </c>
      <c r="I76" s="147">
        <f>(F76-H76)/H76</f>
        <v>0</v>
      </c>
    </row>
    <row r="77" spans="1:9" ht="16.5">
      <c r="A77" s="35"/>
      <c r="B77" s="155" t="s">
        <v>69</v>
      </c>
      <c r="C77" s="142" t="s">
        <v>140</v>
      </c>
      <c r="D77" s="140" t="s">
        <v>136</v>
      </c>
      <c r="E77" s="163">
        <v>80219.108539505178</v>
      </c>
      <c r="F77" s="163">
        <v>98029.28571428571</v>
      </c>
      <c r="G77" s="147">
        <f>(F77-E77)/E77</f>
        <v>0.22201913607665719</v>
      </c>
      <c r="H77" s="163">
        <v>98029.28571428571</v>
      </c>
      <c r="I77" s="147">
        <f>(F77-H77)/H77</f>
        <v>0</v>
      </c>
    </row>
    <row r="78" spans="1:9" ht="16.5">
      <c r="A78" s="35"/>
      <c r="B78" s="155" t="s">
        <v>70</v>
      </c>
      <c r="C78" s="142" t="s">
        <v>141</v>
      </c>
      <c r="D78" s="140" t="s">
        <v>137</v>
      </c>
      <c r="E78" s="163">
        <v>132518.58919925513</v>
      </c>
      <c r="F78" s="163">
        <v>157872</v>
      </c>
      <c r="G78" s="147">
        <f>(F78-E78)/E78</f>
        <v>0.19131965525699526</v>
      </c>
      <c r="H78" s="163">
        <v>157872</v>
      </c>
      <c r="I78" s="147">
        <f>(F78-H78)/H78</f>
        <v>0</v>
      </c>
    </row>
    <row r="79" spans="1:9" ht="16.5" customHeight="1" thickBot="1">
      <c r="A79" s="36"/>
      <c r="B79" s="155" t="s">
        <v>71</v>
      </c>
      <c r="C79" s="142" t="s">
        <v>200</v>
      </c>
      <c r="D79" s="139" t="s">
        <v>134</v>
      </c>
      <c r="E79" s="166">
        <v>124529.50631078005</v>
      </c>
      <c r="F79" s="166">
        <v>132756</v>
      </c>
      <c r="G79" s="147">
        <f>(F79-E79)/E79</f>
        <v>6.6060598270498497E-2</v>
      </c>
      <c r="H79" s="166">
        <v>132756</v>
      </c>
      <c r="I79" s="147">
        <f>(F79-H79)/H79</f>
        <v>0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836913.13266530691</v>
      </c>
      <c r="F80" s="77">
        <f>SUM(F75:F79)</f>
        <v>904361.09523809527</v>
      </c>
      <c r="G80" s="96">
        <f t="shared" ref="G80" si="12">(F80-E80)/E80</f>
        <v>8.0591354036932919E-2</v>
      </c>
      <c r="H80" s="77">
        <f>SUM(H75:H79)</f>
        <v>907251.42857142852</v>
      </c>
      <c r="I80" s="97">
        <f t="shared" ref="I80" si="13">(F80-H80)/H80</f>
        <v>-3.1858129315755581E-3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78</v>
      </c>
      <c r="C82" s="142" t="s">
        <v>149</v>
      </c>
      <c r="D82" s="146" t="s">
        <v>147</v>
      </c>
      <c r="E82" s="160">
        <v>132503.88247465342</v>
      </c>
      <c r="F82" s="160">
        <v>145214.33333333334</v>
      </c>
      <c r="G82" s="148">
        <f>(F82-E82)/E82</f>
        <v>9.5925120240241218E-2</v>
      </c>
      <c r="H82" s="160">
        <v>145513.33333333334</v>
      </c>
      <c r="I82" s="148">
        <f>(F82-H82)/H82</f>
        <v>-2.054794520547945E-3</v>
      </c>
    </row>
    <row r="83" spans="1:11" ht="16.5">
      <c r="A83" s="35"/>
      <c r="B83" s="155" t="s">
        <v>74</v>
      </c>
      <c r="C83" s="142" t="s">
        <v>144</v>
      </c>
      <c r="D83" s="138" t="s">
        <v>142</v>
      </c>
      <c r="E83" s="163">
        <v>71631.857142857145</v>
      </c>
      <c r="F83" s="163">
        <v>70414.5</v>
      </c>
      <c r="G83" s="147">
        <f>(F83-E83)/E83</f>
        <v>-1.6994633273703069E-2</v>
      </c>
      <c r="H83" s="163">
        <v>70414.5</v>
      </c>
      <c r="I83" s="147">
        <f>(F83-H83)/H83</f>
        <v>0</v>
      </c>
    </row>
    <row r="84" spans="1:11" ht="16.5">
      <c r="A84" s="35"/>
      <c r="B84" s="155" t="s">
        <v>76</v>
      </c>
      <c r="C84" s="142" t="s">
        <v>143</v>
      </c>
      <c r="D84" s="140" t="s">
        <v>161</v>
      </c>
      <c r="E84" s="163">
        <v>105846</v>
      </c>
      <c r="F84" s="154">
        <v>91606.125</v>
      </c>
      <c r="G84" s="147">
        <f>(F84-E84)/E84</f>
        <v>-0.13453389830508475</v>
      </c>
      <c r="H84" s="154">
        <v>91606.125</v>
      </c>
      <c r="I84" s="147">
        <f>(F84-H84)/H84</f>
        <v>0</v>
      </c>
    </row>
    <row r="85" spans="1:11" ht="16.5">
      <c r="A85" s="35"/>
      <c r="B85" s="155" t="s">
        <v>75</v>
      </c>
      <c r="C85" s="142" t="s">
        <v>148</v>
      </c>
      <c r="D85" s="140" t="s">
        <v>145</v>
      </c>
      <c r="E85" s="163">
        <v>50082.5</v>
      </c>
      <c r="F85" s="163">
        <v>57023.571428571428</v>
      </c>
      <c r="G85" s="147">
        <f>(F85-E85)/E85</f>
        <v>0.13859275053304901</v>
      </c>
      <c r="H85" s="163">
        <v>57023.571428571428</v>
      </c>
      <c r="I85" s="147">
        <f>(F85-H85)/H85</f>
        <v>0</v>
      </c>
    </row>
    <row r="86" spans="1:11" ht="16.5">
      <c r="A86" s="35"/>
      <c r="B86" s="155" t="s">
        <v>77</v>
      </c>
      <c r="C86" s="142" t="s">
        <v>146</v>
      </c>
      <c r="D86" s="151" t="s">
        <v>162</v>
      </c>
      <c r="E86" s="172">
        <v>92563.611214566525</v>
      </c>
      <c r="F86" s="172">
        <v>90933.375</v>
      </c>
      <c r="G86" s="147">
        <f>(F86-E86)/E86</f>
        <v>-1.761206367357001E-2</v>
      </c>
      <c r="H86" s="172">
        <v>90933.375</v>
      </c>
      <c r="I86" s="147">
        <f>(F86-H86)/H86</f>
        <v>0</v>
      </c>
    </row>
    <row r="87" spans="1:11" ht="16.5">
      <c r="A87" s="35"/>
      <c r="B87" s="155" t="s">
        <v>79</v>
      </c>
      <c r="C87" s="142" t="s">
        <v>155</v>
      </c>
      <c r="D87" s="151" t="s">
        <v>156</v>
      </c>
      <c r="E87" s="172">
        <v>578565</v>
      </c>
      <c r="F87" s="172">
        <v>577967</v>
      </c>
      <c r="G87" s="147">
        <f>(F87-E87)/E87</f>
        <v>-1.0335917312661498E-3</v>
      </c>
      <c r="H87" s="172">
        <v>577967</v>
      </c>
      <c r="I87" s="147">
        <f>(F87-H87)/H87</f>
        <v>0</v>
      </c>
    </row>
    <row r="88" spans="1:11" ht="16.5" customHeight="1" thickBot="1">
      <c r="A88" s="33"/>
      <c r="B88" s="156" t="s">
        <v>80</v>
      </c>
      <c r="C88" s="143" t="s">
        <v>151</v>
      </c>
      <c r="D88" s="139" t="s">
        <v>150</v>
      </c>
      <c r="E88" s="166">
        <v>189200.55555555553</v>
      </c>
      <c r="F88" s="166">
        <v>302176.875</v>
      </c>
      <c r="G88" s="149">
        <f>(F88-E88)/E88</f>
        <v>0.59712467076382814</v>
      </c>
      <c r="H88" s="166">
        <v>300993.33333333331</v>
      </c>
      <c r="I88" s="149">
        <f>(F88-H88)/H88</f>
        <v>3.9321192052980776E-3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1220393.4063876327</v>
      </c>
      <c r="F89" s="77">
        <f>SUM(F82:F88)</f>
        <v>1335335.7797619049</v>
      </c>
      <c r="G89" s="104">
        <f t="shared" ref="G89:G90" si="14">(F89-E89)/E89</f>
        <v>9.4184688947559811E-2</v>
      </c>
      <c r="H89" s="77">
        <f>SUM(H82:H88)</f>
        <v>1334451.2380952381</v>
      </c>
      <c r="I89" s="97">
        <f t="shared" ref="I89:I90" si="15">(F89-H89)/H89</f>
        <v>6.6285049720461622E-4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21115252.627905432</v>
      </c>
      <c r="F90" s="92">
        <f>SUM(F31,F38,F46,F54,F65,F73,F80,F89)</f>
        <v>22444457.424603179</v>
      </c>
      <c r="G90" s="94">
        <f t="shared" si="14"/>
        <v>6.294998312930912E-2</v>
      </c>
      <c r="H90" s="92">
        <f>SUM(H31,H38,H46,H54,H65,H73,H80,H89)</f>
        <v>22646774.395039685</v>
      </c>
      <c r="I90" s="105">
        <f t="shared" si="15"/>
        <v>-8.9335888152274525E-3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E23" sqref="E23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2" bestFit="1" customWidth="1"/>
    <col min="12" max="12" width="9.140625" style="202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100000</v>
      </c>
      <c r="E16" s="194">
        <v>70000</v>
      </c>
      <c r="F16" s="194">
        <v>87500</v>
      </c>
      <c r="G16" s="134">
        <v>100000</v>
      </c>
      <c r="H16" s="134">
        <v>116666</v>
      </c>
      <c r="I16" s="134">
        <f>AVERAGE(D16:H16)</f>
        <v>94833.2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90000</v>
      </c>
      <c r="E17" s="180">
        <v>100000</v>
      </c>
      <c r="F17" s="180">
        <v>122500</v>
      </c>
      <c r="G17" s="196">
        <v>82500</v>
      </c>
      <c r="H17" s="196">
        <v>125000</v>
      </c>
      <c r="I17" s="134">
        <f t="shared" ref="I17:I40" si="0">AVERAGE(D17:H17)</f>
        <v>104000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100000</v>
      </c>
      <c r="E18" s="180">
        <v>60000</v>
      </c>
      <c r="F18" s="180">
        <v>150000</v>
      </c>
      <c r="G18" s="196">
        <v>87500</v>
      </c>
      <c r="H18" s="196">
        <v>108333</v>
      </c>
      <c r="I18" s="134">
        <f t="shared" si="0"/>
        <v>101166.6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40000</v>
      </c>
      <c r="E19" s="180">
        <v>35000</v>
      </c>
      <c r="F19" s="180">
        <v>47500</v>
      </c>
      <c r="G19" s="196">
        <v>37500</v>
      </c>
      <c r="H19" s="196">
        <v>50000</v>
      </c>
      <c r="I19" s="134">
        <f t="shared" si="0"/>
        <v>42000</v>
      </c>
      <c r="K19" s="193"/>
      <c r="L19" s="195"/>
      <c r="P19" s="202"/>
    </row>
    <row r="20" spans="1:16" ht="18">
      <c r="A20" s="82"/>
      <c r="B20" s="185" t="s">
        <v>8</v>
      </c>
      <c r="C20" s="142" t="s">
        <v>167</v>
      </c>
      <c r="D20" s="180">
        <v>175000</v>
      </c>
      <c r="E20" s="180">
        <v>300000</v>
      </c>
      <c r="F20" s="180">
        <v>450000</v>
      </c>
      <c r="G20" s="196">
        <v>200000</v>
      </c>
      <c r="H20" s="196">
        <v>275000</v>
      </c>
      <c r="I20" s="134">
        <f t="shared" si="0"/>
        <v>280000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60000</v>
      </c>
      <c r="E21" s="180">
        <v>75000</v>
      </c>
      <c r="F21" s="180">
        <v>87500</v>
      </c>
      <c r="G21" s="196">
        <v>45000</v>
      </c>
      <c r="H21" s="196">
        <v>100000</v>
      </c>
      <c r="I21" s="134">
        <f t="shared" si="0"/>
        <v>73500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75000</v>
      </c>
      <c r="E22" s="180">
        <v>65000</v>
      </c>
      <c r="F22" s="180">
        <v>87500</v>
      </c>
      <c r="G22" s="196">
        <v>62500</v>
      </c>
      <c r="H22" s="196">
        <v>75000</v>
      </c>
      <c r="I22" s="134">
        <f t="shared" si="0"/>
        <v>73000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20000</v>
      </c>
      <c r="E23" s="180">
        <v>25000</v>
      </c>
      <c r="F23" s="180">
        <v>50000</v>
      </c>
      <c r="G23" s="196">
        <v>27500</v>
      </c>
      <c r="H23" s="196">
        <v>26666</v>
      </c>
      <c r="I23" s="134">
        <f t="shared" si="0"/>
        <v>29833.200000000001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20000</v>
      </c>
      <c r="E24" s="180">
        <v>25000</v>
      </c>
      <c r="F24" s="180">
        <v>55000</v>
      </c>
      <c r="G24" s="196">
        <v>22500</v>
      </c>
      <c r="H24" s="196">
        <v>36666</v>
      </c>
      <c r="I24" s="134">
        <f t="shared" si="0"/>
        <v>31833.200000000001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20000</v>
      </c>
      <c r="E25" s="180">
        <v>25000</v>
      </c>
      <c r="F25" s="180">
        <v>50000</v>
      </c>
      <c r="G25" s="196">
        <v>45000</v>
      </c>
      <c r="H25" s="196">
        <v>36666</v>
      </c>
      <c r="I25" s="134">
        <f t="shared" si="0"/>
        <v>35333.199999999997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20000</v>
      </c>
      <c r="E26" s="180">
        <v>25000</v>
      </c>
      <c r="F26" s="180">
        <v>50000</v>
      </c>
      <c r="G26" s="196">
        <v>22500</v>
      </c>
      <c r="H26" s="196">
        <v>30000</v>
      </c>
      <c r="I26" s="134">
        <f t="shared" si="0"/>
        <v>29500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50000</v>
      </c>
      <c r="E27" s="180">
        <v>85000</v>
      </c>
      <c r="F27" s="180">
        <v>50000</v>
      </c>
      <c r="G27" s="196">
        <v>50000</v>
      </c>
      <c r="H27" s="196">
        <v>50000</v>
      </c>
      <c r="I27" s="134">
        <f t="shared" si="0"/>
        <v>57000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20000</v>
      </c>
      <c r="E28" s="180">
        <v>25000</v>
      </c>
      <c r="F28" s="180">
        <v>50000</v>
      </c>
      <c r="G28" s="196">
        <v>22500</v>
      </c>
      <c r="H28" s="196">
        <v>38333</v>
      </c>
      <c r="I28" s="134">
        <f t="shared" si="0"/>
        <v>31166.6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60000</v>
      </c>
      <c r="E29" s="180">
        <v>50000</v>
      </c>
      <c r="F29" s="180">
        <v>57500</v>
      </c>
      <c r="G29" s="196">
        <v>55000</v>
      </c>
      <c r="H29" s="196">
        <v>56666</v>
      </c>
      <c r="I29" s="134">
        <f t="shared" si="0"/>
        <v>55833.2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33000</v>
      </c>
      <c r="E30" s="180">
        <v>150000</v>
      </c>
      <c r="F30" s="180">
        <v>200000</v>
      </c>
      <c r="G30" s="196">
        <v>55000</v>
      </c>
      <c r="H30" s="196">
        <v>75000</v>
      </c>
      <c r="I30" s="134">
        <f t="shared" si="0"/>
        <v>102600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75000</v>
      </c>
      <c r="E31" s="181">
        <v>75000</v>
      </c>
      <c r="F31" s="181">
        <v>55000</v>
      </c>
      <c r="G31" s="136">
        <v>65000</v>
      </c>
      <c r="H31" s="136">
        <v>70000</v>
      </c>
      <c r="I31" s="134">
        <f t="shared" si="0"/>
        <v>68000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160000</v>
      </c>
      <c r="E33" s="194">
        <v>150000</v>
      </c>
      <c r="F33" s="194">
        <v>150000</v>
      </c>
      <c r="G33" s="134">
        <v>250000</v>
      </c>
      <c r="H33" s="134">
        <v>150000</v>
      </c>
      <c r="I33" s="134">
        <f t="shared" si="0"/>
        <v>172000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160000</v>
      </c>
      <c r="E34" s="180">
        <v>150000</v>
      </c>
      <c r="F34" s="180">
        <v>150000</v>
      </c>
      <c r="G34" s="196">
        <v>250000</v>
      </c>
      <c r="H34" s="196">
        <v>150000</v>
      </c>
      <c r="I34" s="134">
        <f t="shared" si="0"/>
        <v>172000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85000</v>
      </c>
      <c r="E35" s="180">
        <v>100000</v>
      </c>
      <c r="F35" s="180">
        <v>80000</v>
      </c>
      <c r="G35" s="196">
        <v>75000</v>
      </c>
      <c r="H35" s="196">
        <v>80000</v>
      </c>
      <c r="I35" s="134">
        <f t="shared" si="0"/>
        <v>84000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85000</v>
      </c>
      <c r="E36" s="180">
        <v>75000</v>
      </c>
      <c r="F36" s="180">
        <v>55000</v>
      </c>
      <c r="G36" s="196">
        <v>72500</v>
      </c>
      <c r="H36" s="196">
        <v>100000</v>
      </c>
      <c r="I36" s="134">
        <f t="shared" si="0"/>
        <v>77500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40000</v>
      </c>
      <c r="E37" s="180">
        <v>35000</v>
      </c>
      <c r="F37" s="180">
        <v>55000</v>
      </c>
      <c r="G37" s="196">
        <v>50000</v>
      </c>
      <c r="H37" s="196">
        <v>50000</v>
      </c>
      <c r="I37" s="134">
        <f t="shared" si="0"/>
        <v>46000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1794000</v>
      </c>
      <c r="E39" s="159">
        <v>2000000</v>
      </c>
      <c r="F39" s="159">
        <v>1973400</v>
      </c>
      <c r="G39" s="159">
        <v>1480050</v>
      </c>
      <c r="H39" s="159">
        <v>1593969</v>
      </c>
      <c r="I39" s="159">
        <f t="shared" si="0"/>
        <v>1768283.8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1076400</v>
      </c>
      <c r="E40" s="181">
        <v>1180000</v>
      </c>
      <c r="F40" s="181">
        <v>1166100</v>
      </c>
      <c r="G40" s="136">
        <v>1076400</v>
      </c>
      <c r="H40" s="136">
        <v>1255800</v>
      </c>
      <c r="I40" s="136">
        <f t="shared" si="0"/>
        <v>1150940</v>
      </c>
      <c r="K40" s="199"/>
      <c r="L40" s="195"/>
    </row>
    <row r="41" spans="1:12" ht="15.75" thickBot="1">
      <c r="C41" s="200" t="s">
        <v>220</v>
      </c>
      <c r="D41" s="200">
        <f>SUM(D16:D40)</f>
        <v>4358400</v>
      </c>
      <c r="E41" s="200">
        <f t="shared" ref="E41:H41" si="1">SUM(E16:E40)</f>
        <v>4880000</v>
      </c>
      <c r="F41" s="200">
        <f t="shared" si="1"/>
        <v>5279500</v>
      </c>
      <c r="G41" s="200">
        <f t="shared" si="1"/>
        <v>4233950</v>
      </c>
      <c r="H41" s="200">
        <f t="shared" si="1"/>
        <v>4649765</v>
      </c>
      <c r="I41" s="84"/>
    </row>
    <row r="49" spans="11:12" s="118" customFormat="1">
      <c r="K49" s="202"/>
      <c r="L49" s="202"/>
    </row>
    <row r="50" spans="11:12" s="118" customFormat="1">
      <c r="K50" s="202"/>
      <c r="L50" s="202"/>
    </row>
    <row r="51" spans="11:12" s="118" customFormat="1">
      <c r="K51" s="202"/>
      <c r="L51" s="202"/>
    </row>
    <row r="52" spans="11:12" s="118" customFormat="1">
      <c r="K52" s="202"/>
      <c r="L52" s="202"/>
    </row>
    <row r="53" spans="11:12" s="118" customFormat="1">
      <c r="K53" s="202"/>
      <c r="L53" s="202"/>
    </row>
    <row r="54" spans="11:12" s="118" customFormat="1">
      <c r="K54" s="202"/>
      <c r="L54" s="202"/>
    </row>
    <row r="55" spans="11:12" s="118" customFormat="1">
      <c r="K55" s="202"/>
      <c r="L55" s="202"/>
    </row>
    <row r="56" spans="11:12" s="118" customFormat="1">
      <c r="K56" s="202"/>
      <c r="L56" s="202"/>
    </row>
    <row r="57" spans="11:12" s="118" customFormat="1">
      <c r="K57" s="202"/>
      <c r="L57" s="202"/>
    </row>
    <row r="58" spans="11:12" s="118" customFormat="1">
      <c r="K58" s="202"/>
      <c r="L58" s="202"/>
    </row>
    <row r="59" spans="11:12" s="118" customFormat="1">
      <c r="K59" s="202"/>
      <c r="L59" s="202"/>
    </row>
    <row r="60" spans="11:12" s="118" customFormat="1">
      <c r="K60" s="202"/>
      <c r="L60" s="202"/>
    </row>
    <row r="61" spans="11:12" s="118" customFormat="1">
      <c r="K61" s="202"/>
      <c r="L61" s="202"/>
    </row>
    <row r="62" spans="11:12" s="118" customFormat="1">
      <c r="K62" s="202"/>
      <c r="L62" s="202"/>
    </row>
    <row r="63" spans="11:12" s="118" customFormat="1">
      <c r="K63" s="202"/>
      <c r="L63" s="202"/>
    </row>
    <row r="64" spans="11:12" s="118" customFormat="1">
      <c r="K64" s="202"/>
      <c r="L64" s="202"/>
    </row>
    <row r="65" spans="11:12" s="118" customFormat="1">
      <c r="K65" s="202"/>
      <c r="L65" s="202"/>
    </row>
    <row r="66" spans="11:12" s="118" customFormat="1">
      <c r="K66" s="202"/>
      <c r="L66" s="202"/>
    </row>
    <row r="67" spans="11:12" s="118" customFormat="1">
      <c r="K67" s="202"/>
      <c r="L67" s="202"/>
    </row>
    <row r="68" spans="11:12" s="118" customFormat="1">
      <c r="K68" s="202"/>
      <c r="L68" s="202"/>
    </row>
    <row r="69" spans="11:12" s="118" customFormat="1">
      <c r="K69" s="202"/>
      <c r="L69" s="202"/>
    </row>
    <row r="70" spans="11:12" s="118" customFormat="1">
      <c r="K70" s="202"/>
      <c r="L70" s="202"/>
    </row>
    <row r="71" spans="11:12" s="118" customFormat="1">
      <c r="K71" s="202"/>
      <c r="L71" s="202"/>
    </row>
    <row r="72" spans="11:12" s="118" customFormat="1">
      <c r="K72" s="202"/>
      <c r="L72" s="202"/>
    </row>
    <row r="73" spans="11:12" s="118" customFormat="1">
      <c r="K73" s="202"/>
      <c r="L73" s="202"/>
    </row>
    <row r="74" spans="11:12" s="118" customFormat="1">
      <c r="K74" s="202"/>
      <c r="L74" s="202"/>
    </row>
    <row r="75" spans="11:12" s="118" customFormat="1">
      <c r="K75" s="202"/>
      <c r="L75" s="202"/>
    </row>
    <row r="76" spans="11:12" s="118" customFormat="1">
      <c r="K76" s="202"/>
      <c r="L76" s="202"/>
    </row>
    <row r="77" spans="11:12" s="118" customFormat="1">
      <c r="K77" s="202"/>
      <c r="L77" s="202"/>
    </row>
    <row r="78" spans="11:12" s="118" customFormat="1">
      <c r="K78" s="202"/>
      <c r="L78" s="202"/>
    </row>
    <row r="79" spans="11:12" s="118" customFormat="1">
      <c r="K79" s="202"/>
      <c r="L79" s="202"/>
    </row>
    <row r="80" spans="11:12" s="118" customFormat="1">
      <c r="K80" s="202"/>
      <c r="L80" s="202"/>
    </row>
    <row r="81" spans="11:12" s="118" customFormat="1">
      <c r="K81" s="202"/>
      <c r="L81" s="202"/>
    </row>
    <row r="82" spans="11:12" s="118" customFormat="1">
      <c r="K82" s="202"/>
      <c r="L82" s="202"/>
    </row>
    <row r="83" spans="11:12" s="118" customFormat="1">
      <c r="K83" s="202"/>
      <c r="L83" s="202"/>
    </row>
    <row r="84" spans="11:12" s="118" customFormat="1">
      <c r="K84" s="202"/>
      <c r="L84" s="202"/>
    </row>
    <row r="85" spans="11:12" s="118" customFormat="1">
      <c r="K85" s="202"/>
      <c r="L85" s="202"/>
    </row>
    <row r="86" spans="11:12" s="118" customFormat="1">
      <c r="K86" s="202"/>
      <c r="L86" s="202"/>
    </row>
    <row r="87" spans="11:12" s="118" customFormat="1">
      <c r="K87" s="202"/>
      <c r="L87" s="202"/>
    </row>
    <row r="88" spans="11:12" s="118" customFormat="1">
      <c r="K88" s="202"/>
      <c r="L88" s="202"/>
    </row>
    <row r="89" spans="11:12" s="118" customFormat="1">
      <c r="K89" s="202"/>
      <c r="L89" s="202"/>
    </row>
    <row r="90" spans="11:12" s="118" customFormat="1">
      <c r="K90" s="202"/>
      <c r="L90" s="202"/>
    </row>
    <row r="91" spans="11:12" s="118" customFormat="1">
      <c r="K91" s="202"/>
      <c r="L91" s="202"/>
    </row>
    <row r="92" spans="11:12" s="118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22-04-2025</vt:lpstr>
      <vt:lpstr>By Order</vt:lpstr>
      <vt:lpstr>All Stores</vt:lpstr>
      <vt:lpstr>'22-04-2025'!Print_Titles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2025-04-25T05:19:27Z</cp:lastPrinted>
  <dcterms:created xsi:type="dcterms:W3CDTF">2010-10-20T06:23:14Z</dcterms:created>
  <dcterms:modified xsi:type="dcterms:W3CDTF">2025-04-25T05:30:44Z</dcterms:modified>
</cp:coreProperties>
</file>