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-120" yWindow="-120" windowWidth="15480" windowHeight="11640" tabRatio="599" activeTab="4"/>
  </bookViews>
  <sheets>
    <sheet name="Supermarkets" sheetId="5" r:id="rId1"/>
    <sheet name="stores" sheetId="7" r:id="rId2"/>
    <sheet name="Comp" sheetId="8" r:id="rId3"/>
    <sheet name="02-06-2025" sheetId="9" r:id="rId4"/>
    <sheet name="By Order" sheetId="11" r:id="rId5"/>
    <sheet name="All Stores" sheetId="12" r:id="rId6"/>
  </sheets>
  <definedNames>
    <definedName name="_xlnm._FilterDatabase" localSheetId="4" hidden="1">'By Order'!$B$67:$I$72</definedName>
    <definedName name="_xlnm.Print_Titles" localSheetId="3">'02-06-2025'!$12:$14</definedName>
    <definedName name="_xlnm.Print_Titles" localSheetId="5">'All Stores'!$13:$14</definedName>
    <definedName name="_xlnm.Print_Titles" localSheetId="4">'By Order'!$12:$13</definedName>
    <definedName name="_xlnm.Print_Titles" localSheetId="2">Comp!$12:$13</definedName>
    <definedName name="_xlnm.Print_Titles" localSheetId="1">stores!$12:$13</definedName>
    <definedName name="_xlnm.Print_Titles" localSheetId="0">Supermarkets!$12:$13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7" i="11" l="1"/>
  <c r="G87" i="11"/>
  <c r="I86" i="11"/>
  <c r="G86" i="11"/>
  <c r="I84" i="11"/>
  <c r="G84" i="11"/>
  <c r="I85" i="11"/>
  <c r="G85" i="11"/>
  <c r="I82" i="11"/>
  <c r="G82" i="11"/>
  <c r="I88" i="11"/>
  <c r="G88" i="11"/>
  <c r="I83" i="11"/>
  <c r="G83" i="11"/>
  <c r="I79" i="11"/>
  <c r="G79" i="11"/>
  <c r="I77" i="11"/>
  <c r="G77" i="11"/>
  <c r="I76" i="11"/>
  <c r="G76" i="11"/>
  <c r="I78" i="11"/>
  <c r="G78" i="11"/>
  <c r="I75" i="11"/>
  <c r="G75" i="11"/>
  <c r="I72" i="11"/>
  <c r="G72" i="11"/>
  <c r="I67" i="11"/>
  <c r="G67" i="11"/>
  <c r="I69" i="11"/>
  <c r="G69" i="11"/>
  <c r="I71" i="11"/>
  <c r="G71" i="11"/>
  <c r="I70" i="11"/>
  <c r="G70" i="11"/>
  <c r="I68" i="11"/>
  <c r="G68" i="11"/>
  <c r="I62" i="11"/>
  <c r="G62" i="11"/>
  <c r="I64" i="11"/>
  <c r="G64" i="11"/>
  <c r="I63" i="11"/>
  <c r="G63" i="11"/>
  <c r="I61" i="11"/>
  <c r="G61" i="11"/>
  <c r="I58" i="11"/>
  <c r="G58" i="11"/>
  <c r="I57" i="11"/>
  <c r="G57" i="11"/>
  <c r="I56" i="11"/>
  <c r="G56" i="11"/>
  <c r="I60" i="11"/>
  <c r="G60" i="11"/>
  <c r="I59" i="11"/>
  <c r="G59" i="11"/>
  <c r="I52" i="11"/>
  <c r="G52" i="11"/>
  <c r="I51" i="11"/>
  <c r="G51" i="11"/>
  <c r="I50" i="11"/>
  <c r="G50" i="11"/>
  <c r="I49" i="11"/>
  <c r="G49" i="11"/>
  <c r="I48" i="11"/>
  <c r="G48" i="11"/>
  <c r="I53" i="11"/>
  <c r="G53" i="11"/>
  <c r="I41" i="11"/>
  <c r="G41" i="11"/>
  <c r="I43" i="11"/>
  <c r="G43" i="11"/>
  <c r="I45" i="11"/>
  <c r="G45" i="11"/>
  <c r="I42" i="11"/>
  <c r="G42" i="11"/>
  <c r="I40" i="11"/>
  <c r="G40" i="11"/>
  <c r="I44" i="11"/>
  <c r="G44" i="11"/>
  <c r="I36" i="11"/>
  <c r="G36" i="11"/>
  <c r="I33" i="11"/>
  <c r="G33" i="11"/>
  <c r="I37" i="11"/>
  <c r="G37" i="11"/>
  <c r="I35" i="11"/>
  <c r="G35" i="11"/>
  <c r="I34" i="11"/>
  <c r="G34" i="11"/>
  <c r="I19" i="11"/>
  <c r="G19" i="11"/>
  <c r="I29" i="11"/>
  <c r="G29" i="11"/>
  <c r="I22" i="11"/>
  <c r="G22" i="11"/>
  <c r="I20" i="11"/>
  <c r="G20" i="11"/>
  <c r="I18" i="11"/>
  <c r="G18" i="11"/>
  <c r="I23" i="11"/>
  <c r="G23" i="11"/>
  <c r="I21" i="11"/>
  <c r="G21" i="11"/>
  <c r="I24" i="11"/>
  <c r="G24" i="11"/>
  <c r="I17" i="11"/>
  <c r="G17" i="11"/>
  <c r="I27" i="11"/>
  <c r="G27" i="11"/>
  <c r="I28" i="11"/>
  <c r="G28" i="11"/>
  <c r="I26" i="11"/>
  <c r="G26" i="11"/>
  <c r="I15" i="11"/>
  <c r="G15" i="11"/>
  <c r="I25" i="11"/>
  <c r="G25" i="11"/>
  <c r="I30" i="11"/>
  <c r="G30" i="11"/>
  <c r="I16" i="11"/>
  <c r="G16" i="11"/>
  <c r="H41" i="12" l="1"/>
  <c r="G41" i="12"/>
  <c r="F41" i="12"/>
  <c r="E41" i="12"/>
  <c r="D41" i="12"/>
  <c r="I40" i="12"/>
  <c r="I39" i="12"/>
  <c r="I37" i="12"/>
  <c r="I36" i="12"/>
  <c r="I35" i="12"/>
  <c r="I34" i="12"/>
  <c r="I33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D40" i="8" l="1"/>
  <c r="F19" i="8"/>
  <c r="G16" i="5"/>
  <c r="I26" i="7"/>
  <c r="G26" i="5"/>
  <c r="G34" i="5"/>
  <c r="G25" i="5" l="1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3" i="9"/>
  <c r="G34" i="9"/>
  <c r="G35" i="9"/>
  <c r="G36" i="9"/>
  <c r="G37" i="9"/>
  <c r="G39" i="9"/>
  <c r="G40" i="9"/>
  <c r="G41" i="9"/>
  <c r="G42" i="9"/>
  <c r="G43" i="9"/>
  <c r="G44" i="9"/>
  <c r="G46" i="9"/>
  <c r="G47" i="9"/>
  <c r="G48" i="9"/>
  <c r="G49" i="9"/>
  <c r="G50" i="9"/>
  <c r="G51" i="9"/>
  <c r="G53" i="9"/>
  <c r="G54" i="9"/>
  <c r="G55" i="9"/>
  <c r="G56" i="9"/>
  <c r="G57" i="9"/>
  <c r="G58" i="9"/>
  <c r="G59" i="9"/>
  <c r="G60" i="9"/>
  <c r="G61" i="9"/>
  <c r="G63" i="9"/>
  <c r="G64" i="9"/>
  <c r="G65" i="9"/>
  <c r="G66" i="9"/>
  <c r="G67" i="9"/>
  <c r="G68" i="9"/>
  <c r="G70" i="9"/>
  <c r="G71" i="9"/>
  <c r="G72" i="9"/>
  <c r="G73" i="9"/>
  <c r="G74" i="9"/>
  <c r="G76" i="9"/>
  <c r="G77" i="9"/>
  <c r="G78" i="9"/>
  <c r="G79" i="9"/>
  <c r="G80" i="9"/>
  <c r="G81" i="9"/>
  <c r="G82" i="9"/>
  <c r="I31" i="9" l="1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H80" i="11" l="1"/>
  <c r="F80" i="11"/>
  <c r="H15" i="8" l="1"/>
  <c r="H16" i="8" l="1"/>
  <c r="H17" i="8"/>
  <c r="H18" i="8"/>
  <c r="H19" i="8"/>
  <c r="H20" i="8"/>
  <c r="H21" i="8"/>
  <c r="H22" i="8"/>
  <c r="H23" i="8"/>
  <c r="H24" i="8"/>
  <c r="I24" i="8" s="1"/>
  <c r="H25" i="8"/>
  <c r="H26" i="8"/>
  <c r="H27" i="8"/>
  <c r="H28" i="8"/>
  <c r="H29" i="8"/>
  <c r="H30" i="8"/>
  <c r="H32" i="8"/>
  <c r="H33" i="8"/>
  <c r="H34" i="8"/>
  <c r="H35" i="8"/>
  <c r="H36" i="8"/>
  <c r="H38" i="8"/>
  <c r="H39" i="8"/>
  <c r="H73" i="11" l="1"/>
  <c r="I15" i="5" l="1"/>
  <c r="E31" i="11" l="1"/>
  <c r="F31" i="11"/>
  <c r="H31" i="11"/>
  <c r="E38" i="11"/>
  <c r="F38" i="11"/>
  <c r="H38" i="11"/>
  <c r="G38" i="11" l="1"/>
  <c r="G31" i="11"/>
  <c r="E40" i="8"/>
  <c r="I70" i="9" l="1"/>
  <c r="I71" i="9"/>
  <c r="I72" i="9"/>
  <c r="I73" i="9"/>
  <c r="I74" i="9"/>
  <c r="G34" i="7" l="1"/>
  <c r="I19" i="5"/>
  <c r="I17" i="5" l="1"/>
  <c r="G19" i="5"/>
  <c r="I16" i="5"/>
  <c r="I18" i="5"/>
  <c r="I20" i="5"/>
  <c r="I21" i="5"/>
  <c r="I22" i="5"/>
  <c r="I23" i="5"/>
  <c r="I24" i="5"/>
  <c r="I25" i="5"/>
  <c r="I26" i="5"/>
  <c r="I27" i="5"/>
  <c r="I28" i="5"/>
  <c r="I29" i="5"/>
  <c r="I30" i="5"/>
  <c r="I32" i="5"/>
  <c r="I33" i="5"/>
  <c r="I34" i="5"/>
  <c r="I35" i="5"/>
  <c r="I36" i="5"/>
  <c r="I38" i="5"/>
  <c r="I39" i="5"/>
  <c r="I40" i="5"/>
  <c r="F73" i="11" l="1"/>
  <c r="I73" i="11" l="1"/>
  <c r="G18" i="5" l="1"/>
  <c r="G40" i="8" l="1"/>
  <c r="E46" i="11"/>
  <c r="E54" i="11"/>
  <c r="E65" i="11"/>
  <c r="E73" i="11"/>
  <c r="E80" i="11"/>
  <c r="E89" i="11" l="1"/>
  <c r="E90" i="11" l="1"/>
  <c r="G52" i="5" l="1"/>
  <c r="I50" i="5"/>
  <c r="I45" i="5" l="1"/>
  <c r="F65" i="11" l="1"/>
  <c r="H89" i="11" l="1"/>
  <c r="F89" i="11"/>
  <c r="H65" i="11"/>
  <c r="I65" i="11" s="1"/>
  <c r="H54" i="11"/>
  <c r="F54" i="11"/>
  <c r="H46" i="11"/>
  <c r="F46" i="11"/>
  <c r="H90" i="11" l="1"/>
  <c r="I46" i="11"/>
  <c r="I89" i="11"/>
  <c r="G73" i="11"/>
  <c r="I54" i="11"/>
  <c r="G46" i="11"/>
  <c r="G80" i="11"/>
  <c r="G54" i="11"/>
  <c r="I38" i="11"/>
  <c r="G89" i="11"/>
  <c r="G65" i="11"/>
  <c r="F90" i="11"/>
  <c r="I31" i="11"/>
  <c r="I80" i="11"/>
  <c r="I90" i="11" l="1"/>
  <c r="G90" i="11"/>
  <c r="F15" i="8" l="1"/>
  <c r="I15" i="8"/>
  <c r="F16" i="8"/>
  <c r="F17" i="8"/>
  <c r="F18" i="8"/>
  <c r="F20" i="8"/>
  <c r="F21" i="8"/>
  <c r="F22" i="8"/>
  <c r="F23" i="8"/>
  <c r="F24" i="8"/>
  <c r="F25" i="8"/>
  <c r="F26" i="8"/>
  <c r="F27" i="8"/>
  <c r="F28" i="8"/>
  <c r="F29" i="8"/>
  <c r="F30" i="8"/>
  <c r="F32" i="8"/>
  <c r="F33" i="8"/>
  <c r="F34" i="8"/>
  <c r="F35" i="8"/>
  <c r="F36" i="8"/>
  <c r="F38" i="8"/>
  <c r="F39" i="8"/>
  <c r="I46" i="9" l="1"/>
  <c r="I47" i="9"/>
  <c r="I48" i="9"/>
  <c r="I49" i="9"/>
  <c r="I50" i="9"/>
  <c r="I51" i="9"/>
  <c r="H40" i="8" l="1"/>
  <c r="G17" i="5" l="1"/>
  <c r="G20" i="5"/>
  <c r="G21" i="5"/>
  <c r="G22" i="5"/>
  <c r="G23" i="5"/>
  <c r="G24" i="5"/>
  <c r="G27" i="5"/>
  <c r="G28" i="5"/>
  <c r="G29" i="5"/>
  <c r="G30" i="5"/>
  <c r="G32" i="5"/>
  <c r="G33" i="5"/>
  <c r="G35" i="5"/>
  <c r="G36" i="5"/>
  <c r="G38" i="5"/>
  <c r="G39" i="5"/>
  <c r="G40" i="5"/>
  <c r="G41" i="5"/>
  <c r="G42" i="5"/>
  <c r="G43" i="5"/>
  <c r="G45" i="5"/>
  <c r="G46" i="5"/>
  <c r="G47" i="5"/>
  <c r="G48" i="5"/>
  <c r="G49" i="5"/>
  <c r="G50" i="5"/>
  <c r="G53" i="5"/>
  <c r="G54" i="5"/>
  <c r="G55" i="5"/>
  <c r="G56" i="5"/>
  <c r="G57" i="5"/>
  <c r="G58" i="5"/>
  <c r="G59" i="5"/>
  <c r="G60" i="5"/>
  <c r="G62" i="5"/>
  <c r="G63" i="5"/>
  <c r="G64" i="5"/>
  <c r="G65" i="5"/>
  <c r="G66" i="5"/>
  <c r="G67" i="5"/>
  <c r="G69" i="5"/>
  <c r="G70" i="5"/>
  <c r="G71" i="5"/>
  <c r="G72" i="5"/>
  <c r="G73" i="5"/>
  <c r="G75" i="5"/>
  <c r="G76" i="5"/>
  <c r="G77" i="5"/>
  <c r="G78" i="5"/>
  <c r="G79" i="5"/>
  <c r="G80" i="5"/>
  <c r="G81" i="5"/>
  <c r="I16" i="7" l="1"/>
  <c r="I66" i="9" l="1"/>
  <c r="I76" i="9" l="1"/>
  <c r="I77" i="9"/>
  <c r="I78" i="9"/>
  <c r="I79" i="9"/>
  <c r="I80" i="9"/>
  <c r="I65" i="5" l="1"/>
  <c r="I42" i="5"/>
  <c r="I43" i="5"/>
  <c r="I46" i="5"/>
  <c r="I47" i="5"/>
  <c r="I48" i="5"/>
  <c r="I49" i="5"/>
  <c r="I52" i="5"/>
  <c r="I53" i="5"/>
  <c r="I54" i="5"/>
  <c r="I55" i="5"/>
  <c r="I56" i="5"/>
  <c r="I57" i="5"/>
  <c r="I58" i="5"/>
  <c r="I59" i="5"/>
  <c r="I60" i="5"/>
  <c r="I62" i="5"/>
  <c r="I63" i="5"/>
  <c r="I64" i="5"/>
  <c r="I66" i="5"/>
  <c r="I67" i="5"/>
  <c r="I69" i="5"/>
  <c r="I70" i="5"/>
  <c r="I71" i="5"/>
  <c r="I72" i="5"/>
  <c r="I73" i="5"/>
  <c r="I75" i="5"/>
  <c r="I76" i="5"/>
  <c r="I77" i="5"/>
  <c r="I78" i="5"/>
  <c r="I79" i="5"/>
  <c r="I80" i="5"/>
  <c r="I81" i="5"/>
  <c r="I40" i="8" l="1"/>
  <c r="I39" i="7" l="1"/>
  <c r="I41" i="5"/>
  <c r="I30" i="7" l="1"/>
  <c r="I36" i="9" l="1"/>
  <c r="I38" i="7"/>
  <c r="I36" i="7"/>
  <c r="I35" i="7"/>
  <c r="I34" i="7"/>
  <c r="I33" i="7"/>
  <c r="I32" i="7"/>
  <c r="I29" i="7"/>
  <c r="I28" i="7"/>
  <c r="I27" i="7"/>
  <c r="I25" i="7"/>
  <c r="I24" i="7"/>
  <c r="I23" i="7"/>
  <c r="I22" i="7"/>
  <c r="I21" i="7"/>
  <c r="I20" i="7"/>
  <c r="I19" i="7"/>
  <c r="I18" i="7"/>
  <c r="I17" i="7"/>
  <c r="I15" i="7"/>
  <c r="I82" i="9" l="1"/>
  <c r="I81" i="9"/>
  <c r="I68" i="9"/>
  <c r="I67" i="9"/>
  <c r="I65" i="9"/>
  <c r="I64" i="9"/>
  <c r="I63" i="9"/>
  <c r="I61" i="9"/>
  <c r="I60" i="9"/>
  <c r="I59" i="9"/>
  <c r="I58" i="9"/>
  <c r="I57" i="9"/>
  <c r="I56" i="9"/>
  <c r="I55" i="9"/>
  <c r="I54" i="9"/>
  <c r="I53" i="9"/>
  <c r="I44" i="9"/>
  <c r="I43" i="9"/>
  <c r="I42" i="9"/>
  <c r="I41" i="9"/>
  <c r="I40" i="9"/>
  <c r="I39" i="9"/>
  <c r="I37" i="9"/>
  <c r="I35" i="9"/>
  <c r="I34" i="9"/>
  <c r="I33" i="9"/>
  <c r="G16" i="7" l="1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2" i="7"/>
  <c r="G33" i="7"/>
  <c r="G35" i="7"/>
  <c r="G36" i="7"/>
  <c r="G38" i="7"/>
  <c r="G39" i="7"/>
  <c r="G15" i="7"/>
  <c r="F40" i="8" l="1"/>
  <c r="I39" i="8"/>
  <c r="I38" i="8"/>
  <c r="I33" i="8"/>
  <c r="I34" i="8"/>
  <c r="I35" i="8"/>
  <c r="I36" i="8"/>
  <c r="I32" i="8"/>
  <c r="I16" i="8"/>
  <c r="I17" i="8"/>
  <c r="I18" i="8"/>
  <c r="I19" i="8"/>
  <c r="I20" i="8"/>
  <c r="I21" i="8"/>
  <c r="I22" i="8"/>
  <c r="I23" i="8"/>
  <c r="I25" i="8"/>
  <c r="I26" i="8"/>
  <c r="I27" i="8"/>
  <c r="I28" i="8"/>
  <c r="I29" i="8"/>
  <c r="I30" i="8"/>
  <c r="I16" i="9" l="1"/>
  <c r="G15" i="5"/>
</calcChain>
</file>

<file path=xl/sharedStrings.xml><?xml version="1.0" encoding="utf-8"?>
<sst xmlns="http://schemas.openxmlformats.org/spreadsheetml/2006/main" count="862" uniqueCount="232">
  <si>
    <t>السلعة</t>
  </si>
  <si>
    <t>المديرية العامة للاقتصاد والتجارة</t>
  </si>
  <si>
    <t xml:space="preserve">   المكتب الفني لسياسة الأسعار</t>
  </si>
  <si>
    <t>الفئة</t>
  </si>
  <si>
    <t>خ 1</t>
  </si>
  <si>
    <t>خ 2</t>
  </si>
  <si>
    <t>خ 3</t>
  </si>
  <si>
    <t>خ 4</t>
  </si>
  <si>
    <t>خ 5</t>
  </si>
  <si>
    <t>خ 6</t>
  </si>
  <si>
    <t>خ 7</t>
  </si>
  <si>
    <t>خ 8</t>
  </si>
  <si>
    <t>خ 9</t>
  </si>
  <si>
    <t>خ 10</t>
  </si>
  <si>
    <t>خ 11</t>
  </si>
  <si>
    <t>خ 12</t>
  </si>
  <si>
    <t>خ 13</t>
  </si>
  <si>
    <t>خ 14</t>
  </si>
  <si>
    <t>خ 15</t>
  </si>
  <si>
    <t>خ 16</t>
  </si>
  <si>
    <t>الفواكه</t>
  </si>
  <si>
    <t>ف</t>
  </si>
  <si>
    <t>خ</t>
  </si>
  <si>
    <t>الوزن</t>
  </si>
  <si>
    <t>الخضار الطازجة</t>
  </si>
  <si>
    <t>اللحوم ومشتقاتها</t>
  </si>
  <si>
    <t>ف 1</t>
  </si>
  <si>
    <t>ف 2</t>
  </si>
  <si>
    <t>ف 3</t>
  </si>
  <si>
    <t>ف 4</t>
  </si>
  <si>
    <t>ف 5</t>
  </si>
  <si>
    <t>ل 1</t>
  </si>
  <si>
    <t>ل 2</t>
  </si>
  <si>
    <t>ل 3</t>
  </si>
  <si>
    <t>ل 4</t>
  </si>
  <si>
    <t>ل 5</t>
  </si>
  <si>
    <t>ل 6</t>
  </si>
  <si>
    <t>البيض ومنتجات الحليب</t>
  </si>
  <si>
    <t>ح 1</t>
  </si>
  <si>
    <t>ح 2</t>
  </si>
  <si>
    <t>ح 3</t>
  </si>
  <si>
    <t>ح 4</t>
  </si>
  <si>
    <t>ح 5</t>
  </si>
  <si>
    <t>ح 6</t>
  </si>
  <si>
    <t>الحبوب والبذور والثمار الجوزية</t>
  </si>
  <si>
    <t>ب 1</t>
  </si>
  <si>
    <t>ب 2</t>
  </si>
  <si>
    <t>ب 3</t>
  </si>
  <si>
    <t>ب 4</t>
  </si>
  <si>
    <t>ب 5</t>
  </si>
  <si>
    <t>ب 6</t>
  </si>
  <si>
    <t>ل</t>
  </si>
  <si>
    <t>ب</t>
  </si>
  <si>
    <t>المنتجات الدهنية والزيتية</t>
  </si>
  <si>
    <t>ح 7</t>
  </si>
  <si>
    <t>ح 8</t>
  </si>
  <si>
    <t>ح 9</t>
  </si>
  <si>
    <t>ح</t>
  </si>
  <si>
    <t>ز</t>
  </si>
  <si>
    <t>ز 1</t>
  </si>
  <si>
    <t>ز 2</t>
  </si>
  <si>
    <t>ز 3</t>
  </si>
  <si>
    <t>ز 4</t>
  </si>
  <si>
    <t>ز 5</t>
  </si>
  <si>
    <t>ز 6</t>
  </si>
  <si>
    <t>المعلبات</t>
  </si>
  <si>
    <t>م</t>
  </si>
  <si>
    <t>م 2</t>
  </si>
  <si>
    <t>م 1</t>
  </si>
  <si>
    <t>م 3</t>
  </si>
  <si>
    <t>م 4</t>
  </si>
  <si>
    <t>م 5</t>
  </si>
  <si>
    <t>مواد غذائية متفرقة</t>
  </si>
  <si>
    <t>غ</t>
  </si>
  <si>
    <t>غ 1</t>
  </si>
  <si>
    <t>غ 3</t>
  </si>
  <si>
    <t>غ 2</t>
  </si>
  <si>
    <t>غ 4</t>
  </si>
  <si>
    <t>غ 5</t>
  </si>
  <si>
    <t>غ 6</t>
  </si>
  <si>
    <t>غ 7</t>
  </si>
  <si>
    <t>ربطة واحدة</t>
  </si>
  <si>
    <t>قطعة واحدة</t>
  </si>
  <si>
    <t>كيس 300 غرام</t>
  </si>
  <si>
    <t xml:space="preserve">بندورة </t>
  </si>
  <si>
    <t>كوسى</t>
  </si>
  <si>
    <t>باذنجان</t>
  </si>
  <si>
    <t xml:space="preserve">ملفوف </t>
  </si>
  <si>
    <t>خيار</t>
  </si>
  <si>
    <t xml:space="preserve">لوبيا بادرية </t>
  </si>
  <si>
    <t>جزر</t>
  </si>
  <si>
    <t>بقدونس</t>
  </si>
  <si>
    <t>نعنع</t>
  </si>
  <si>
    <t>بقلة</t>
  </si>
  <si>
    <t>كزبرة</t>
  </si>
  <si>
    <t>خس</t>
  </si>
  <si>
    <t>فجل</t>
  </si>
  <si>
    <t>بصل احمر</t>
  </si>
  <si>
    <t>ثوم يابس</t>
  </si>
  <si>
    <t>بطاطا</t>
  </si>
  <si>
    <t>تفاح بلدي أحمر</t>
  </si>
  <si>
    <t>تفاح بلدي أصفر</t>
  </si>
  <si>
    <t>موز بلدي</t>
  </si>
  <si>
    <t>برتقال أبو صرّة</t>
  </si>
  <si>
    <t xml:space="preserve">ليمون حامض </t>
  </si>
  <si>
    <t xml:space="preserve">لحم غنم  طازج (بلدي) </t>
  </si>
  <si>
    <t xml:space="preserve">لحم بقر طازج (بلدي) </t>
  </si>
  <si>
    <t>لحم بقر مستورد (مبرد)</t>
  </si>
  <si>
    <t>عدد 30</t>
  </si>
  <si>
    <t>البيض</t>
  </si>
  <si>
    <t xml:space="preserve">علبة 500 غرام </t>
  </si>
  <si>
    <t>اللبنة</t>
  </si>
  <si>
    <t>علبة 2,5 كيلوغرام</t>
  </si>
  <si>
    <t xml:space="preserve">جبن أبيض عكاوي </t>
  </si>
  <si>
    <t>موضب 1 كيلوغرام</t>
  </si>
  <si>
    <t>عدس أحمر</t>
  </si>
  <si>
    <t>فاصولياء بيضاء صنوبرية</t>
  </si>
  <si>
    <t>فول حب</t>
  </si>
  <si>
    <t>حمص حب</t>
  </si>
  <si>
    <t>طحين</t>
  </si>
  <si>
    <t>(وقية) 200 غرام</t>
  </si>
  <si>
    <t>جوز قلب</t>
  </si>
  <si>
    <t>لوز قلب</t>
  </si>
  <si>
    <t>صنوبر قلب</t>
  </si>
  <si>
    <t>كبير 400 غرام</t>
  </si>
  <si>
    <t>قنينة 1,8 ليتر</t>
  </si>
  <si>
    <t>مرطبان 454 غرام</t>
  </si>
  <si>
    <t>علبة 454 غرام</t>
  </si>
  <si>
    <t>زبدة</t>
  </si>
  <si>
    <t>زيت زيتون</t>
  </si>
  <si>
    <t>زيت دوار الشمس</t>
  </si>
  <si>
    <t>زيت الذرة</t>
  </si>
  <si>
    <t>طحينة</t>
  </si>
  <si>
    <t>حلاوة سادة</t>
  </si>
  <si>
    <t>علبة 340 غرام</t>
  </si>
  <si>
    <t>علبة 200 غرام</t>
  </si>
  <si>
    <t>علبة 125 غرام</t>
  </si>
  <si>
    <t>علبة 400 غرام</t>
  </si>
  <si>
    <t xml:space="preserve">مارتديلا بقر </t>
  </si>
  <si>
    <t xml:space="preserve">طون </t>
  </si>
  <si>
    <t xml:space="preserve">سردين </t>
  </si>
  <si>
    <t xml:space="preserve">فطر حبة كاملة </t>
  </si>
  <si>
    <t>علبة 700 غرام</t>
  </si>
  <si>
    <t xml:space="preserve">سكر </t>
  </si>
  <si>
    <t>ملح</t>
  </si>
  <si>
    <t>صغير 70 غرام</t>
  </si>
  <si>
    <t xml:space="preserve">كاتشاب </t>
  </si>
  <si>
    <t>باكيت 500 غرام</t>
  </si>
  <si>
    <t>رب البندورة</t>
  </si>
  <si>
    <t>معكرونة</t>
  </si>
  <si>
    <t>موضب 200 غرام</t>
  </si>
  <si>
    <t>بن مطحون</t>
  </si>
  <si>
    <t xml:space="preserve">فخاذ فروج مع جلدة  </t>
  </si>
  <si>
    <t>صدور فروج مسحب</t>
  </si>
  <si>
    <t>فروج كامل</t>
  </si>
  <si>
    <t>شاي (غير منكه)</t>
  </si>
  <si>
    <t>موضب 454 غرام</t>
  </si>
  <si>
    <t>جبن قشقوان بقر</t>
  </si>
  <si>
    <r>
      <t xml:space="preserve">جبنة </t>
    </r>
    <r>
      <rPr>
        <sz val="12"/>
        <rFont val="Arabic Transparent"/>
        <charset val="178"/>
      </rPr>
      <t xml:space="preserve"> قطع</t>
    </r>
  </si>
  <si>
    <t>حليب بودرة</t>
  </si>
  <si>
    <r>
      <t>ذرة</t>
    </r>
    <r>
      <rPr>
        <b/>
        <sz val="12"/>
        <rFont val="Arabic Transparent"/>
        <charset val="178"/>
      </rPr>
      <t/>
    </r>
  </si>
  <si>
    <t>كيلوغرام 1</t>
  </si>
  <si>
    <t>قنينة 340 غرام</t>
  </si>
  <si>
    <t>بندورة 1 كيلو غرام (باب أول)</t>
  </si>
  <si>
    <t>كوسى1 كيلو غرام (باب أول)</t>
  </si>
  <si>
    <t>باذنجان 1 كيلو غرام (باب أول)</t>
  </si>
  <si>
    <t>ملفوف 1 كيلو غرام (باب أول)</t>
  </si>
  <si>
    <t>لوبيا  بادرية 1 كيلو غرام (باب أول)</t>
  </si>
  <si>
    <t>خيار 1 كيلو غرام (باب أول)</t>
  </si>
  <si>
    <t>جزر 1 كيلو غرام (باب أول)</t>
  </si>
  <si>
    <t>بقدونس ( ربطة واحدة ) (باب أول)</t>
  </si>
  <si>
    <t xml:space="preserve">نعنع ( ربطة واحدة ) (باب أول) </t>
  </si>
  <si>
    <t xml:space="preserve">بقلة ( ربطة واحدة ) (باب أول) </t>
  </si>
  <si>
    <t>كزبرة ( ربطة واحدة ) (باب أول)</t>
  </si>
  <si>
    <t xml:space="preserve">خس ( قطعة واحدة ) (باب أول) </t>
  </si>
  <si>
    <t>فجل ( ربطة واحدة ) (باب أول)</t>
  </si>
  <si>
    <t>بصل احمر 1 كيلو غرام (باب أول)</t>
  </si>
  <si>
    <t>ثوم يابس كيس 300 غرام (باب أول)</t>
  </si>
  <si>
    <t>بطاطا 1 كيلو غرام (باب أول)</t>
  </si>
  <si>
    <t>تفاح بلدي أحمر 1 كيلوغرام (باب أول)</t>
  </si>
  <si>
    <t>تفاح بلدي أصفر 1 كيلوغرام (باب أول)</t>
  </si>
  <si>
    <t>موز بلدي 1 كيلوغرام (باب أول)</t>
  </si>
  <si>
    <t>برتقال أبو صرّة (باب أول)</t>
  </si>
  <si>
    <t>ليمون حامض 1 كيلوغرام (باب أول)</t>
  </si>
  <si>
    <t>لحم غنم  طازج 1 كيلو غرام(بلدي) كاستليتا بدون عضم</t>
  </si>
  <si>
    <t>لحم بقر طازج 1 كيلو غرام (بلدي) موزات</t>
  </si>
  <si>
    <t xml:space="preserve">الفرق بـ ل.ل. </t>
  </si>
  <si>
    <t>التغيير الأسبوعي بالنسبة المئوية %</t>
  </si>
  <si>
    <t>مجمــوع الخضار الطازجة</t>
  </si>
  <si>
    <t>مجمــوع الفواكه</t>
  </si>
  <si>
    <t>مجمــوع اللحوم ومشتقاتها</t>
  </si>
  <si>
    <t>مجمــوع البيض ومنتجات الحليب</t>
  </si>
  <si>
    <t>مجمــوع الحبوب والبذور والثمار الجوزية</t>
  </si>
  <si>
    <t>مجمــوع المعلبات</t>
  </si>
  <si>
    <t>مجمــوع مواد غذائية متفرقة</t>
  </si>
  <si>
    <t>المجمــوع العام</t>
  </si>
  <si>
    <t>التغيير السنوي بالنسبة المئوية %</t>
  </si>
  <si>
    <t>التغيير السنوي بالنسبة المئوية%</t>
  </si>
  <si>
    <t>أرز عادي</t>
  </si>
  <si>
    <t>قطع 160 غرام</t>
  </si>
  <si>
    <t>ذرة</t>
  </si>
  <si>
    <t>التقرير الأسبوعي لأسعار السلة الغذائية في وزارة الاقتصاد والتجارة (المكتب الفني لسياسة الأسعار) في نقاط البيع في مختلف المناطق اللبنانية</t>
  </si>
  <si>
    <t>التقرير الأسبوعي لأسعار السلة الغذائية في وزارة الاقتصاد والتجارة (المكتب الفني لسياسة الأسعار) في السوبرماركت في مختلف المناطق اللبنانية</t>
  </si>
  <si>
    <t>التقرير الأسبوعي لأسعار السلة الغذائية في وزارة الاقتصاد والتجارة (المكتب الفني لسياسة الأسعار) في المحلات والملاحم في مختلف المناطق اللبنانية</t>
  </si>
  <si>
    <t>التقرير الأسبوعي لأسعار السلة الغذائية في وزارة الاقتصاد والتجارة (المكتب الفني لسياسة الأسعار) في مختلف المناطق اللبنانية</t>
  </si>
  <si>
    <t>مجمــوع المنتجات الدهنية والزيتية</t>
  </si>
  <si>
    <t>غالون 3,6 ليتر</t>
  </si>
  <si>
    <t>غالون 3,5 ليتر</t>
  </si>
  <si>
    <t>سعر صرف الدولار الأمريكي</t>
  </si>
  <si>
    <t>التقرير الأسبوعي لأسعار السلة الغذائية في وزارة الاقتصاد والتجارة (المكتب الفني لسياسة الأسعار)</t>
  </si>
  <si>
    <t xml:space="preserve"> المنطقة: محلات الخضار والملاحم في بيروت وجبل لبنان، الجنوب، البقاع، الشمال والنبطية</t>
  </si>
  <si>
    <t>معدل السعر في بيروت وجبل لبنان (ل.ل.)</t>
  </si>
  <si>
    <t>معدل السعر في صيدا وصور  (ل.ل.)</t>
  </si>
  <si>
    <t>معدل السعر في زحلة وجوارها (ل.ل.)</t>
  </si>
  <si>
    <t>معدل السعر في طرابلس وعكار (ل.ل.)</t>
  </si>
  <si>
    <t>معدل السعر في النبطية (ل.ل.)</t>
  </si>
  <si>
    <t>معدل السعر في المحلات والملاحم (ل.ل.)</t>
  </si>
  <si>
    <t xml:space="preserve">لحم غنم  طازج 1 كيلو غرام(بلدي) كاستليتا </t>
  </si>
  <si>
    <t>1$=89700LBP</t>
  </si>
  <si>
    <t>1$=89700 LBP</t>
  </si>
  <si>
    <t>معدل أسعار  السوبرماركات في 26-05-2025(ل.ل.)</t>
  </si>
  <si>
    <t>معدل أسعار المحلات والملاحم في 26-05-2025 (ل.ل.)</t>
  </si>
  <si>
    <t>المعدل العام للأسعار في 26-05-2025  (ل.ل.)</t>
  </si>
  <si>
    <t xml:space="preserve"> التاريخ 2 حزيران 2025</t>
  </si>
  <si>
    <t>معدل الأسعار في حزيران 2024 (ل.ل.)</t>
  </si>
  <si>
    <t>معدل أسعار  السوبرماركات في 02-06-2025(ل.ل.)</t>
  </si>
  <si>
    <t>معدل أسعار المحلات والملاحم في 02-06-2025 (ل.ل.)</t>
  </si>
  <si>
    <t>معدل أسعار  السوبرماركات في 02-06-2025 (ل.ل.)</t>
  </si>
  <si>
    <t>المعدل العام للأسعار في 02-06-2025 (ل.ل.)</t>
  </si>
  <si>
    <t>المعدل العام للأسعار في 02-06-2025  (ل.ل.)</t>
  </si>
  <si>
    <t xml:space="preserve"> التاريخ 2 حزيران 2025 </t>
  </si>
  <si>
    <t>المجموع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</si>
</sst>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3">
    <font>
      <sz val="11"/>
      <color theme="1"/>
      <name val="Calibri"/>
      <family val="2"/>
      <charset val="178"/>
      <scheme val="minor"/>
    </font>
    <font>
      <b/>
      <sz val="10"/>
      <name val="Arial"/>
      <family val="2"/>
      <charset val="178"/>
    </font>
    <font>
      <b/>
      <sz val="11"/>
      <color theme="1"/>
      <name val="Calibri"/>
      <family val="2"/>
      <scheme val="minor"/>
    </font>
    <font>
      <b/>
      <sz val="13"/>
      <color theme="1"/>
      <name val="Arabic Transparent"/>
      <charset val="178"/>
    </font>
    <font>
      <b/>
      <sz val="11"/>
      <color theme="1"/>
      <name val="Arabic Transparent"/>
      <charset val="178"/>
    </font>
    <font>
      <sz val="12"/>
      <name val="Arabic Transparent"/>
      <charset val="178"/>
    </font>
    <font>
      <b/>
      <sz val="12"/>
      <name val="Arabic Transparent"/>
      <charset val="178"/>
    </font>
    <font>
      <b/>
      <sz val="9"/>
      <color rgb="FF595959"/>
      <name val="Times New Roman"/>
      <family val="1"/>
    </font>
    <font>
      <b/>
      <sz val="14"/>
      <color theme="1"/>
      <name val="Arabic Transparent"/>
      <charset val="178"/>
    </font>
    <font>
      <b/>
      <sz val="11"/>
      <color theme="1"/>
      <name val="Calibri"/>
      <family val="2"/>
      <charset val="178"/>
      <scheme val="minor"/>
    </font>
    <font>
      <b/>
      <sz val="11"/>
      <name val="Arabic Transparent"/>
      <charset val="178"/>
    </font>
    <font>
      <sz val="11"/>
      <name val="Arabic Transparent"/>
      <charset val="178"/>
    </font>
    <font>
      <sz val="11"/>
      <color theme="1"/>
      <name val="Calibri"/>
      <family val="2"/>
      <charset val="178"/>
      <scheme val="minor"/>
    </font>
    <font>
      <sz val="11"/>
      <color theme="1"/>
      <name val="Arabic Transparent"/>
      <charset val="178"/>
    </font>
    <font>
      <b/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8"/>
      <color rgb="FF00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2" fillId="0" borderId="0" applyFont="0" applyFill="0" applyBorder="0" applyAlignment="0" applyProtection="0"/>
  </cellStyleXfs>
  <cellXfs count="23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justify" readingOrder="2"/>
    </xf>
    <xf numFmtId="0" fontId="7" fillId="0" borderId="0" xfId="0" applyFont="1"/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9" fillId="0" borderId="0" xfId="0" applyFont="1"/>
    <xf numFmtId="0" fontId="9" fillId="0" borderId="11" xfId="0" applyFont="1" applyBorder="1"/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12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0" fontId="8" fillId="0" borderId="0" xfId="0" applyFont="1" applyAlignment="1"/>
    <xf numFmtId="0" fontId="9" fillId="0" borderId="12" xfId="0" applyFont="1" applyBorder="1"/>
    <xf numFmtId="0" fontId="0" fillId="0" borderId="0" xfId="0" applyFill="1"/>
    <xf numFmtId="9" fontId="1" fillId="2" borderId="4" xfId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vertical="center"/>
    </xf>
    <xf numFmtId="1" fontId="1" fillId="2" borderId="24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right" vertical="center" indent="1"/>
    </xf>
    <xf numFmtId="0" fontId="9" fillId="0" borderId="26" xfId="0" applyFont="1" applyBorder="1"/>
    <xf numFmtId="0" fontId="6" fillId="2" borderId="9" xfId="0" applyFont="1" applyFill="1" applyBorder="1" applyAlignment="1">
      <alignment horizontal="right" vertical="center" indent="1"/>
    </xf>
    <xf numFmtId="0" fontId="9" fillId="0" borderId="27" xfId="0" applyFont="1" applyBorder="1"/>
    <xf numFmtId="0" fontId="4" fillId="0" borderId="14" xfId="0" applyFont="1" applyBorder="1" applyAlignment="1">
      <alignment horizontal="right" vertical="center" indent="1"/>
    </xf>
    <xf numFmtId="0" fontId="4" fillId="0" borderId="9" xfId="0" applyFont="1" applyBorder="1" applyAlignment="1">
      <alignment horizontal="right" vertical="center" indent="1"/>
    </xf>
    <xf numFmtId="0" fontId="9" fillId="0" borderId="25" xfId="0" applyFont="1" applyBorder="1"/>
    <xf numFmtId="0" fontId="9" fillId="0" borderId="29" xfId="0" applyFont="1" applyBorder="1"/>
    <xf numFmtId="1" fontId="15" fillId="0" borderId="16" xfId="0" applyNumberFormat="1" applyFont="1" applyBorder="1" applyAlignment="1">
      <alignment horizontal="center" vertical="center" wrapText="1"/>
    </xf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2" xfId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0" fontId="15" fillId="0" borderId="16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9" fontId="14" fillId="2" borderId="9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9" fontId="14" fillId="2" borderId="14" xfId="1" applyFont="1" applyFill="1" applyBorder="1" applyAlignment="1">
      <alignment horizontal="center"/>
    </xf>
    <xf numFmtId="9" fontId="15" fillId="0" borderId="15" xfId="1" applyFont="1" applyBorder="1" applyAlignment="1">
      <alignment horizontal="center" vertical="center" wrapText="1"/>
    </xf>
    <xf numFmtId="1" fontId="14" fillId="2" borderId="28" xfId="0" applyNumberFormat="1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16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1" fontId="14" fillId="0" borderId="17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9" fontId="14" fillId="0" borderId="17" xfId="1" applyFont="1" applyFill="1" applyBorder="1" applyAlignment="1">
      <alignment horizontal="center"/>
    </xf>
    <xf numFmtId="1" fontId="14" fillId="0" borderId="2" xfId="0" applyNumberFormat="1" applyFont="1" applyFill="1" applyBorder="1" applyAlignment="1">
      <alignment horizontal="center"/>
    </xf>
    <xf numFmtId="9" fontId="14" fillId="0" borderId="3" xfId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1" fontId="14" fillId="0" borderId="4" xfId="0" applyNumberFormat="1" applyFont="1" applyFill="1" applyBorder="1" applyAlignment="1">
      <alignment horizontal="center"/>
    </xf>
    <xf numFmtId="9" fontId="14" fillId="0" borderId="4" xfId="1" applyFont="1" applyFill="1" applyBorder="1" applyAlignment="1">
      <alignment horizontal="center"/>
    </xf>
    <xf numFmtId="1" fontId="16" fillId="0" borderId="16" xfId="0" applyNumberFormat="1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9" fontId="14" fillId="0" borderId="2" xfId="1" applyFont="1" applyFill="1" applyBorder="1" applyAlignment="1">
      <alignment horizontal="center"/>
    </xf>
    <xf numFmtId="1" fontId="14" fillId="0" borderId="3" xfId="0" applyNumberFormat="1" applyFont="1" applyFill="1" applyBorder="1" applyAlignment="1">
      <alignment horizontal="center"/>
    </xf>
    <xf numFmtId="9" fontId="14" fillId="0" borderId="10" xfId="1" applyFont="1" applyFill="1" applyBorder="1" applyAlignment="1">
      <alignment horizontal="center"/>
    </xf>
    <xf numFmtId="1" fontId="14" fillId="0" borderId="27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" fontId="14" fillId="0" borderId="11" xfId="0" applyNumberFormat="1" applyFont="1" applyFill="1" applyBorder="1" applyAlignment="1">
      <alignment horizontal="center"/>
    </xf>
    <xf numFmtId="9" fontId="14" fillId="2" borderId="2" xfId="1" applyNumberFormat="1" applyFont="1" applyFill="1" applyBorder="1" applyAlignment="1">
      <alignment horizontal="center"/>
    </xf>
    <xf numFmtId="9" fontId="14" fillId="2" borderId="14" xfId="1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 vertical="center" indent="1"/>
    </xf>
    <xf numFmtId="0" fontId="9" fillId="0" borderId="1" xfId="0" applyFont="1" applyBorder="1" applyAlignment="1">
      <alignment horizontal="right" vertical="center" indent="1"/>
    </xf>
    <xf numFmtId="0" fontId="9" fillId="0" borderId="14" xfId="0" applyFont="1" applyBorder="1" applyAlignment="1">
      <alignment horizontal="right" vertical="center" indent="1"/>
    </xf>
    <xf numFmtId="0" fontId="9" fillId="0" borderId="9" xfId="0" applyFont="1" applyBorder="1" applyAlignment="1">
      <alignment horizontal="right" vertical="center" indent="1"/>
    </xf>
    <xf numFmtId="1" fontId="0" fillId="0" borderId="0" xfId="0" applyNumberFormat="1"/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0" fontId="9" fillId="0" borderId="2" xfId="0" applyFont="1" applyBorder="1"/>
    <xf numFmtId="0" fontId="9" fillId="0" borderId="33" xfId="0" applyFont="1" applyBorder="1"/>
    <xf numFmtId="0" fontId="5" fillId="2" borderId="34" xfId="0" applyFont="1" applyFill="1" applyBorder="1" applyAlignment="1">
      <alignment horizontal="right" indent="1"/>
    </xf>
    <xf numFmtId="0" fontId="11" fillId="2" borderId="14" xfId="0" applyFont="1" applyFill="1" applyBorder="1" applyAlignment="1">
      <alignment horizontal="right" indent="1"/>
    </xf>
    <xf numFmtId="1" fontId="14" fillId="0" borderId="9" xfId="0" applyNumberFormat="1" applyFont="1" applyFill="1" applyBorder="1" applyAlignment="1">
      <alignment horizontal="center"/>
    </xf>
    <xf numFmtId="1" fontId="14" fillId="0" borderId="30" xfId="0" applyNumberFormat="1" applyFont="1" applyFill="1" applyBorder="1" applyAlignment="1">
      <alignment horizontal="center"/>
    </xf>
    <xf numFmtId="9" fontId="14" fillId="0" borderId="9" xfId="1" applyFont="1" applyFill="1" applyBorder="1" applyAlignment="1">
      <alignment horizontal="center"/>
    </xf>
    <xf numFmtId="1" fontId="14" fillId="0" borderId="12" xfId="0" applyNumberFormat="1" applyFont="1" applyFill="1" applyBorder="1" applyAlignment="1">
      <alignment horizontal="center"/>
    </xf>
    <xf numFmtId="9" fontId="14" fillId="0" borderId="11" xfId="1" applyFont="1" applyFill="1" applyBorder="1" applyAlignment="1">
      <alignment horizontal="center"/>
    </xf>
    <xf numFmtId="164" fontId="14" fillId="2" borderId="11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right" vertical="center" indent="1"/>
    </xf>
    <xf numFmtId="0" fontId="4" fillId="0" borderId="20" xfId="0" applyFont="1" applyBorder="1" applyAlignment="1">
      <alignment horizontal="right" vertical="center" indent="1"/>
    </xf>
    <xf numFmtId="0" fontId="4" fillId="0" borderId="30" xfId="0" applyFont="1" applyBorder="1" applyAlignment="1">
      <alignment horizontal="right" vertical="center" indent="1"/>
    </xf>
    <xf numFmtId="9" fontId="1" fillId="2" borderId="11" xfId="1" applyFont="1" applyFill="1" applyBorder="1" applyAlignment="1">
      <alignment horizontal="center"/>
    </xf>
    <xf numFmtId="164" fontId="1" fillId="2" borderId="31" xfId="1" applyNumberFormat="1" applyFont="1" applyFill="1" applyBorder="1" applyAlignment="1">
      <alignment horizontal="center"/>
    </xf>
    <xf numFmtId="164" fontId="0" fillId="0" borderId="0" xfId="0" applyNumberFormat="1"/>
    <xf numFmtId="0" fontId="16" fillId="0" borderId="0" xfId="0" applyFont="1" applyFill="1"/>
    <xf numFmtId="10" fontId="0" fillId="0" borderId="0" xfId="1" applyNumberFormat="1" applyFont="1"/>
    <xf numFmtId="9" fontId="14" fillId="2" borderId="17" xfId="1" applyNumberFormat="1" applyFont="1" applyFill="1" applyBorder="1" applyAlignment="1">
      <alignment horizontal="center"/>
    </xf>
    <xf numFmtId="9" fontId="14" fillId="2" borderId="4" xfId="1" applyNumberFormat="1" applyFont="1" applyFill="1" applyBorder="1" applyAlignment="1">
      <alignment horizontal="center"/>
    </xf>
    <xf numFmtId="9" fontId="14" fillId="2" borderId="1" xfId="1" applyFont="1" applyFill="1" applyBorder="1" applyAlignment="1">
      <alignment horizontal="center"/>
    </xf>
    <xf numFmtId="0" fontId="15" fillId="0" borderId="3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0" fillId="0" borderId="0" xfId="0"/>
    <xf numFmtId="0" fontId="4" fillId="0" borderId="16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right" indent="1"/>
    </xf>
    <xf numFmtId="0" fontId="4" fillId="0" borderId="1" xfId="0" applyFont="1" applyBorder="1" applyAlignment="1">
      <alignment horizontal="right" vertical="center" indent="1"/>
    </xf>
    <xf numFmtId="0" fontId="4" fillId="0" borderId="14" xfId="0" applyFont="1" applyBorder="1" applyAlignment="1">
      <alignment horizontal="right" vertical="center" indent="1"/>
    </xf>
    <xf numFmtId="0" fontId="15" fillId="0" borderId="16" xfId="0" applyFont="1" applyBorder="1" applyAlignment="1">
      <alignment horizontal="center" vertical="center" wrapText="1"/>
    </xf>
    <xf numFmtId="1" fontId="14" fillId="0" borderId="21" xfId="0" applyNumberFormat="1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0" fontId="4" fillId="0" borderId="20" xfId="0" applyFont="1" applyBorder="1" applyAlignment="1">
      <alignment horizontal="right" vertical="center" indent="1"/>
    </xf>
    <xf numFmtId="1" fontId="4" fillId="0" borderId="16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4" fontId="14" fillId="2" borderId="9" xfId="1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1" fontId="15" fillId="0" borderId="16" xfId="0" applyNumberFormat="1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1" fontId="14" fillId="2" borderId="4" xfId="0" applyNumberFormat="1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 vertical="center"/>
    </xf>
    <xf numFmtId="1" fontId="14" fillId="2" borderId="16" xfId="0" applyNumberFormat="1" applyFont="1" applyFill="1" applyBorder="1" applyAlignment="1">
      <alignment horizontal="center"/>
    </xf>
    <xf numFmtId="0" fontId="11" fillId="2" borderId="2" xfId="0" applyFont="1" applyFill="1" applyBorder="1" applyAlignment="1">
      <alignment horizontal="right" indent="1"/>
    </xf>
    <xf numFmtId="0" fontId="11" fillId="2" borderId="4" xfId="0" applyFont="1" applyFill="1" applyBorder="1" applyAlignment="1">
      <alignment horizontal="right" indent="1"/>
    </xf>
    <xf numFmtId="0" fontId="11" fillId="2" borderId="3" xfId="0" applyFont="1" applyFill="1" applyBorder="1" applyAlignment="1">
      <alignment horizontal="right" indent="1"/>
    </xf>
    <xf numFmtId="0" fontId="5" fillId="2" borderId="5" xfId="0" applyFont="1" applyFill="1" applyBorder="1" applyAlignment="1">
      <alignment horizontal="right" indent="1"/>
    </xf>
    <xf numFmtId="0" fontId="5" fillId="2" borderId="6" xfId="0" applyFont="1" applyFill="1" applyBorder="1" applyAlignment="1">
      <alignment horizontal="right" indent="1"/>
    </xf>
    <xf numFmtId="0" fontId="5" fillId="2" borderId="8" xfId="0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indent="1"/>
    </xf>
    <xf numFmtId="0" fontId="5" fillId="2" borderId="18" xfId="0" applyFont="1" applyFill="1" applyBorder="1" applyAlignment="1">
      <alignment horizontal="right" indent="1"/>
    </xf>
    <xf numFmtId="0" fontId="11" fillId="2" borderId="17" xfId="0" applyFont="1" applyFill="1" applyBorder="1" applyAlignment="1">
      <alignment horizontal="right" indent="1"/>
    </xf>
    <xf numFmtId="9" fontId="1" fillId="2" borderId="2" xfId="1" applyFont="1" applyFill="1" applyBorder="1" applyAlignment="1">
      <alignment horizontal="center"/>
    </xf>
    <xf numFmtId="9" fontId="1" fillId="2" borderId="17" xfId="1" applyFont="1" applyFill="1" applyBorder="1" applyAlignment="1">
      <alignment horizontal="center"/>
    </xf>
    <xf numFmtId="9" fontId="1" fillId="2" borderId="9" xfId="1" applyFont="1" applyFill="1" applyBorder="1" applyAlignment="1">
      <alignment horizontal="center"/>
    </xf>
    <xf numFmtId="0" fontId="11" fillId="2" borderId="9" xfId="0" applyFont="1" applyFill="1" applyBorder="1" applyAlignment="1">
      <alignment horizontal="right" indent="1"/>
    </xf>
    <xf numFmtId="0" fontId="11" fillId="2" borderId="10" xfId="0" applyFont="1" applyFill="1" applyBorder="1" applyAlignment="1">
      <alignment horizontal="right" indent="1"/>
    </xf>
    <xf numFmtId="9" fontId="1" fillId="2" borderId="4" xfId="1" applyFont="1" applyFill="1" applyBorder="1" applyAlignment="1">
      <alignment horizontal="center"/>
    </xf>
    <xf numFmtId="9" fontId="1" fillId="2" borderId="14" xfId="1" applyFont="1" applyFill="1" applyBorder="1" applyAlignment="1">
      <alignment horizontal="center"/>
    </xf>
    <xf numFmtId="1" fontId="1" fillId="2" borderId="24" xfId="0" applyNumberFormat="1" applyFont="1" applyFill="1" applyBorder="1" applyAlignment="1">
      <alignment horizontal="center"/>
    </xf>
    <xf numFmtId="0" fontId="9" fillId="0" borderId="26" xfId="0" applyFont="1" applyBorder="1"/>
    <xf numFmtId="0" fontId="9" fillId="0" borderId="27" xfId="0" applyFont="1" applyBorder="1"/>
    <xf numFmtId="0" fontId="9" fillId="0" borderId="25" xfId="0" applyFont="1" applyBorder="1"/>
    <xf numFmtId="0" fontId="9" fillId="0" borderId="29" xfId="0" applyFont="1" applyBorder="1"/>
    <xf numFmtId="1" fontId="14" fillId="2" borderId="17" xfId="0" applyNumberFormat="1" applyFont="1" applyFill="1" applyBorder="1" applyAlignment="1">
      <alignment horizontal="center"/>
    </xf>
    <xf numFmtId="1" fontId="14" fillId="2" borderId="21" xfId="0" applyNumberFormat="1" applyFont="1" applyFill="1" applyBorder="1" applyAlignment="1">
      <alignment horizontal="center"/>
    </xf>
    <xf numFmtId="9" fontId="14" fillId="2" borderId="17" xfId="1" applyFont="1" applyFill="1" applyBorder="1" applyAlignment="1">
      <alignment horizontal="center"/>
    </xf>
    <xf numFmtId="1" fontId="14" fillId="2" borderId="3" xfId="0" applyNumberFormat="1" applyFont="1" applyFill="1" applyBorder="1" applyAlignment="1">
      <alignment horizontal="center"/>
    </xf>
    <xf numFmtId="1" fontId="14" fillId="2" borderId="24" xfId="0" applyNumberFormat="1" applyFont="1" applyFill="1" applyBorder="1" applyAlignment="1">
      <alignment horizontal="center"/>
    </xf>
    <xf numFmtId="9" fontId="14" fillId="2" borderId="3" xfId="1" applyFont="1" applyFill="1" applyBorder="1" applyAlignment="1">
      <alignment horizontal="center"/>
    </xf>
    <xf numFmtId="1" fontId="14" fillId="2" borderId="4" xfId="0" applyNumberFormat="1" applyFont="1" applyFill="1" applyBorder="1" applyAlignment="1">
      <alignment horizontal="center"/>
    </xf>
    <xf numFmtId="1" fontId="14" fillId="2" borderId="23" xfId="0" applyNumberFormat="1" applyFont="1" applyFill="1" applyBorder="1" applyAlignment="1">
      <alignment horizontal="center"/>
    </xf>
    <xf numFmtId="9" fontId="14" fillId="2" borderId="4" xfId="1" applyFont="1" applyFill="1" applyBorder="1" applyAlignment="1">
      <alignment horizontal="center"/>
    </xf>
    <xf numFmtId="1" fontId="14" fillId="2" borderId="2" xfId="0" applyNumberFormat="1" applyFont="1" applyFill="1" applyBorder="1" applyAlignment="1">
      <alignment horizontal="center"/>
    </xf>
    <xf numFmtId="9" fontId="14" fillId="2" borderId="10" xfId="1" applyFont="1" applyFill="1" applyBorder="1" applyAlignment="1">
      <alignment horizontal="center"/>
    </xf>
    <xf numFmtId="1" fontId="14" fillId="2" borderId="22" xfId="0" applyNumberFormat="1" applyFont="1" applyFill="1" applyBorder="1" applyAlignment="1">
      <alignment horizontal="center"/>
    </xf>
    <xf numFmtId="1" fontId="14" fillId="2" borderId="10" xfId="0" applyNumberFormat="1" applyFont="1" applyFill="1" applyBorder="1" applyAlignment="1">
      <alignment horizontal="center"/>
    </xf>
    <xf numFmtId="1" fontId="14" fillId="2" borderId="28" xfId="0" applyNumberFormat="1" applyFont="1" applyFill="1" applyBorder="1" applyAlignment="1">
      <alignment horizontal="center"/>
    </xf>
    <xf numFmtId="1" fontId="14" fillId="0" borderId="22" xfId="0" applyNumberFormat="1" applyFont="1" applyFill="1" applyBorder="1" applyAlignment="1">
      <alignment horizontal="center"/>
    </xf>
    <xf numFmtId="1" fontId="14" fillId="0" borderId="24" xfId="0" applyNumberFormat="1" applyFont="1" applyFill="1" applyBorder="1" applyAlignment="1">
      <alignment horizontal="center"/>
    </xf>
    <xf numFmtId="1" fontId="14" fillId="0" borderId="23" xfId="0" applyNumberFormat="1" applyFont="1" applyFill="1" applyBorder="1" applyAlignment="1">
      <alignment horizontal="center"/>
    </xf>
    <xf numFmtId="0" fontId="9" fillId="0" borderId="17" xfId="0" applyFont="1" applyBorder="1"/>
    <xf numFmtId="0" fontId="9" fillId="0" borderId="3" xfId="0" applyFont="1" applyBorder="1"/>
    <xf numFmtId="0" fontId="9" fillId="0" borderId="4" xfId="0" applyFont="1" applyBorder="1"/>
    <xf numFmtId="1" fontId="14" fillId="0" borderId="28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4" fillId="2" borderId="13" xfId="0" applyNumberFormat="1" applyFont="1" applyFill="1" applyBorder="1" applyAlignment="1">
      <alignment horizontal="center"/>
    </xf>
    <xf numFmtId="1" fontId="0" fillId="0" borderId="0" xfId="0" applyNumberFormat="1" applyFill="1"/>
    <xf numFmtId="0" fontId="9" fillId="0" borderId="25" xfId="0" applyFont="1" applyBorder="1" applyAlignment="1">
      <alignment horizontal="right" indent="1"/>
    </xf>
    <xf numFmtId="0" fontId="9" fillId="0" borderId="26" xfId="0" applyFont="1" applyBorder="1" applyAlignment="1">
      <alignment horizontal="right" indent="1"/>
    </xf>
    <xf numFmtId="0" fontId="9" fillId="0" borderId="27" xfId="0" applyFont="1" applyBorder="1" applyAlignment="1">
      <alignment horizontal="right" indent="1"/>
    </xf>
    <xf numFmtId="0" fontId="9" fillId="0" borderId="29" xfId="0" applyFont="1" applyBorder="1" applyAlignment="1">
      <alignment horizontal="right" indent="1"/>
    </xf>
    <xf numFmtId="0" fontId="17" fillId="0" borderId="0" xfId="0" applyFont="1"/>
    <xf numFmtId="1" fontId="14" fillId="2" borderId="17" xfId="0" applyNumberFormat="1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9" xfId="0" applyNumberFormat="1" applyFont="1" applyFill="1" applyBorder="1" applyAlignment="1">
      <alignment horizontal="center" vertical="center"/>
    </xf>
    <xf numFmtId="0" fontId="4" fillId="0" borderId="11" xfId="0" applyFont="1" applyBorder="1" applyAlignment="1">
      <alignment horizontal="right" vertical="center" indent="1"/>
    </xf>
    <xf numFmtId="0" fontId="8" fillId="0" borderId="0" xfId="0" applyFont="1" applyAlignment="1">
      <alignment horizontal="center"/>
    </xf>
    <xf numFmtId="0" fontId="0" fillId="0" borderId="0" xfId="0" applyBorder="1"/>
    <xf numFmtId="0" fontId="18" fillId="0" borderId="0" xfId="0" applyFont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/>
    </xf>
    <xf numFmtId="0" fontId="19" fillId="0" borderId="0" xfId="0" applyFont="1" applyBorder="1" applyAlignment="1">
      <alignment horizontal="right" vertical="center" wrapText="1" readingOrder="2"/>
    </xf>
    <xf numFmtId="1" fontId="1" fillId="2" borderId="3" xfId="0" applyNumberFormat="1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vertical="center" readingOrder="2"/>
    </xf>
    <xf numFmtId="0" fontId="22" fillId="0" borderId="0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0" fillId="0" borderId="0" xfId="0" applyBorder="1"/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4" fillId="0" borderId="14" xfId="0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9" fillId="0" borderId="32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1" fontId="1" fillId="2" borderId="23" xfId="0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1171574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1" y="0"/>
          <a:ext cx="1171573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86725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" name="Picture 1" descr="Moet Logo_Ar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277200" y="0"/>
          <a:ext cx="96202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89705700" y="0"/>
          <a:ext cx="1171574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" name="Picture 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343875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" name="Picture 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" name="Picture 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" name="Picture 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" name="Picture 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" name="Picture 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" name="Picture 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" name="Picture 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" name="Picture 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" name="Picture 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" name="Picture 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" name="Picture 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" name="Picture 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" name="Picture 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" name="Picture 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" name="Picture 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" name="Picture 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" name="Picture 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" name="Picture 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" name="Picture 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" name="Picture 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" name="Picture 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" name="Picture 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" name="Picture 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" name="Picture 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" name="Picture 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" name="Picture 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" name="Picture 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" name="Picture 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" name="Picture 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" name="Picture 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" name="Picture 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" name="Picture 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" name="Picture 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" name="Picture 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" name="Picture 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" name="Picture 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" name="Picture 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" name="Picture 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" name="Picture 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" name="Picture 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" name="Picture 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" name="Picture 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" name="Picture 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" name="Picture 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" name="Picture 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" name="Picture 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" name="Picture 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" name="Picture 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" name="Picture 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" name="Picture 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" name="Picture 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" name="Picture 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" name="Picture 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" name="Picture 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" name="Picture 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" name="Picture 5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" name="Picture 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" name="Picture 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" name="Picture 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" name="Picture 6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" name="Picture 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" name="Picture 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" name="Picture 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" name="Picture 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" name="Picture 6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" name="Picture 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" name="Picture 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" name="Picture 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" name="Picture 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" name="Picture 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" name="Picture 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" name="Picture 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" name="Picture 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" name="Picture 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" name="Picture 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" name="Picture 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" name="Picture 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" name="Picture 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" name="Picture 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" name="Picture 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" name="Picture 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" name="Picture 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" name="Picture 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" name="Picture 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" name="Picture 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" name="Picture 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" name="Picture 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" name="Picture 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" name="Picture 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" name="Picture 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" name="Picture 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" name="Picture 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" name="Picture 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" name="Picture 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" name="Picture 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" name="Picture 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" name="Picture 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" name="Picture 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" name="Picture 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" name="Picture 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" name="Picture 1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" name="Picture 1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" name="Picture 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" name="Picture 1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" name="Picture 1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" name="Picture 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" name="Picture 1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" name="Picture 11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" name="Picture 1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" name="Picture 1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" name="Picture 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" name="Picture 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" name="Picture 1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" name="Picture 1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" name="Picture 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" name="Picture 1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" name="Picture 1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" name="Picture 1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" name="Picture 1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" name="Picture 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" name="Picture 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" name="Picture 1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" name="Picture 1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" name="Picture 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" name="Picture 1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" name="Picture 1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" name="Picture 1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" name="Picture 1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" name="Picture 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3" name="Picture 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4" name="Picture 1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5" name="Picture 13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6" name="Picture 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7" name="Picture 1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8" name="Picture 13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9" name="Picture 1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0" name="Picture 1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1" name="Picture 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2" name="Picture 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3" name="Picture 1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4" name="Picture 14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5" name="Picture 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6" name="Picture 1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7" name="Picture 1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8" name="Picture 1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49" name="Picture 1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0" name="Picture 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1" name="Picture 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2" name="Picture 1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3" name="Picture 15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4" name="Picture 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5" name="Picture 1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6" name="Picture 1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7" name="Picture 1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8" name="Picture 1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59" name="Picture 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0" name="Picture 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1" name="Picture 1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2" name="Picture 1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3" name="Picture 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4" name="Picture 1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5" name="Picture 16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6" name="Picture 1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7" name="Picture 1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8" name="Picture 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69" name="Picture 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0" name="Picture 1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1" name="Picture 1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2" name="Picture 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3" name="Picture 1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4" name="Picture 1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5" name="Picture 1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6" name="Picture 1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7" name="Picture 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8" name="Picture 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79" name="Picture 1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0" name="Picture 17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1" name="Picture 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2" name="Picture 1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3" name="Picture 18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4" name="Picture 1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5" name="Picture 1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6" name="Picture 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7" name="Picture 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8" name="Picture 1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89" name="Picture 1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0" name="Picture 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1" name="Picture 1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2" name="Picture 1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3" name="Picture 1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4" name="Picture 1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5" name="Picture 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6" name="Picture 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7" name="Picture 1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8" name="Picture 1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99" name="Picture 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0" name="Picture 1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1" name="Picture 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2" name="Picture 2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3" name="Picture 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4" name="Picture 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5" name="Picture 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6" name="Picture 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7" name="Picture 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8" name="Picture 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09" name="Picture 2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0" name="Picture 2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1" name="Picture 2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2" name="Picture 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3" name="Picture 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4" name="Picture 2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5" name="Picture 2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6" name="Picture 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7" name="Picture 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8" name="Picture 2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19" name="Picture 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0" name="Picture 2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1" name="Picture 2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2" name="Picture 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3" name="Picture 22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4" name="Picture 2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5" name="Picture 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6" name="Picture 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7" name="Picture 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8" name="Picture 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29" name="Picture 2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0" name="Picture 2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1" name="Picture 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2" name="Picture 2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3" name="Picture 2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4" name="Picture 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5" name="Picture 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6" name="Picture 2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7" name="Picture 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8" name="Picture 2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39" name="Picture 2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0" name="Picture 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1" name="Picture 2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2" name="Picture 2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3" name="Picture 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4" name="Picture 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5" name="Picture 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6" name="Picture 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7" name="Picture 2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8" name="Picture 2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49" name="Picture 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0" name="Picture 24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1" name="Picture 2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2" name="Picture 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3" name="Picture 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4" name="Picture 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5" name="Picture 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6" name="Picture 2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7" name="Picture 2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8" name="Picture 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59" name="Picture 2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0" name="Picture 2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1" name="Picture 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2" name="Picture 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3" name="Picture 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4" name="Picture 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5" name="Picture 2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6" name="Picture 2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7" name="Picture 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8" name="Picture 2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69" name="Picture 2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0" name="Picture 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1" name="Picture 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2" name="Picture 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3" name="Picture 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4" name="Picture 2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5" name="Picture 2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6" name="Picture 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7" name="Picture 27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8" name="Picture 2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79" name="Picture 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0" name="Picture 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1" name="Picture 2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2" name="Picture 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3" name="Picture 2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4" name="Picture 2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5" name="Picture 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6" name="Picture 2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7" name="Picture 2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8" name="Picture 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89" name="Picture 28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0" name="Picture 2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1" name="Picture 29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2" name="Picture 2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3" name="Picture 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4" name="Picture 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5" name="Picture 29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6" name="Picture 2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7" name="Picture 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8" name="Picture 29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299" name="Picture 2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0" name="Picture 29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1" name="Picture 3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2" name="Picture 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3" name="Picture 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4" name="Picture 30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5" name="Picture 3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6" name="Picture 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7" name="Picture 30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8" name="Picture 3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09" name="Picture 3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0" name="Picture 3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1" name="Picture 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2" name="Picture 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3" name="Picture 31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4" name="Picture 3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5" name="Picture 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6" name="Picture 3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7" name="Picture 3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8" name="Picture 3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19" name="Picture 3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0" name="Picture 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1" name="Picture 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2" name="Picture 32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3" name="Picture 3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4" name="Picture 3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5" name="Picture 3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6" name="Picture 3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7" name="Picture 3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8" name="Picture 3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29" name="Picture 3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0" name="Picture 3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1" name="Picture 3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2" name="Picture 3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3" name="Picture 3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4" name="Picture 3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5" name="Picture 3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6" name="Picture 3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7" name="Picture 3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8" name="Picture 3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39" name="Picture 3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0" name="Picture 3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1" name="Picture 3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2" name="Picture 3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3" name="Picture 3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4" name="Picture 3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5" name="Picture 3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6" name="Picture 3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7" name="Picture 3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8" name="Picture 3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49" name="Picture 3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0" name="Picture 3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1" name="Picture 3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2" name="Picture 3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3" name="Picture 3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4" name="Picture 3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5" name="Picture 3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6" name="Picture 3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7" name="Picture 3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8" name="Picture 3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59" name="Picture 3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0" name="Picture 3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1" name="Picture 3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2" name="Picture 3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3" name="Picture 3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4" name="Picture 3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5" name="Picture 3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6" name="Picture 3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7" name="Picture 3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8" name="Picture 3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69" name="Picture 3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0" name="Picture 3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1" name="Picture 3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2" name="Picture 3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3" name="Picture 3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4" name="Picture 3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5" name="Picture 3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6" name="Picture 3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7" name="Picture 3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8" name="Picture 3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79" name="Picture 3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0" name="Picture 3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1" name="Picture 3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2" name="Picture 3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3" name="Picture 3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4" name="Picture 3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5" name="Picture 38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6" name="Picture 3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7" name="Picture 3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8" name="Picture 38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89" name="Picture 3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0" name="Picture 3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1" name="Picture 3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2" name="Picture 3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3" name="Picture 3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4" name="Picture 3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5" name="Picture 3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6" name="Picture 3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7" name="Picture 3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8" name="Picture 3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399" name="Picture 3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0" name="Picture 3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1" name="Picture 4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2" name="Picture 4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3" name="Picture 40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4" name="Picture 4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5" name="Picture 4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6" name="Picture 40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7" name="Picture 4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8" name="Picture 4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09" name="Picture 4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0" name="Picture 4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1" name="Picture 4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2" name="Picture 4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3" name="Picture 4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4" name="Picture 4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5" name="Picture 4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6" name="Picture 4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7" name="Picture 4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8" name="Picture 4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19" name="Picture 4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0" name="Picture 4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1" name="Picture 4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2" name="Picture 4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3" name="Picture 4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4" name="Picture 4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5" name="Picture 4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6" name="Picture 42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7" name="Picture 4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8" name="Picture 4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29" name="Picture 4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0" name="Picture 4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1" name="Picture 4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2" name="Picture 4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3" name="Picture 4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4" name="Picture 4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5" name="Picture 4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6" name="Picture 4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7" name="Picture 4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8" name="Picture 4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39" name="Picture 4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0" name="Picture 4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1" name="Picture 4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2" name="Picture 4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3" name="Picture 4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4" name="Picture 4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5" name="Picture 4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6" name="Picture 4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7" name="Picture 4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8" name="Picture 4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49" name="Picture 4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0" name="Picture 4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1" name="Picture 4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2" name="Picture 4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3" name="Picture 4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4" name="Picture 4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5" name="Picture 4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6" name="Picture 4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7" name="Picture 45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8" name="Picture 4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59" name="Picture 4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0" name="Picture 4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1" name="Picture 4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2" name="Picture 46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3" name="Picture 4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4" name="Picture 4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5" name="Picture 4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6" name="Picture 4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7" name="Picture 4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8" name="Picture 4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69" name="Picture 4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0" name="Picture 4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1" name="Picture 47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2" name="Picture 4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3" name="Picture 4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4" name="Picture 4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5" name="Picture 4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6" name="Picture 47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7" name="Picture 4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8" name="Picture 4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79" name="Picture 4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0" name="Picture 4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1" name="Picture 4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2" name="Picture 4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3" name="Picture 4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4" name="Picture 4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5" name="Picture 4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6" name="Picture 4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7" name="Picture 4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8" name="Picture 4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89" name="Picture 4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0" name="Picture 4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1" name="Picture 4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2" name="Picture 4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3" name="Picture 4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4" name="Picture 4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5" name="Picture 4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6" name="Picture 4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7" name="Picture 4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8" name="Picture 4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499" name="Picture 4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0" name="Picture 4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1" name="Picture 5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2" name="Picture 5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3" name="Picture 5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4" name="Picture 5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5" name="Picture 5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6" name="Picture 5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7" name="Picture 5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8" name="Picture 5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09" name="Picture 5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0" name="Picture 5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1" name="Picture 5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2" name="Picture 5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3" name="Picture 5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4" name="Picture 5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5" name="Picture 5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6" name="Picture 51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7" name="Picture 5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8" name="Picture 5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19" name="Picture 51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0" name="Picture 5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1" name="Picture 52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2" name="Picture 5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3" name="Picture 5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4" name="Picture 5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5" name="Picture 52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6" name="Picture 5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7" name="Picture 5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8" name="Picture 52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29" name="Picture 5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0" name="Picture 5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1" name="Picture 5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2" name="Picture 5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3" name="Picture 5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4" name="Picture 5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5" name="Picture 5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6" name="Picture 5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7" name="Picture 5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8" name="Picture 5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39" name="Picture 5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0" name="Picture 5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1" name="Picture 5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2" name="Picture 5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3" name="Picture 5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4" name="Picture 5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5" name="Picture 5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6" name="Picture 5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7" name="Picture 5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8" name="Picture 5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49" name="Picture 5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0" name="Picture 5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1" name="Picture 5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2" name="Picture 5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3" name="Picture 5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4" name="Picture 5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5" name="Picture 5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6" name="Picture 5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7" name="Picture 5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8" name="Picture 5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59" name="Picture 5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0" name="Picture 5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1" name="Picture 56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2" name="Picture 5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3" name="Picture 5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4" name="Picture 5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5" name="Picture 5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6" name="Picture 56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7" name="Picture 5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8" name="Picture 5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69" name="Picture 5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0" name="Picture 56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1" name="Picture 5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2" name="Picture 5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3" name="Picture 57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4" name="Picture 5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5" name="Picture 5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6" name="Picture 5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7" name="Picture 5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8" name="Picture 5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79" name="Picture 57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0" name="Picture 5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1" name="Picture 5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2" name="Picture 58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3" name="Picture 5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4" name="Picture 5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5" name="Picture 5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6" name="Picture 5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7" name="Picture 5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8" name="Picture 5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89" name="Picture 5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0" name="Picture 5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1" name="Picture 5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2" name="Picture 5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3" name="Picture 5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4" name="Picture 5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5" name="Picture 5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6" name="Picture 5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7" name="Picture 5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8" name="Picture 5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599" name="Picture 5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0" name="Picture 5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1" name="Picture 6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2" name="Picture 6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3" name="Picture 6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4" name="Picture 6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5" name="Picture 6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6" name="Picture 6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7" name="Picture 6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8" name="Picture 6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09" name="Picture 6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0" name="Picture 6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1" name="Picture 6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2" name="Picture 6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3" name="Picture 6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4" name="Picture 6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5" name="Picture 6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6" name="Picture 6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7" name="Picture 6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8" name="Picture 6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19" name="Picture 6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0" name="Picture 6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1" name="Picture 6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2" name="Picture 6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3" name="Picture 6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4" name="Picture 62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5" name="Picture 6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6" name="Picture 6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7" name="Picture 62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8" name="Picture 6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29" name="Picture 62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0" name="Picture 6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1" name="Picture 6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2" name="Picture 6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3" name="Picture 6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4" name="Picture 6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5" name="Picture 6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6" name="Picture 6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7" name="Picture 6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8" name="Picture 6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39" name="Picture 6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0" name="Picture 6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1" name="Picture 6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2" name="Picture 6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3" name="Picture 6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4" name="Picture 6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5" name="Picture 6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6" name="Picture 6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7" name="Picture 64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8" name="Picture 6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49" name="Picture 6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0" name="Picture 6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1" name="Picture 6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2" name="Picture 6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3" name="Picture 6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4" name="Picture 65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5" name="Picture 6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6" name="Picture 65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7" name="Picture 6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8" name="Picture 6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59" name="Picture 6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0" name="Picture 6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1" name="Picture 6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2" name="Picture 6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3" name="Picture 6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4" name="Picture 6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5" name="Picture 6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6" name="Picture 6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7" name="Picture 6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8" name="Picture 6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69" name="Picture 6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0" name="Picture 6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1" name="Picture 6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2" name="Picture 6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3" name="Picture 6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4" name="Picture 67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5" name="Picture 6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6" name="Picture 6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7" name="Picture 6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8" name="Picture 6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79" name="Picture 6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0" name="Picture 6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1" name="Picture 6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2" name="Picture 6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3" name="Picture 6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4" name="Picture 6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5" name="Picture 6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6" name="Picture 68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7" name="Picture 6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8" name="Picture 6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89" name="Picture 6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0" name="Picture 6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1" name="Picture 6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2" name="Picture 69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3" name="Picture 6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4" name="Picture 6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5" name="Picture 6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6" name="Picture 6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7" name="Picture 6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8" name="Picture 6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699" name="Picture 6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0" name="Picture 6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1" name="Picture 7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2" name="Picture 7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3" name="Picture 7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4" name="Picture 7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5" name="Picture 7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6" name="Picture 7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7" name="Picture 7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8" name="Picture 7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09" name="Picture 7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0" name="Picture 70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1" name="Picture 7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2" name="Picture 7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3" name="Picture 7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4" name="Picture 7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5" name="Picture 71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6" name="Picture 7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7" name="Picture 7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8" name="Picture 7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19" name="Picture 7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0" name="Picture 7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1" name="Picture 7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2" name="Picture 7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3" name="Picture 7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4" name="Picture 7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5" name="Picture 7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6" name="Picture 7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7" name="Picture 7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8" name="Picture 7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29" name="Picture 7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0" name="Picture 7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1" name="Picture 73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2" name="Picture 7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3" name="Picture 73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4" name="Picture 7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5" name="Picture 7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6" name="Picture 7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7" name="Picture 73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8" name="Picture 7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39" name="Picture 7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0" name="Picture 73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1" name="Picture 7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2" name="Picture 74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3" name="Picture 7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4" name="Picture 7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5" name="Picture 7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6" name="Picture 74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7" name="Picture 7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8" name="Picture 7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49" name="Picture 74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0" name="Picture 7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1" name="Picture 75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2" name="Picture 7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3" name="Picture 7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4" name="Picture 7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5" name="Picture 75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6" name="Picture 7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7" name="Picture 7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8" name="Picture 75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59" name="Picture 7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0" name="Picture 75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1" name="Picture 7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2" name="Picture 7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3" name="Picture 7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4" name="Picture 76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5" name="Picture 7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6" name="Picture 7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7" name="Picture 76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8" name="Picture 7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69" name="Picture 76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0" name="Picture 7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1" name="Picture 7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2" name="Picture 7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3" name="Picture 7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4" name="Picture 7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5" name="Picture 7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6" name="Picture 7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7" name="Picture 7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8" name="Picture 77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79" name="Picture 7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0" name="Picture 7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1" name="Picture 7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2" name="Picture 7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3" name="Picture 7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4" name="Picture 7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5" name="Picture 7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6" name="Picture 7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7" name="Picture 78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8" name="Picture 7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89" name="Picture 7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0" name="Picture 7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1" name="Picture 7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2" name="Picture 7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3" name="Picture 7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4" name="Picture 79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5" name="Picture 7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6" name="Picture 7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7" name="Picture 7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8" name="Picture 7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799" name="Picture 7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0" name="Picture 7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1" name="Picture 8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2" name="Picture 8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3" name="Picture 8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4" name="Picture 8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5" name="Picture 80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6" name="Picture 8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7" name="Picture 8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8" name="Picture 8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09" name="Picture 80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0" name="Picture 8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1" name="Picture 8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2" name="Picture 81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3" name="Picture 8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4" name="Picture 81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5" name="Picture 8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6" name="Picture 8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7" name="Picture 8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8" name="Picture 8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19" name="Picture 8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0" name="Picture 8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1" name="Picture 8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2" name="Picture 8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3" name="Picture 82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4" name="Picture 8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5" name="Picture 8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6" name="Picture 8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7" name="Picture 8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8" name="Picture 8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29" name="Picture 8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0" name="Picture 8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1" name="Picture 8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2" name="Picture 83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3" name="Picture 8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4" name="Picture 8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5" name="Picture 8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6" name="Picture 83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7" name="Picture 8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8" name="Picture 8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39" name="Picture 83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0" name="Picture 8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1" name="Picture 84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2" name="Picture 8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3" name="Picture 8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4" name="Picture 8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5" name="Picture 84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6" name="Picture 8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7" name="Picture 8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8" name="Picture 84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49" name="Picture 8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0" name="Picture 84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1" name="Picture 8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2" name="Picture 8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3" name="Picture 8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4" name="Picture 8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5" name="Picture 8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6" name="Picture 8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7" name="Picture 8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8" name="Picture 8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59" name="Picture 85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0" name="Picture 8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1" name="Picture 8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2" name="Picture 8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3" name="Picture 8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4" name="Picture 8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5" name="Picture 8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6" name="Picture 8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7" name="Picture 8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8" name="Picture 86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69" name="Picture 8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0" name="Picture 8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1" name="Picture 8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2" name="Picture 87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3" name="Picture 8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4" name="Picture 8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5" name="Picture 8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6" name="Picture 8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7" name="Picture 87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8" name="Picture 8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79" name="Picture 8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0" name="Picture 8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1" name="Picture 8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2" name="Picture 8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3" name="Picture 8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4" name="Picture 8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5" name="Picture 8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6" name="Picture 88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7" name="Picture 8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8" name="Picture 8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89" name="Picture 8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0" name="Picture 8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1" name="Picture 8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2" name="Picture 8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3" name="Picture 8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4" name="Picture 8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5" name="Picture 89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6" name="Picture 8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7" name="Picture 8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8" name="Picture 8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899" name="Picture 8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0" name="Picture 8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1" name="Picture 9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2" name="Picture 9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3" name="Picture 9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4" name="Picture 90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5" name="Picture 9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6" name="Picture 9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7" name="Picture 9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8" name="Picture 9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09" name="Picture 9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0" name="Picture 9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1" name="Picture 9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2" name="Picture 9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3" name="Picture 91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4" name="Picture 9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5" name="Picture 9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6" name="Picture 9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7" name="Picture 9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8" name="Picture 91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19" name="Picture 9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0" name="Picture 9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1" name="Picture 9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2" name="Picture 92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3" name="Picture 9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4" name="Picture 9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5" name="Picture 9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6" name="Picture 9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7" name="Picture 9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8" name="Picture 9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29" name="Picture 9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0" name="Picture 9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1" name="Picture 93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2" name="Picture 9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3" name="Picture 9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4" name="Picture 9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5" name="Picture 9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6" name="Picture 9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7" name="Picture 9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8" name="Picture 9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39" name="Picture 9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0" name="Picture 93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1" name="Picture 9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2" name="Picture 9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3" name="Picture 9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4" name="Picture 9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5" name="Picture 9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6" name="Picture 9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7" name="Picture 9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8" name="Picture 9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49" name="Picture 94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0" name="Picture 9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1" name="Picture 9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2" name="Picture 9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3" name="Picture 9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4" name="Picture 9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5" name="Picture 9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6" name="Picture 9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7" name="Picture 9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8" name="Picture 95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59" name="Picture 9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0" name="Picture 9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1" name="Picture 9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2" name="Picture 9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3" name="Picture 9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4" name="Picture 9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5" name="Picture 9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6" name="Picture 9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7" name="Picture 96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8" name="Picture 9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69" name="Picture 9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0" name="Picture 9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1" name="Picture 9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2" name="Picture 9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3" name="Picture 9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4" name="Picture 9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5" name="Picture 9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6" name="Picture 97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7" name="Picture 9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8" name="Picture 9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79" name="Picture 9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0" name="Picture 9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1" name="Picture 98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2" name="Picture 9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3" name="Picture 9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4" name="Picture 9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5" name="Picture 98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6" name="Picture 9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7" name="Picture 9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8" name="Picture 9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89" name="Picture 9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0" name="Picture 98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1" name="Picture 9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2" name="Picture 9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3" name="Picture 9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4" name="Picture 99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5" name="Picture 9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6" name="Picture 9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7" name="Picture 9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8" name="Picture 9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999" name="Picture 99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0" name="Picture 9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1" name="Picture 10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2" name="Picture 10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3" name="Picture 100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4" name="Picture 10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5" name="Picture 10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6" name="Picture 10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7" name="Picture 10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8" name="Picture 100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09" name="Picture 10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0" name="Picture 10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1" name="Picture 10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2" name="Picture 10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3" name="Picture 10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4" name="Picture 10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5" name="Picture 10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6" name="Picture 10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7" name="Picture 10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8" name="Picture 10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19" name="Picture 10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0" name="Picture 10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1" name="Picture 10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2" name="Picture 10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3" name="Picture 10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4" name="Picture 10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5" name="Picture 10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6" name="Picture 102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7" name="Picture 10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8" name="Picture 10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29" name="Picture 10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0" name="Picture 102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1" name="Picture 10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2" name="Picture 10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3" name="Picture 10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4" name="Picture 10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5" name="Picture 103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6" name="Picture 10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7" name="Picture 10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8" name="Picture 10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39" name="Picture 10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0" name="Picture 10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1" name="Picture 10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2" name="Picture 10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3" name="Picture 10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4" name="Picture 104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5" name="Picture 10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6" name="Picture 10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7" name="Picture 10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8" name="Picture 10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49" name="Picture 10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0" name="Picture 10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1" name="Picture 10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2" name="Picture 10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3" name="Picture 105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4" name="Picture 10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5" name="Picture 10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6" name="Picture 10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7" name="Picture 10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8" name="Picture 10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59" name="Picture 10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0" name="Picture 10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1" name="Picture 10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2" name="Picture 106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3" name="Picture 10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4" name="Picture 10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5" name="Picture 10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6" name="Picture 10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7" name="Picture 10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8" name="Picture 10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69" name="Picture 10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0" name="Picture 10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1" name="Picture 107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2" name="Picture 10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3" name="Picture 10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4" name="Picture 10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5" name="Picture 107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6" name="Picture 10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7" name="Picture 10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8" name="Picture 10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79" name="Picture 10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0" name="Picture 107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1" name="Picture 10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2" name="Picture 10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3" name="Picture 10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4" name="Picture 108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5" name="Picture 10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6" name="Picture 10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7" name="Picture 10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8" name="Picture 10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89" name="Picture 108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0" name="Picture 10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1" name="Picture 10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2" name="Picture 10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3" name="Picture 10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4" name="Picture 10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5" name="Picture 10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6" name="Picture 10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7" name="Picture 10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8" name="Picture 109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099" name="Picture 10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0" name="Picture 10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1" name="Picture 11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2" name="Picture 110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3" name="Picture 11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4" name="Picture 11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5" name="Picture 11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6" name="Picture 11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7" name="Picture 110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8" name="Picture 11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09" name="Picture 11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0" name="Picture 11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1" name="Picture 11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2" name="Picture 111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3" name="Picture 11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4" name="Picture 11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5" name="Picture 11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6" name="Picture 111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7" name="Picture 11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8" name="Picture 11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19" name="Picture 11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0" name="Picture 11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1" name="Picture 112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2" name="Picture 11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3" name="Picture 11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4" name="Picture 112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5" name="Picture 112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6" name="Picture 11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7" name="Picture 112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8" name="Picture 112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29" name="Picture 112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0" name="Picture 112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1" name="Picture 11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2" name="Picture 11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3" name="Picture 113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4" name="Picture 113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5" name="Picture 11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6" name="Picture 113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7" name="Picture 113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8" name="Picture 113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39" name="Picture 113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0" name="Picture 11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1" name="Picture 11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2" name="Picture 114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3" name="Picture 114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4" name="Picture 11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5" name="Picture 114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6" name="Picture 114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7" name="Picture 114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8" name="Picture 114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49" name="Picture 11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0" name="Picture 11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1" name="Picture 115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2" name="Picture 115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3" name="Picture 11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4" name="Picture 115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5" name="Picture 115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6" name="Picture 115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7" name="Picture 115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8" name="Picture 11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59" name="Picture 11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0" name="Picture 115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1" name="Picture 116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2" name="Picture 11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3" name="Picture 116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4" name="Picture 116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5" name="Picture 116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6" name="Picture 116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7" name="Picture 11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8" name="Picture 11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69" name="Picture 116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0" name="Picture 116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1" name="Picture 11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2" name="Picture 117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3" name="Picture 1172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4" name="Picture 117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5" name="Picture 117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6" name="Picture 11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7" name="Picture 11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8" name="Picture 117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79" name="Picture 1178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0" name="Picture 11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1" name="Picture 118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2" name="Picture 118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3" name="Picture 118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4" name="Picture 118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5" name="Picture 11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6" name="Picture 11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7" name="Picture 118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8" name="Picture 118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89" name="Picture 11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0" name="Picture 118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1" name="Picture 119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2" name="Picture 119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3" name="Picture 119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4" name="Picture 11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5" name="Picture 11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6" name="Picture 119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7" name="Picture 1196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8" name="Picture 11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199" name="Picture 119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0" name="Picture 119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1" name="Picture 120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2" name="Picture 1201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3" name="Picture 12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4" name="Picture 12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5" name="Picture 120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6" name="Picture 120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7" name="Picture 12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8" name="Picture 120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09" name="Picture 120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0" name="Picture 120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1" name="Picture 121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2" name="Picture 12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3" name="Picture 12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4" name="Picture 121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5" name="Picture 121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6" name="Picture 12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7" name="Picture 121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8" name="Picture 121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19" name="Picture 121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0" name="Picture 121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1" name="Picture 12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2" name="Picture 122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3" name="Picture 122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4" name="Picture 122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5" name="Picture 122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6" name="Picture 122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7" name="Picture 122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8" name="Picture 122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29" name="Picture 122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0" name="Picture 122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1" name="Picture 123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2" name="Picture 123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3" name="Picture 123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4" name="Picture 123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5" name="Picture 123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6" name="Picture 123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7" name="Picture 123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8" name="Picture 123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39" name="Picture 123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0" name="Picture 123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1" name="Picture 124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2" name="Picture 124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3" name="Picture 124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4" name="Picture 124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5" name="Picture 124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6" name="Picture 124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7" name="Picture 124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8" name="Picture 124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49" name="Picture 124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0" name="Picture 124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1" name="Picture 1250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2" name="Picture 125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3" name="Picture 125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4" name="Picture 1253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5" name="Picture 125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6" name="Picture 1255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7" name="Picture 125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8" name="Picture 125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59" name="Picture 125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0" name="Picture 1259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1" name="Picture 126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2" name="Picture 126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3" name="Picture 126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4" name="Picture 126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5" name="Picture 1264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6" name="Picture 126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7" name="Picture 126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8" name="Picture 126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69" name="Picture 126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0" name="Picture 126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1" name="Picture 127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2" name="Picture 127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3" name="Picture 127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4" name="Picture 127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5" name="Picture 127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6" name="Picture 127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7" name="Picture 127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8" name="Picture 1277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79" name="Picture 127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0" name="Picture 127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1" name="Picture 128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2" name="Picture 128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3" name="Picture 1282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4" name="Picture 128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5" name="Picture 128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6" name="Picture 128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7" name="Picture 128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8" name="Picture 128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89" name="Picture 128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0" name="Picture 128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1" name="Picture 129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2" name="Picture 1291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3" name="Picture 129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4" name="Picture 129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5" name="Picture 129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6" name="Picture 1295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7" name="Picture 129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8" name="Picture 129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299" name="Picture 129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0" name="Picture 129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1" name="Picture 1300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2" name="Picture 130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3" name="Picture 130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4" name="Picture 1303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5" name="Picture 1304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6" name="Picture 130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7" name="Picture 1306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8" name="Picture 1307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09" name="Picture 1308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0" name="Picture 1309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1" name="Picture 131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2" name="Picture 1311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3" name="Picture 1312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4" name="Picture 1313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5" name="Picture 1314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6" name="Picture 1315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7" name="Picture 1316" descr="Moet Logo_Ar">
          <a:extLst>
            <a:ext uri="{FF2B5EF4-FFF2-40B4-BE49-F238E27FC236}">
              <a16:creationId xmlns=""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8" name="Picture 1317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19" name="Picture 1318" descr="Moet Logo_Ar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0" name="Picture 1319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1171575</xdr:colOff>
      <xdr:row>5</xdr:row>
      <xdr:rowOff>142875</xdr:rowOff>
    </xdr:to>
    <xdr:pic>
      <xdr:nvPicPr>
        <xdr:cNvPr id="1321" name="Picture 1320" descr="Moet Logo_A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90601050" y="0"/>
          <a:ext cx="1171575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7:I82"/>
  <sheetViews>
    <sheetView rightToLeft="1" topLeftCell="A29" zoomScaleNormal="100" workbookViewId="0">
      <selection activeCell="F40" sqref="F40:F81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1.42578125" customWidth="1"/>
    <col min="4" max="4" width="16.140625" bestFit="1" customWidth="1"/>
    <col min="5" max="5" width="15.5703125" customWidth="1"/>
    <col min="6" max="6" width="14.5703125" customWidth="1"/>
    <col min="7" max="7" width="13.28515625" customWidth="1"/>
    <col min="8" max="8" width="14.42578125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  <c r="D7" s="3"/>
      <c r="E7" s="3"/>
    </row>
    <row r="8" spans="1:9">
      <c r="A8" s="4" t="s">
        <v>2</v>
      </c>
      <c r="B8" s="4"/>
      <c r="C8" s="4"/>
      <c r="D8" s="4"/>
      <c r="E8" s="4"/>
    </row>
    <row r="9" spans="1:9" ht="19.5">
      <c r="A9" s="204" t="s">
        <v>202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223</v>
      </c>
      <c r="B10" s="2"/>
      <c r="C10" s="2"/>
      <c r="D10" s="2"/>
      <c r="E10" s="2"/>
    </row>
    <row r="11" spans="1:9" s="118" customFormat="1" ht="18.75" thickBot="1">
      <c r="A11" s="2"/>
      <c r="B11" s="2"/>
      <c r="C11" s="2"/>
      <c r="D11" s="2"/>
      <c r="E11" s="2"/>
      <c r="F11" s="118" t="s">
        <v>218</v>
      </c>
      <c r="H11" s="118" t="s">
        <v>218</v>
      </c>
    </row>
    <row r="12" spans="1:9" ht="24.75" customHeight="1">
      <c r="A12" s="205" t="s">
        <v>3</v>
      </c>
      <c r="B12" s="211"/>
      <c r="C12" s="209" t="s">
        <v>0</v>
      </c>
      <c r="D12" s="207" t="s">
        <v>23</v>
      </c>
      <c r="E12" s="207" t="s">
        <v>224</v>
      </c>
      <c r="F12" s="207" t="s">
        <v>225</v>
      </c>
      <c r="G12" s="207" t="s">
        <v>197</v>
      </c>
      <c r="H12" s="207" t="s">
        <v>220</v>
      </c>
      <c r="I12" s="207" t="s">
        <v>187</v>
      </c>
    </row>
    <row r="13" spans="1:9" ht="38.25" customHeight="1" thickBot="1">
      <c r="A13" s="206"/>
      <c r="B13" s="212"/>
      <c r="C13" s="210"/>
      <c r="D13" s="208"/>
      <c r="E13" s="208"/>
      <c r="F13" s="208"/>
      <c r="G13" s="208"/>
      <c r="H13" s="208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8"/>
    </row>
    <row r="15" spans="1:9" ht="16.5" customHeight="1">
      <c r="A15" s="31"/>
      <c r="B15" s="85" t="s">
        <v>4</v>
      </c>
      <c r="C15" s="19" t="s">
        <v>84</v>
      </c>
      <c r="D15" s="20" t="s">
        <v>161</v>
      </c>
      <c r="E15" s="159">
        <v>66759.024999999994</v>
      </c>
      <c r="F15" s="168">
        <v>84898.8</v>
      </c>
      <c r="G15" s="43">
        <f t="shared" ref="G15:G30" si="0">(F15-E15)/E15</f>
        <v>0.27172019064089104</v>
      </c>
      <c r="H15" s="168">
        <v>94998.8</v>
      </c>
      <c r="I15" s="43">
        <f t="shared" ref="I15:I30" si="1">(F15-H15)/H15</f>
        <v>-0.10631713242693591</v>
      </c>
    </row>
    <row r="16" spans="1:9" ht="16.5">
      <c r="A16" s="35"/>
      <c r="B16" s="86" t="s">
        <v>5</v>
      </c>
      <c r="C16" s="142" t="s">
        <v>85</v>
      </c>
      <c r="D16" s="138" t="s">
        <v>161</v>
      </c>
      <c r="E16" s="162">
        <v>62539.863888888889</v>
      </c>
      <c r="F16" s="162">
        <v>92109.777777777781</v>
      </c>
      <c r="G16" s="46">
        <f t="shared" si="0"/>
        <v>0.47281704900132371</v>
      </c>
      <c r="H16" s="162">
        <v>86554.222222222219</v>
      </c>
      <c r="I16" s="42">
        <f t="shared" si="1"/>
        <v>6.4185841116936412E-2</v>
      </c>
    </row>
    <row r="17" spans="1:9" ht="16.5">
      <c r="A17" s="35"/>
      <c r="B17" s="86" t="s">
        <v>6</v>
      </c>
      <c r="C17" s="15" t="s">
        <v>86</v>
      </c>
      <c r="D17" s="11" t="s">
        <v>161</v>
      </c>
      <c r="E17" s="162">
        <v>65478.224999999999</v>
      </c>
      <c r="F17" s="162">
        <v>93498.8</v>
      </c>
      <c r="G17" s="46">
        <f t="shared" si="0"/>
        <v>0.4279373028208997</v>
      </c>
      <c r="H17" s="162">
        <v>93498.8</v>
      </c>
      <c r="I17" s="42">
        <f t="shared" si="1"/>
        <v>0</v>
      </c>
    </row>
    <row r="18" spans="1:9" ht="16.5">
      <c r="A18" s="35"/>
      <c r="B18" s="86" t="s">
        <v>7</v>
      </c>
      <c r="C18" s="15" t="s">
        <v>87</v>
      </c>
      <c r="D18" s="11" t="s">
        <v>161</v>
      </c>
      <c r="E18" s="162">
        <v>34134.9</v>
      </c>
      <c r="F18" s="162">
        <v>55398.8</v>
      </c>
      <c r="G18" s="46">
        <f t="shared" si="0"/>
        <v>0.62293722846705279</v>
      </c>
      <c r="H18" s="162">
        <v>74498.8</v>
      </c>
      <c r="I18" s="42">
        <f t="shared" si="1"/>
        <v>-0.25637996853640593</v>
      </c>
    </row>
    <row r="19" spans="1:9" ht="16.5">
      <c r="A19" s="35"/>
      <c r="B19" s="86" t="s">
        <v>8</v>
      </c>
      <c r="C19" s="142" t="s">
        <v>89</v>
      </c>
      <c r="D19" s="138" t="s">
        <v>161</v>
      </c>
      <c r="E19" s="162">
        <v>110428.48482142857</v>
      </c>
      <c r="F19" s="162">
        <v>130714</v>
      </c>
      <c r="G19" s="46">
        <f t="shared" si="0"/>
        <v>0.18369821166499456</v>
      </c>
      <c r="H19" s="162">
        <v>125623.5</v>
      </c>
      <c r="I19" s="42">
        <f t="shared" si="1"/>
        <v>4.0521876878131878E-2</v>
      </c>
    </row>
    <row r="20" spans="1:9" ht="16.5">
      <c r="A20" s="35"/>
      <c r="B20" s="86" t="s">
        <v>9</v>
      </c>
      <c r="C20" s="142" t="s">
        <v>88</v>
      </c>
      <c r="D20" s="11" t="s">
        <v>161</v>
      </c>
      <c r="E20" s="162">
        <v>57149.75</v>
      </c>
      <c r="F20" s="162">
        <v>84998.8</v>
      </c>
      <c r="G20" s="46">
        <f t="shared" si="0"/>
        <v>0.48729959448641513</v>
      </c>
      <c r="H20" s="162">
        <v>83998.8</v>
      </c>
      <c r="I20" s="42">
        <f t="shared" si="1"/>
        <v>1.1904931975218693E-2</v>
      </c>
    </row>
    <row r="21" spans="1:9" ht="16.5">
      <c r="A21" s="35"/>
      <c r="B21" s="86" t="s">
        <v>10</v>
      </c>
      <c r="C21" s="15" t="s">
        <v>90</v>
      </c>
      <c r="D21" s="138" t="s">
        <v>161</v>
      </c>
      <c r="E21" s="162">
        <v>76630.416666666672</v>
      </c>
      <c r="F21" s="162">
        <v>104998.8</v>
      </c>
      <c r="G21" s="46">
        <f t="shared" si="0"/>
        <v>0.37019743030672109</v>
      </c>
      <c r="H21" s="162">
        <v>106666.44444444444</v>
      </c>
      <c r="I21" s="42">
        <f t="shared" si="1"/>
        <v>-1.5634199237914991E-2</v>
      </c>
    </row>
    <row r="22" spans="1:9" ht="16.5">
      <c r="A22" s="35"/>
      <c r="B22" s="86" t="s">
        <v>11</v>
      </c>
      <c r="C22" s="15" t="s">
        <v>91</v>
      </c>
      <c r="D22" s="13" t="s">
        <v>81</v>
      </c>
      <c r="E22" s="162">
        <v>22559.447222222225</v>
      </c>
      <c r="F22" s="162">
        <v>33398.800000000003</v>
      </c>
      <c r="G22" s="46">
        <f t="shared" si="0"/>
        <v>0.48047953795164156</v>
      </c>
      <c r="H22" s="162">
        <v>34398.800000000003</v>
      </c>
      <c r="I22" s="42">
        <f t="shared" si="1"/>
        <v>-2.9070781538890891E-2</v>
      </c>
    </row>
    <row r="23" spans="1:9" ht="16.5">
      <c r="A23" s="35"/>
      <c r="B23" s="86" t="s">
        <v>12</v>
      </c>
      <c r="C23" s="15" t="s">
        <v>92</v>
      </c>
      <c r="D23" s="13" t="s">
        <v>81</v>
      </c>
      <c r="E23" s="162">
        <v>29834.329861111109</v>
      </c>
      <c r="F23" s="162">
        <v>36554.222222222219</v>
      </c>
      <c r="G23" s="46">
        <f t="shared" si="0"/>
        <v>0.225240264902697</v>
      </c>
      <c r="H23" s="162">
        <v>37109.777777777781</v>
      </c>
      <c r="I23" s="42">
        <f t="shared" si="1"/>
        <v>-1.4970597746026977E-2</v>
      </c>
    </row>
    <row r="24" spans="1:9" ht="16.5">
      <c r="A24" s="35"/>
      <c r="B24" s="86" t="s">
        <v>13</v>
      </c>
      <c r="C24" s="15" t="s">
        <v>93</v>
      </c>
      <c r="D24" s="140" t="s">
        <v>81</v>
      </c>
      <c r="E24" s="162">
        <v>29817.246527777777</v>
      </c>
      <c r="F24" s="162">
        <v>39332</v>
      </c>
      <c r="G24" s="46">
        <f t="shared" si="0"/>
        <v>0.31910235116305152</v>
      </c>
      <c r="H24" s="162">
        <v>39332</v>
      </c>
      <c r="I24" s="42">
        <f t="shared" si="1"/>
        <v>0</v>
      </c>
    </row>
    <row r="25" spans="1:9" ht="16.5">
      <c r="A25" s="35"/>
      <c r="B25" s="86" t="s">
        <v>14</v>
      </c>
      <c r="C25" s="15" t="s">
        <v>94</v>
      </c>
      <c r="D25" s="140" t="s">
        <v>81</v>
      </c>
      <c r="E25" s="162">
        <v>29162.013194444444</v>
      </c>
      <c r="F25" s="162">
        <v>36398.800000000003</v>
      </c>
      <c r="G25" s="46">
        <f t="shared" si="0"/>
        <v>0.24815799777959824</v>
      </c>
      <c r="H25" s="162">
        <v>36554.222222222219</v>
      </c>
      <c r="I25" s="42">
        <f t="shared" si="1"/>
        <v>-4.2518268143517234E-3</v>
      </c>
    </row>
    <row r="26" spans="1:9" ht="16.5">
      <c r="A26" s="35"/>
      <c r="B26" s="86" t="s">
        <v>15</v>
      </c>
      <c r="C26" s="15" t="s">
        <v>95</v>
      </c>
      <c r="D26" s="13" t="s">
        <v>82</v>
      </c>
      <c r="E26" s="162">
        <v>65217.59375</v>
      </c>
      <c r="F26" s="162">
        <v>88498.8</v>
      </c>
      <c r="G26" s="46">
        <f t="shared" si="0"/>
        <v>0.35697738771602566</v>
      </c>
      <c r="H26" s="162">
        <v>90498.8</v>
      </c>
      <c r="I26" s="42">
        <f t="shared" si="1"/>
        <v>-2.2099740549045954E-2</v>
      </c>
    </row>
    <row r="27" spans="1:9" ht="16.5">
      <c r="A27" s="35"/>
      <c r="B27" s="86" t="s">
        <v>16</v>
      </c>
      <c r="C27" s="15" t="s">
        <v>96</v>
      </c>
      <c r="D27" s="13" t="s">
        <v>81</v>
      </c>
      <c r="E27" s="162">
        <v>30176.261111111111</v>
      </c>
      <c r="F27" s="162">
        <v>39887.555555555555</v>
      </c>
      <c r="G27" s="46">
        <f t="shared" si="0"/>
        <v>0.32181900894503718</v>
      </c>
      <c r="H27" s="162">
        <v>39887.555555555555</v>
      </c>
      <c r="I27" s="42">
        <f t="shared" si="1"/>
        <v>0</v>
      </c>
    </row>
    <row r="28" spans="1:9" ht="16.5">
      <c r="A28" s="35"/>
      <c r="B28" s="86" t="s">
        <v>17</v>
      </c>
      <c r="C28" s="15" t="s">
        <v>97</v>
      </c>
      <c r="D28" s="11" t="s">
        <v>161</v>
      </c>
      <c r="E28" s="162">
        <v>46551.947222222225</v>
      </c>
      <c r="F28" s="162">
        <v>46798.8</v>
      </c>
      <c r="G28" s="46">
        <f t="shared" si="0"/>
        <v>5.3027379628051187E-3</v>
      </c>
      <c r="H28" s="162">
        <v>47398.8</v>
      </c>
      <c r="I28" s="42">
        <f t="shared" si="1"/>
        <v>-1.2658548317678927E-2</v>
      </c>
    </row>
    <row r="29" spans="1:9" ht="16.5">
      <c r="A29" s="35"/>
      <c r="B29" s="86" t="s">
        <v>18</v>
      </c>
      <c r="C29" s="15" t="s">
        <v>98</v>
      </c>
      <c r="D29" s="13" t="s">
        <v>83</v>
      </c>
      <c r="E29" s="162">
        <v>118980.81666666665</v>
      </c>
      <c r="F29" s="162">
        <v>119213.85714285714</v>
      </c>
      <c r="G29" s="46">
        <f t="shared" si="0"/>
        <v>1.9586390707282968E-3</v>
      </c>
      <c r="H29" s="162">
        <v>125500</v>
      </c>
      <c r="I29" s="42">
        <f t="shared" si="1"/>
        <v>-5.008878770631757E-2</v>
      </c>
    </row>
    <row r="30" spans="1:9" ht="17.25" thickBot="1">
      <c r="A30" s="36"/>
      <c r="B30" s="87" t="s">
        <v>19</v>
      </c>
      <c r="C30" s="16" t="s">
        <v>99</v>
      </c>
      <c r="D30" s="12" t="s">
        <v>161</v>
      </c>
      <c r="E30" s="165">
        <v>68172.797222222231</v>
      </c>
      <c r="F30" s="165">
        <v>48898.8</v>
      </c>
      <c r="G30" s="48">
        <f t="shared" si="0"/>
        <v>-0.28272269889989932</v>
      </c>
      <c r="H30" s="165">
        <v>50798.8</v>
      </c>
      <c r="I30" s="53">
        <f t="shared" si="1"/>
        <v>-3.7402458325787223E-2</v>
      </c>
    </row>
    <row r="31" spans="1:9" ht="17.25" customHeight="1" thickBot="1">
      <c r="A31" s="31" t="s">
        <v>20</v>
      </c>
      <c r="B31" s="10" t="s">
        <v>21</v>
      </c>
      <c r="C31" s="5"/>
      <c r="D31" s="6"/>
      <c r="E31" s="133"/>
      <c r="F31" s="182"/>
      <c r="G31" s="49"/>
      <c r="H31" s="182"/>
      <c r="I31" s="50"/>
    </row>
    <row r="32" spans="1:9" ht="16.5">
      <c r="A32" s="31"/>
      <c r="B32" s="37" t="s">
        <v>26</v>
      </c>
      <c r="C32" s="144" t="s">
        <v>100</v>
      </c>
      <c r="D32" s="20" t="s">
        <v>161</v>
      </c>
      <c r="E32" s="168">
        <v>156110.875</v>
      </c>
      <c r="F32" s="168">
        <v>287776.44444444444</v>
      </c>
      <c r="G32" s="43">
        <f>(F32-E32)/E32</f>
        <v>0.843410617258051</v>
      </c>
      <c r="H32" s="168">
        <v>299998.66666666669</v>
      </c>
      <c r="I32" s="42">
        <f>(F32-H32)/H32</f>
        <v>-4.0740921811504432E-2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285554.22222222225</v>
      </c>
      <c r="G33" s="46">
        <f>(F33-E33)/E33</f>
        <v>0.83201185495416852</v>
      </c>
      <c r="H33" s="162">
        <v>297220.88888888888</v>
      </c>
      <c r="I33" s="42">
        <f>(F33-H33)/H33</f>
        <v>-3.9252512534635541E-2</v>
      </c>
    </row>
    <row r="34" spans="1:9" ht="16.5">
      <c r="A34" s="35"/>
      <c r="B34" s="157" t="s">
        <v>28</v>
      </c>
      <c r="C34" s="142" t="s">
        <v>102</v>
      </c>
      <c r="D34" s="138" t="s">
        <v>161</v>
      </c>
      <c r="E34" s="162">
        <v>82917.32142857142</v>
      </c>
      <c r="F34" s="162">
        <v>131873.75</v>
      </c>
      <c r="G34" s="46">
        <f>(F34-E34)/E34</f>
        <v>0.59042462694120879</v>
      </c>
      <c r="H34" s="162">
        <v>125623.75</v>
      </c>
      <c r="I34" s="42">
        <f>(F34-H34)/H34</f>
        <v>4.9751738823271871E-2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168747.5</v>
      </c>
      <c r="G35" s="46">
        <f>(F35-E35)/E35</f>
        <v>1.4302070207020703</v>
      </c>
      <c r="H35" s="162">
        <v>176666.66666666666</v>
      </c>
      <c r="I35" s="42">
        <f>(F35-H35)/H35</f>
        <v>-4.4825471698113156E-2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103998.8</v>
      </c>
      <c r="G36" s="48">
        <f>(F36-E36)/E36</f>
        <v>0.62266071840231607</v>
      </c>
      <c r="H36" s="162">
        <v>103498.8</v>
      </c>
      <c r="I36" s="53">
        <f>(F36-H36)/H36</f>
        <v>4.8309738856875638E-3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82"/>
      <c r="G37" s="49"/>
      <c r="H37" s="182"/>
      <c r="I37" s="50"/>
    </row>
    <row r="38" spans="1:9" ht="16.5">
      <c r="A38" s="31"/>
      <c r="B38" s="32" t="s">
        <v>31</v>
      </c>
      <c r="C38" s="15" t="s">
        <v>105</v>
      </c>
      <c r="D38" s="20" t="s">
        <v>161</v>
      </c>
      <c r="E38" s="162">
        <v>1911006.5</v>
      </c>
      <c r="F38" s="162">
        <v>1881756.5</v>
      </c>
      <c r="G38" s="43">
        <f t="shared" ref="G38:G43" si="2">(F38-E38)/E38</f>
        <v>-1.5306070387515689E-2</v>
      </c>
      <c r="H38" s="162">
        <v>1881756.5</v>
      </c>
      <c r="I38" s="42">
        <f t="shared" ref="I38:I43" si="3">(F38-H38)/H38</f>
        <v>0</v>
      </c>
    </row>
    <row r="39" spans="1:9" ht="16.5">
      <c r="A39" s="35"/>
      <c r="B39" s="32" t="s">
        <v>32</v>
      </c>
      <c r="C39" s="15" t="s">
        <v>106</v>
      </c>
      <c r="D39" s="11" t="s">
        <v>161</v>
      </c>
      <c r="E39" s="162">
        <v>1012639.175</v>
      </c>
      <c r="F39" s="162">
        <v>1027762.6666666666</v>
      </c>
      <c r="G39" s="46">
        <f t="shared" si="2"/>
        <v>1.4934729013092526E-2</v>
      </c>
      <c r="H39" s="162">
        <v>1055432.625</v>
      </c>
      <c r="I39" s="42">
        <f t="shared" si="3"/>
        <v>-2.6216697947283346E-2</v>
      </c>
    </row>
    <row r="40" spans="1:9" ht="16.5">
      <c r="A40" s="35"/>
      <c r="B40" s="32" t="s">
        <v>33</v>
      </c>
      <c r="C40" s="15" t="s">
        <v>107</v>
      </c>
      <c r="D40" s="11" t="s">
        <v>161</v>
      </c>
      <c r="E40" s="170">
        <v>581943.69999999995</v>
      </c>
      <c r="F40" s="162">
        <v>699121.8</v>
      </c>
      <c r="G40" s="46">
        <f t="shared" si="2"/>
        <v>0.2013564198736065</v>
      </c>
      <c r="H40" s="162">
        <v>706297.8</v>
      </c>
      <c r="I40" s="42">
        <f t="shared" si="3"/>
        <v>-1.0160020320040639E-2</v>
      </c>
    </row>
    <row r="41" spans="1:9" ht="16.5">
      <c r="A41" s="35"/>
      <c r="B41" s="32" t="s">
        <v>34</v>
      </c>
      <c r="C41" s="15" t="s">
        <v>154</v>
      </c>
      <c r="D41" s="11" t="s">
        <v>161</v>
      </c>
      <c r="E41" s="163">
        <v>335478</v>
      </c>
      <c r="F41" s="162">
        <v>309465</v>
      </c>
      <c r="G41" s="46">
        <f t="shared" si="2"/>
        <v>-7.7540106951871662E-2</v>
      </c>
      <c r="H41" s="162">
        <v>301392</v>
      </c>
      <c r="I41" s="42">
        <f t="shared" si="3"/>
        <v>2.6785714285714284E-2</v>
      </c>
    </row>
    <row r="42" spans="1:9" ht="16.5">
      <c r="A42" s="35"/>
      <c r="B42" s="32" t="s">
        <v>35</v>
      </c>
      <c r="C42" s="15" t="s">
        <v>152</v>
      </c>
      <c r="D42" s="11" t="s">
        <v>161</v>
      </c>
      <c r="E42" s="163">
        <v>213037.5</v>
      </c>
      <c r="F42" s="162">
        <v>170430</v>
      </c>
      <c r="G42" s="46">
        <f t="shared" si="2"/>
        <v>-0.2</v>
      </c>
      <c r="H42" s="162">
        <v>170430</v>
      </c>
      <c r="I42" s="42">
        <f t="shared" si="3"/>
        <v>0</v>
      </c>
    </row>
    <row r="43" spans="1:9" ht="16.5" customHeight="1" thickBot="1">
      <c r="A43" s="36"/>
      <c r="B43" s="32" t="s">
        <v>36</v>
      </c>
      <c r="C43" s="15" t="s">
        <v>153</v>
      </c>
      <c r="D43" s="11" t="s">
        <v>161</v>
      </c>
      <c r="E43" s="166">
        <v>911800.5</v>
      </c>
      <c r="F43" s="162">
        <v>917272.2</v>
      </c>
      <c r="G43" s="48">
        <f t="shared" si="2"/>
        <v>6.0009837678307405E-3</v>
      </c>
      <c r="H43" s="162">
        <v>929830.2</v>
      </c>
      <c r="I43" s="55">
        <f t="shared" si="3"/>
        <v>-1.3505691684352693E-2</v>
      </c>
    </row>
    <row r="44" spans="1:9" ht="17.25" customHeight="1" thickBot="1">
      <c r="A44" s="35" t="s">
        <v>37</v>
      </c>
      <c r="B44" s="10" t="s">
        <v>52</v>
      </c>
      <c r="C44" s="5"/>
      <c r="D44" s="6"/>
      <c r="E44" s="133"/>
      <c r="F44" s="182"/>
      <c r="G44" s="6"/>
      <c r="H44" s="182"/>
      <c r="I44" s="50"/>
    </row>
    <row r="45" spans="1:9" ht="16.5">
      <c r="A45" s="31"/>
      <c r="B45" s="32" t="s">
        <v>45</v>
      </c>
      <c r="C45" s="15" t="s">
        <v>109</v>
      </c>
      <c r="D45" s="20" t="s">
        <v>108</v>
      </c>
      <c r="E45" s="160">
        <v>331739.80555555556</v>
      </c>
      <c r="F45" s="162">
        <v>353193.75</v>
      </c>
      <c r="G45" s="43">
        <f t="shared" ref="G45:G50" si="4">(F45-E45)/E45</f>
        <v>6.4670998430580579E-2</v>
      </c>
      <c r="H45" s="162">
        <v>352633.125</v>
      </c>
      <c r="I45" s="42">
        <f t="shared" ref="I45:I50" si="5">(F45-H45)/H45</f>
        <v>1.589825119236884E-3</v>
      </c>
    </row>
    <row r="46" spans="1:9" ht="16.5">
      <c r="A46" s="35"/>
      <c r="B46" s="32" t="s">
        <v>46</v>
      </c>
      <c r="C46" s="15" t="s">
        <v>111</v>
      </c>
      <c r="D46" s="13" t="s">
        <v>110</v>
      </c>
      <c r="E46" s="163">
        <v>317605.77500000002</v>
      </c>
      <c r="F46" s="162">
        <v>316461.59999999998</v>
      </c>
      <c r="G46" s="46">
        <f t="shared" si="4"/>
        <v>-3.6025006157398946E-3</v>
      </c>
      <c r="H46" s="162">
        <v>316461.59999999998</v>
      </c>
      <c r="I46" s="78">
        <f t="shared" si="5"/>
        <v>0</v>
      </c>
    </row>
    <row r="47" spans="1:9" ht="16.5">
      <c r="A47" s="35"/>
      <c r="B47" s="32" t="s">
        <v>47</v>
      </c>
      <c r="C47" s="15" t="s">
        <v>113</v>
      </c>
      <c r="D47" s="11" t="s">
        <v>114</v>
      </c>
      <c r="E47" s="163">
        <v>986107.5625</v>
      </c>
      <c r="F47" s="162">
        <v>996695.14285714284</v>
      </c>
      <c r="G47" s="46">
        <f t="shared" si="4"/>
        <v>1.0736739844384715E-2</v>
      </c>
      <c r="H47" s="162">
        <v>996695.14285714284</v>
      </c>
      <c r="I47" s="78">
        <f t="shared" si="5"/>
        <v>0</v>
      </c>
    </row>
    <row r="48" spans="1:9" ht="16.5">
      <c r="A48" s="35"/>
      <c r="B48" s="32" t="s">
        <v>48</v>
      </c>
      <c r="C48" s="120" t="s">
        <v>157</v>
      </c>
      <c r="D48" s="11" t="s">
        <v>114</v>
      </c>
      <c r="E48" s="163">
        <v>1295771.78125</v>
      </c>
      <c r="F48" s="162">
        <v>1342696.875</v>
      </c>
      <c r="G48" s="46">
        <f t="shared" si="4"/>
        <v>3.6214011162314777E-2</v>
      </c>
      <c r="H48" s="162">
        <v>1342696.875</v>
      </c>
      <c r="I48" s="78">
        <f t="shared" si="5"/>
        <v>0</v>
      </c>
    </row>
    <row r="49" spans="1:9" ht="16.5">
      <c r="A49" s="35"/>
      <c r="B49" s="32" t="s">
        <v>49</v>
      </c>
      <c r="C49" s="15" t="s">
        <v>158</v>
      </c>
      <c r="D49" s="13" t="s">
        <v>199</v>
      </c>
      <c r="E49" s="163">
        <v>141834.25</v>
      </c>
      <c r="F49" s="162">
        <v>166169.25</v>
      </c>
      <c r="G49" s="46">
        <f t="shared" si="4"/>
        <v>0.17157350921938813</v>
      </c>
      <c r="H49" s="162">
        <v>166169.25</v>
      </c>
      <c r="I49" s="42">
        <f t="shared" si="5"/>
        <v>0</v>
      </c>
    </row>
    <row r="50" spans="1:9" ht="16.5" customHeight="1" thickBot="1">
      <c r="A50" s="36"/>
      <c r="B50" s="32" t="s">
        <v>50</v>
      </c>
      <c r="C50" s="15" t="s">
        <v>159</v>
      </c>
      <c r="D50" s="12" t="s">
        <v>112</v>
      </c>
      <c r="E50" s="166">
        <v>1740292.125</v>
      </c>
      <c r="F50" s="162">
        <v>1672008</v>
      </c>
      <c r="G50" s="53">
        <f t="shared" si="4"/>
        <v>-3.9237162553959155E-2</v>
      </c>
      <c r="H50" s="162">
        <v>1672008</v>
      </c>
      <c r="I50" s="55">
        <f t="shared" si="5"/>
        <v>0</v>
      </c>
    </row>
    <row r="51" spans="1:9" ht="17.25" customHeight="1" thickBot="1">
      <c r="A51" s="35" t="s">
        <v>44</v>
      </c>
      <c r="B51" s="10" t="s">
        <v>57</v>
      </c>
      <c r="C51" s="5"/>
      <c r="D51" s="6"/>
      <c r="E51" s="133"/>
      <c r="F51" s="182"/>
      <c r="G51" s="49"/>
      <c r="H51" s="182"/>
      <c r="I51" s="50"/>
    </row>
    <row r="52" spans="1:9" ht="16.5">
      <c r="A52" s="31"/>
      <c r="B52" s="38" t="s">
        <v>38</v>
      </c>
      <c r="C52" s="19" t="s">
        <v>115</v>
      </c>
      <c r="D52" s="20" t="s">
        <v>114</v>
      </c>
      <c r="E52" s="160">
        <v>146993.375</v>
      </c>
      <c r="F52" s="159">
        <v>154732.5</v>
      </c>
      <c r="G52" s="161">
        <f t="shared" ref="G52:G60" si="6">(F52-E52)/E52</f>
        <v>5.2649481651809139E-2</v>
      </c>
      <c r="H52" s="159">
        <v>155853.75</v>
      </c>
      <c r="I52" s="109">
        <f t="shared" ref="I52:I60" si="7">(F52-H52)/H52</f>
        <v>-7.1942446043165471E-3</v>
      </c>
    </row>
    <row r="53" spans="1:9" ht="16.5">
      <c r="A53" s="35"/>
      <c r="B53" s="32" t="s">
        <v>39</v>
      </c>
      <c r="C53" s="15" t="s">
        <v>116</v>
      </c>
      <c r="D53" s="11" t="s">
        <v>114</v>
      </c>
      <c r="E53" s="163">
        <v>194050</v>
      </c>
      <c r="F53" s="162">
        <v>209673.75</v>
      </c>
      <c r="G53" s="164">
        <f t="shared" si="6"/>
        <v>8.0514042772481323E-2</v>
      </c>
      <c r="H53" s="162">
        <v>209673.75</v>
      </c>
      <c r="I53" s="78">
        <f t="shared" si="7"/>
        <v>0</v>
      </c>
    </row>
    <row r="54" spans="1:9" ht="16.5">
      <c r="A54" s="35"/>
      <c r="B54" s="32" t="s">
        <v>40</v>
      </c>
      <c r="C54" s="15" t="s">
        <v>117</v>
      </c>
      <c r="D54" s="11" t="s">
        <v>114</v>
      </c>
      <c r="E54" s="163">
        <v>140290.79999999999</v>
      </c>
      <c r="F54" s="162">
        <v>146211</v>
      </c>
      <c r="G54" s="164">
        <f t="shared" si="6"/>
        <v>4.2199488491048681E-2</v>
      </c>
      <c r="H54" s="162">
        <v>158096.25</v>
      </c>
      <c r="I54" s="78">
        <f t="shared" si="7"/>
        <v>-7.5177304964539005E-2</v>
      </c>
    </row>
    <row r="55" spans="1:9" ht="16.5">
      <c r="A55" s="35"/>
      <c r="B55" s="32" t="s">
        <v>41</v>
      </c>
      <c r="C55" s="15" t="s">
        <v>118</v>
      </c>
      <c r="D55" s="11" t="s">
        <v>114</v>
      </c>
      <c r="E55" s="163">
        <v>219316.5</v>
      </c>
      <c r="F55" s="162">
        <v>185140.8</v>
      </c>
      <c r="G55" s="164">
        <f t="shared" si="6"/>
        <v>-0.15582822085889575</v>
      </c>
      <c r="H55" s="162">
        <v>193527.75</v>
      </c>
      <c r="I55" s="78">
        <f t="shared" si="7"/>
        <v>-4.3337195828505273E-2</v>
      </c>
    </row>
    <row r="56" spans="1:9" ht="16.5">
      <c r="A56" s="35"/>
      <c r="B56" s="89" t="s">
        <v>42</v>
      </c>
      <c r="C56" s="90" t="s">
        <v>198</v>
      </c>
      <c r="D56" s="91" t="s">
        <v>114</v>
      </c>
      <c r="E56" s="163">
        <v>102537.3125</v>
      </c>
      <c r="F56" s="162">
        <v>108537</v>
      </c>
      <c r="G56" s="169">
        <f t="shared" si="6"/>
        <v>5.8512236704077847E-2</v>
      </c>
      <c r="H56" s="162">
        <v>109690.28571428571</v>
      </c>
      <c r="I56" s="79">
        <f t="shared" si="7"/>
        <v>-1.0514018691588748E-2</v>
      </c>
    </row>
    <row r="57" spans="1:9" ht="17.25" thickBot="1">
      <c r="A57" s="36"/>
      <c r="B57" s="34" t="s">
        <v>43</v>
      </c>
      <c r="C57" s="16" t="s">
        <v>119</v>
      </c>
      <c r="D57" s="12" t="s">
        <v>114</v>
      </c>
      <c r="E57" s="166">
        <v>105128.4</v>
      </c>
      <c r="F57" s="165">
        <v>171102.75</v>
      </c>
      <c r="G57" s="167">
        <f t="shared" si="6"/>
        <v>0.62755972696245743</v>
      </c>
      <c r="H57" s="165">
        <v>171102.75</v>
      </c>
      <c r="I57" s="110">
        <f t="shared" si="7"/>
        <v>0</v>
      </c>
    </row>
    <row r="58" spans="1:9" ht="16.5">
      <c r="A58" s="35"/>
      <c r="B58" s="37" t="s">
        <v>54</v>
      </c>
      <c r="C58" s="14" t="s">
        <v>121</v>
      </c>
      <c r="D58" s="11" t="s">
        <v>120</v>
      </c>
      <c r="E58" s="160">
        <v>186407.8125</v>
      </c>
      <c r="F58" s="168">
        <v>211333.2</v>
      </c>
      <c r="G58" s="42">
        <f t="shared" si="6"/>
        <v>0.13371428571428579</v>
      </c>
      <c r="H58" s="168">
        <v>210436.2</v>
      </c>
      <c r="I58" s="42">
        <f t="shared" si="7"/>
        <v>4.2625745950554128E-3</v>
      </c>
    </row>
    <row r="59" spans="1:9" ht="16.5">
      <c r="A59" s="35"/>
      <c r="B59" s="32" t="s">
        <v>55</v>
      </c>
      <c r="C59" s="15" t="s">
        <v>122</v>
      </c>
      <c r="D59" s="13" t="s">
        <v>120</v>
      </c>
      <c r="E59" s="163">
        <v>183123.67499999999</v>
      </c>
      <c r="F59" s="162">
        <v>210538.71428571429</v>
      </c>
      <c r="G59" s="46">
        <f t="shared" si="6"/>
        <v>0.14970778238102914</v>
      </c>
      <c r="H59" s="162">
        <v>205054.2</v>
      </c>
      <c r="I59" s="42">
        <f t="shared" si="7"/>
        <v>2.6746656667916473E-2</v>
      </c>
    </row>
    <row r="60" spans="1:9" ht="16.5" customHeight="1" thickBot="1">
      <c r="A60" s="36"/>
      <c r="B60" s="32" t="s">
        <v>56</v>
      </c>
      <c r="C60" s="15" t="s">
        <v>123</v>
      </c>
      <c r="D60" s="12" t="s">
        <v>120</v>
      </c>
      <c r="E60" s="166">
        <v>947531</v>
      </c>
      <c r="F60" s="162">
        <v>1319188</v>
      </c>
      <c r="G60" s="48">
        <f t="shared" si="6"/>
        <v>0.39223729883243924</v>
      </c>
      <c r="H60" s="162">
        <v>1319188</v>
      </c>
      <c r="I60" s="48">
        <f t="shared" si="7"/>
        <v>0</v>
      </c>
    </row>
    <row r="61" spans="1:9" ht="17.25" customHeight="1" thickBot="1">
      <c r="A61" s="35" t="s">
        <v>53</v>
      </c>
      <c r="B61" s="10" t="s">
        <v>58</v>
      </c>
      <c r="C61" s="5"/>
      <c r="D61" s="6"/>
      <c r="E61" s="133"/>
      <c r="F61" s="182"/>
      <c r="G61" s="49"/>
      <c r="H61" s="182"/>
      <c r="I61" s="50"/>
    </row>
    <row r="62" spans="1:9" ht="16.5">
      <c r="A62" s="31"/>
      <c r="B62" s="32" t="s">
        <v>59</v>
      </c>
      <c r="C62" s="15" t="s">
        <v>128</v>
      </c>
      <c r="D62" s="20" t="s">
        <v>124</v>
      </c>
      <c r="E62" s="160">
        <v>418876.57500000001</v>
      </c>
      <c r="F62" s="162">
        <v>491171.57142857142</v>
      </c>
      <c r="G62" s="43">
        <f t="shared" ref="G62:G67" si="8">(F62-E62)/E62</f>
        <v>0.1725925982577837</v>
      </c>
      <c r="H62" s="162">
        <v>499757.14285714284</v>
      </c>
      <c r="I62" s="42">
        <f t="shared" ref="I62:I67" si="9">(F62-H62)/H62</f>
        <v>-1.7179487179487165E-2</v>
      </c>
    </row>
    <row r="63" spans="1:9" ht="16.5">
      <c r="A63" s="35"/>
      <c r="B63" s="32" t="s">
        <v>60</v>
      </c>
      <c r="C63" s="15" t="s">
        <v>129</v>
      </c>
      <c r="D63" s="13" t="s">
        <v>206</v>
      </c>
      <c r="E63" s="163">
        <v>2894320</v>
      </c>
      <c r="F63" s="162">
        <v>3147931.8</v>
      </c>
      <c r="G63" s="46">
        <f t="shared" si="8"/>
        <v>8.762396694214869E-2</v>
      </c>
      <c r="H63" s="162">
        <v>3145779</v>
      </c>
      <c r="I63" s="42">
        <f t="shared" si="9"/>
        <v>6.8434559452517599E-4</v>
      </c>
    </row>
    <row r="64" spans="1:9" ht="16.5">
      <c r="A64" s="35"/>
      <c r="B64" s="32" t="s">
        <v>61</v>
      </c>
      <c r="C64" s="15" t="s">
        <v>130</v>
      </c>
      <c r="D64" s="13" t="s">
        <v>207</v>
      </c>
      <c r="E64" s="163">
        <v>853467.46875</v>
      </c>
      <c r="F64" s="162">
        <v>820256.66666666663</v>
      </c>
      <c r="G64" s="46">
        <f t="shared" si="8"/>
        <v>-3.891279199191313E-2</v>
      </c>
      <c r="H64" s="162">
        <v>811386.33333333337</v>
      </c>
      <c r="I64" s="78">
        <f t="shared" si="9"/>
        <v>1.0932317897064147E-2</v>
      </c>
    </row>
    <row r="65" spans="1:9" ht="16.5">
      <c r="A65" s="35"/>
      <c r="B65" s="32" t="s">
        <v>62</v>
      </c>
      <c r="C65" s="15" t="s">
        <v>131</v>
      </c>
      <c r="D65" s="13" t="s">
        <v>125</v>
      </c>
      <c r="E65" s="163">
        <v>600840.5</v>
      </c>
      <c r="F65" s="162">
        <v>586339</v>
      </c>
      <c r="G65" s="46">
        <f t="shared" si="8"/>
        <v>-2.4135357053993532E-2</v>
      </c>
      <c r="H65" s="162">
        <v>586339</v>
      </c>
      <c r="I65" s="78">
        <f t="shared" si="9"/>
        <v>0</v>
      </c>
    </row>
    <row r="66" spans="1:9" ht="16.5">
      <c r="A66" s="35"/>
      <c r="B66" s="32" t="s">
        <v>63</v>
      </c>
      <c r="C66" s="15" t="s">
        <v>132</v>
      </c>
      <c r="D66" s="13" t="s">
        <v>126</v>
      </c>
      <c r="E66" s="163">
        <v>296010</v>
      </c>
      <c r="F66" s="162">
        <v>278518.5</v>
      </c>
      <c r="G66" s="46">
        <f t="shared" si="8"/>
        <v>-5.909090909090909E-2</v>
      </c>
      <c r="H66" s="162">
        <v>286927.875</v>
      </c>
      <c r="I66" s="78">
        <f t="shared" si="9"/>
        <v>-2.9308323563892145E-2</v>
      </c>
    </row>
    <row r="67" spans="1:9" ht="16.5" customHeight="1" thickBot="1">
      <c r="A67" s="36"/>
      <c r="B67" s="32" t="s">
        <v>64</v>
      </c>
      <c r="C67" s="15" t="s">
        <v>133</v>
      </c>
      <c r="D67" s="12" t="s">
        <v>127</v>
      </c>
      <c r="E67" s="166">
        <v>222662.95138888891</v>
      </c>
      <c r="F67" s="162">
        <v>214719.375</v>
      </c>
      <c r="G67" s="48">
        <f t="shared" si="8"/>
        <v>-3.5675339518046544E-2</v>
      </c>
      <c r="H67" s="162">
        <v>209001</v>
      </c>
      <c r="I67" s="79">
        <f t="shared" si="9"/>
        <v>2.7360515021459229E-2</v>
      </c>
    </row>
    <row r="68" spans="1:9" ht="17.25" customHeight="1" thickBot="1">
      <c r="A68" s="35" t="s">
        <v>65</v>
      </c>
      <c r="B68" s="10" t="s">
        <v>66</v>
      </c>
      <c r="C68" s="5"/>
      <c r="D68" s="6"/>
      <c r="E68" s="133"/>
      <c r="F68" s="182"/>
      <c r="G68" s="56"/>
      <c r="H68" s="182"/>
      <c r="I68" s="50"/>
    </row>
    <row r="69" spans="1:9" ht="16.5">
      <c r="A69" s="31"/>
      <c r="B69" s="32" t="s">
        <v>68</v>
      </c>
      <c r="C69" s="18" t="s">
        <v>138</v>
      </c>
      <c r="D69" s="20" t="s">
        <v>134</v>
      </c>
      <c r="E69" s="160">
        <v>311193.46666666662</v>
      </c>
      <c r="F69" s="168">
        <v>313053</v>
      </c>
      <c r="G69" s="43">
        <f>(F69-E69)/E69</f>
        <v>5.9754896311021016E-3</v>
      </c>
      <c r="H69" s="168">
        <v>313053</v>
      </c>
      <c r="I69" s="42">
        <f>(F69-H69)/H69</f>
        <v>0</v>
      </c>
    </row>
    <row r="70" spans="1:9" ht="16.5">
      <c r="A70" s="35"/>
      <c r="B70" s="32" t="s">
        <v>67</v>
      </c>
      <c r="C70" s="142" t="s">
        <v>139</v>
      </c>
      <c r="D70" s="13" t="s">
        <v>135</v>
      </c>
      <c r="E70" s="163">
        <v>210077.4</v>
      </c>
      <c r="F70" s="162">
        <v>207719.57142857145</v>
      </c>
      <c r="G70" s="46">
        <f>(F70-E70)/E70</f>
        <v>-1.1223618396974376E-2</v>
      </c>
      <c r="H70" s="162">
        <v>207078.85714285713</v>
      </c>
      <c r="I70" s="42">
        <f>(F70-H70)/H70</f>
        <v>3.0940594059407547E-3</v>
      </c>
    </row>
    <row r="71" spans="1:9" ht="16.5">
      <c r="A71" s="35"/>
      <c r="B71" s="32" t="s">
        <v>69</v>
      </c>
      <c r="C71" s="15" t="s">
        <v>140</v>
      </c>
      <c r="D71" s="13" t="s">
        <v>136</v>
      </c>
      <c r="E71" s="163">
        <v>97885.125</v>
      </c>
      <c r="F71" s="162">
        <v>97623.5</v>
      </c>
      <c r="G71" s="46">
        <f>(F71-E71)/E71</f>
        <v>-2.6727758686521572E-3</v>
      </c>
      <c r="H71" s="162">
        <v>97623.5</v>
      </c>
      <c r="I71" s="42">
        <f>(F71-H71)/H71</f>
        <v>0</v>
      </c>
    </row>
    <row r="72" spans="1:9" ht="16.5">
      <c r="A72" s="35"/>
      <c r="B72" s="32" t="s">
        <v>70</v>
      </c>
      <c r="C72" s="15" t="s">
        <v>141</v>
      </c>
      <c r="D72" s="13" t="s">
        <v>137</v>
      </c>
      <c r="E72" s="163">
        <v>133274.04166666666</v>
      </c>
      <c r="F72" s="162">
        <v>149350.5</v>
      </c>
      <c r="G72" s="46">
        <f>(F72-E72)/E72</f>
        <v>0.12062707885412803</v>
      </c>
      <c r="H72" s="162">
        <v>149350.5</v>
      </c>
      <c r="I72" s="42">
        <f>(F72-H72)/H72</f>
        <v>0</v>
      </c>
    </row>
    <row r="73" spans="1:9" ht="16.5" customHeight="1" thickBot="1">
      <c r="A73" s="36"/>
      <c r="B73" s="32" t="s">
        <v>71</v>
      </c>
      <c r="C73" s="15" t="s">
        <v>160</v>
      </c>
      <c r="D73" s="12" t="s">
        <v>134</v>
      </c>
      <c r="E73" s="166">
        <v>130603.2</v>
      </c>
      <c r="F73" s="171">
        <v>132307.5</v>
      </c>
      <c r="G73" s="46">
        <f>(F73-E73)/E73</f>
        <v>1.3049450549450572E-2</v>
      </c>
      <c r="H73" s="171">
        <v>131320.79999999999</v>
      </c>
      <c r="I73" s="55">
        <f>(F73-H73)/H73</f>
        <v>7.5136612021858814E-3</v>
      </c>
    </row>
    <row r="74" spans="1:9" ht="17.25" customHeight="1" thickBot="1">
      <c r="A74" s="35" t="s">
        <v>72</v>
      </c>
      <c r="B74" s="10" t="s">
        <v>73</v>
      </c>
      <c r="C74" s="5"/>
      <c r="D74" s="6"/>
      <c r="E74" s="133"/>
      <c r="F74" s="137"/>
      <c r="G74" s="49"/>
      <c r="H74" s="137"/>
      <c r="I74" s="50"/>
    </row>
    <row r="75" spans="1:9" ht="16.5">
      <c r="A75" s="31"/>
      <c r="B75" s="32" t="s">
        <v>74</v>
      </c>
      <c r="C75" s="15" t="s">
        <v>144</v>
      </c>
      <c r="D75" s="20" t="s">
        <v>142</v>
      </c>
      <c r="E75" s="160">
        <v>70590.69642857142</v>
      </c>
      <c r="F75" s="159">
        <v>70414.5</v>
      </c>
      <c r="G75" s="42">
        <f t="shared" ref="G75:G81" si="10">(F75-E75)/E75</f>
        <v>-2.4960290447014937E-3</v>
      </c>
      <c r="H75" s="159">
        <v>70606.71428571429</v>
      </c>
      <c r="I75" s="43">
        <f t="shared" ref="I75:I81" si="11">(F75-H75)/H75</f>
        <v>-2.7223230490018738E-3</v>
      </c>
    </row>
    <row r="76" spans="1:9" ht="16.5">
      <c r="A76" s="35"/>
      <c r="B76" s="32" t="s">
        <v>76</v>
      </c>
      <c r="C76" s="15" t="s">
        <v>143</v>
      </c>
      <c r="D76" s="11" t="s">
        <v>161</v>
      </c>
      <c r="E76" s="163">
        <v>104202.33333333333</v>
      </c>
      <c r="F76" s="162">
        <v>90092.4375</v>
      </c>
      <c r="G76" s="46">
        <f t="shared" si="10"/>
        <v>-0.13540863608300513</v>
      </c>
      <c r="H76" s="162">
        <v>90036.375</v>
      </c>
      <c r="I76" s="42">
        <f t="shared" si="11"/>
        <v>6.2266500622665006E-4</v>
      </c>
    </row>
    <row r="77" spans="1:9" ht="16.5">
      <c r="A77" s="35"/>
      <c r="B77" s="32" t="s">
        <v>75</v>
      </c>
      <c r="C77" s="142" t="s">
        <v>148</v>
      </c>
      <c r="D77" s="13" t="s">
        <v>145</v>
      </c>
      <c r="E77" s="163">
        <v>48502.071428571428</v>
      </c>
      <c r="F77" s="162">
        <v>56895.428571428572</v>
      </c>
      <c r="G77" s="46">
        <f t="shared" si="10"/>
        <v>0.17305151915455752</v>
      </c>
      <c r="H77" s="162">
        <v>57408</v>
      </c>
      <c r="I77" s="42">
        <f t="shared" si="11"/>
        <v>-8.9285714285714107E-3</v>
      </c>
    </row>
    <row r="78" spans="1:9" ht="16.5">
      <c r="A78" s="35"/>
      <c r="B78" s="32" t="s">
        <v>77</v>
      </c>
      <c r="C78" s="15" t="s">
        <v>146</v>
      </c>
      <c r="D78" s="13" t="s">
        <v>162</v>
      </c>
      <c r="E78" s="163">
        <v>92541.333333333328</v>
      </c>
      <c r="F78" s="162">
        <v>90933.375</v>
      </c>
      <c r="G78" s="46">
        <f t="shared" si="10"/>
        <v>-1.7375569115062047E-2</v>
      </c>
      <c r="H78" s="162">
        <v>90933.375</v>
      </c>
      <c r="I78" s="42">
        <f t="shared" si="11"/>
        <v>0</v>
      </c>
    </row>
    <row r="79" spans="1:9" ht="16.5">
      <c r="A79" s="35"/>
      <c r="B79" s="32" t="s">
        <v>78</v>
      </c>
      <c r="C79" s="15" t="s">
        <v>149</v>
      </c>
      <c r="D79" s="24" t="s">
        <v>147</v>
      </c>
      <c r="E79" s="172">
        <v>131820.93055555556</v>
      </c>
      <c r="F79" s="162">
        <v>143520</v>
      </c>
      <c r="G79" s="46">
        <f t="shared" si="10"/>
        <v>8.8749710650190702E-2</v>
      </c>
      <c r="H79" s="162">
        <v>143789.1</v>
      </c>
      <c r="I79" s="42">
        <f t="shared" si="11"/>
        <v>-1.8714909544604271E-3</v>
      </c>
    </row>
    <row r="80" spans="1:9" ht="16.5">
      <c r="A80" s="35"/>
      <c r="B80" s="32" t="s">
        <v>79</v>
      </c>
      <c r="C80" s="15" t="s">
        <v>155</v>
      </c>
      <c r="D80" s="24" t="s">
        <v>156</v>
      </c>
      <c r="E80" s="172">
        <v>578565</v>
      </c>
      <c r="F80" s="162">
        <v>577967</v>
      </c>
      <c r="G80" s="46">
        <f t="shared" si="10"/>
        <v>-1.0335917312661498E-3</v>
      </c>
      <c r="H80" s="162">
        <v>577967</v>
      </c>
      <c r="I80" s="42">
        <f t="shared" si="11"/>
        <v>0</v>
      </c>
    </row>
    <row r="81" spans="1:9" ht="16.5" customHeight="1" thickBot="1">
      <c r="A81" s="33"/>
      <c r="B81" s="34" t="s">
        <v>80</v>
      </c>
      <c r="C81" s="16" t="s">
        <v>151</v>
      </c>
      <c r="D81" s="12" t="s">
        <v>150</v>
      </c>
      <c r="E81" s="166">
        <v>211657.73958333331</v>
      </c>
      <c r="F81" s="165">
        <v>300993.33333333331</v>
      </c>
      <c r="G81" s="48">
        <f t="shared" si="10"/>
        <v>0.42207572435510693</v>
      </c>
      <c r="H81" s="165">
        <v>300993.33333333331</v>
      </c>
      <c r="I81" s="53">
        <f t="shared" si="11"/>
        <v>0</v>
      </c>
    </row>
    <row r="82" spans="1:9">
      <c r="F82" s="84"/>
      <c r="I82" s="1"/>
    </row>
  </sheetData>
  <mergeCells count="10">
    <mergeCell ref="A9:I9"/>
    <mergeCell ref="A12:A13"/>
    <mergeCell ref="D12:D13"/>
    <mergeCell ref="C12:C13"/>
    <mergeCell ref="H12:H13"/>
    <mergeCell ref="I12:I13"/>
    <mergeCell ref="F12:F13"/>
    <mergeCell ref="G12:G13"/>
    <mergeCell ref="E12:E13"/>
    <mergeCell ref="B12:B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7:I40"/>
  <sheetViews>
    <sheetView rightToLeft="1" topLeftCell="A6" zoomScaleNormal="100" workbookViewId="0">
      <selection activeCell="F15" sqref="F15:F39"/>
    </sheetView>
  </sheetViews>
  <sheetFormatPr defaultRowHeight="15"/>
  <cols>
    <col min="1" max="1" width="24.28515625" style="9" bestFit="1" customWidth="1"/>
    <col min="2" max="2" width="5.140625" style="9" bestFit="1" customWidth="1"/>
    <col min="3" max="3" width="20.85546875" bestFit="1" customWidth="1"/>
    <col min="4" max="4" width="15.5703125" customWidth="1"/>
    <col min="5" max="5" width="13.28515625" customWidth="1"/>
    <col min="6" max="6" width="15.28515625" customWidth="1"/>
    <col min="7" max="7" width="11.5703125" customWidth="1"/>
    <col min="8" max="8" width="15.28515625" customWidth="1"/>
    <col min="9" max="9" width="13.5703125" customWidth="1"/>
    <col min="10" max="10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203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223</v>
      </c>
      <c r="B10" s="2"/>
      <c r="C10" s="2"/>
      <c r="D10" s="2"/>
    </row>
    <row r="11" spans="1:9" s="118" customFormat="1" ht="18.75" thickBot="1">
      <c r="A11" s="2"/>
      <c r="B11" s="2"/>
      <c r="C11" s="2"/>
      <c r="D11" s="2"/>
      <c r="F11" s="118" t="s">
        <v>218</v>
      </c>
      <c r="H11" s="118" t="s">
        <v>218</v>
      </c>
    </row>
    <row r="12" spans="1:9" ht="30.75" customHeight="1">
      <c r="A12" s="205" t="s">
        <v>3</v>
      </c>
      <c r="B12" s="211"/>
      <c r="C12" s="213" t="s">
        <v>0</v>
      </c>
      <c r="D12" s="207" t="s">
        <v>23</v>
      </c>
      <c r="E12" s="207" t="s">
        <v>224</v>
      </c>
      <c r="F12" s="215" t="s">
        <v>226</v>
      </c>
      <c r="G12" s="207" t="s">
        <v>197</v>
      </c>
      <c r="H12" s="215" t="s">
        <v>221</v>
      </c>
      <c r="I12" s="207" t="s">
        <v>187</v>
      </c>
    </row>
    <row r="13" spans="1:9" ht="30.75" customHeight="1" thickBot="1">
      <c r="A13" s="206"/>
      <c r="B13" s="212"/>
      <c r="C13" s="214"/>
      <c r="D13" s="208"/>
      <c r="E13" s="208"/>
      <c r="F13" s="216"/>
      <c r="G13" s="208"/>
      <c r="H13" s="216"/>
      <c r="I13" s="208"/>
    </row>
    <row r="14" spans="1:9" ht="17.25" customHeight="1" thickBot="1">
      <c r="A14" s="31" t="s">
        <v>24</v>
      </c>
      <c r="B14" s="10" t="s">
        <v>22</v>
      </c>
      <c r="C14" s="5"/>
      <c r="D14" s="6"/>
      <c r="E14" s="7"/>
      <c r="F14" s="7"/>
      <c r="G14" s="7"/>
      <c r="H14" s="7"/>
      <c r="I14" s="100"/>
    </row>
    <row r="15" spans="1:9" ht="16.5" customHeight="1">
      <c r="A15" s="31"/>
      <c r="B15" s="38" t="s">
        <v>4</v>
      </c>
      <c r="C15" s="19" t="s">
        <v>84</v>
      </c>
      <c r="D15" s="11" t="s">
        <v>161</v>
      </c>
      <c r="E15" s="159">
        <v>66759.024999999994</v>
      </c>
      <c r="F15" s="168">
        <v>45900</v>
      </c>
      <c r="G15" s="42">
        <f>(F15-E15)/E15</f>
        <v>-0.31245251110243139</v>
      </c>
      <c r="H15" s="168">
        <v>59000</v>
      </c>
      <c r="I15" s="111">
        <f>(F15-H15)/H15</f>
        <v>-0.22203389830508474</v>
      </c>
    </row>
    <row r="16" spans="1:9" ht="16.5">
      <c r="A16" s="35"/>
      <c r="B16" s="32" t="s">
        <v>5</v>
      </c>
      <c r="C16" s="15" t="s">
        <v>85</v>
      </c>
      <c r="D16" s="11" t="s">
        <v>161</v>
      </c>
      <c r="E16" s="162">
        <v>62539.863888888889</v>
      </c>
      <c r="F16" s="162">
        <v>54166.6</v>
      </c>
      <c r="G16" s="46">
        <f t="shared" ref="G16:G39" si="0">(F16-E16)/E16</f>
        <v>-0.13388682622919046</v>
      </c>
      <c r="H16" s="162">
        <v>54000</v>
      </c>
      <c r="I16" s="46">
        <f>(F16-H16)/H16</f>
        <v>3.0851851851851583E-3</v>
      </c>
    </row>
    <row r="17" spans="1:9" ht="16.5">
      <c r="A17" s="35"/>
      <c r="B17" s="32" t="s">
        <v>6</v>
      </c>
      <c r="C17" s="15" t="s">
        <v>86</v>
      </c>
      <c r="D17" s="11" t="s">
        <v>161</v>
      </c>
      <c r="E17" s="162">
        <v>65478.224999999999</v>
      </c>
      <c r="F17" s="162">
        <v>58833.2</v>
      </c>
      <c r="G17" s="46">
        <f t="shared" si="0"/>
        <v>-0.10148450114522807</v>
      </c>
      <c r="H17" s="162">
        <v>58666.6</v>
      </c>
      <c r="I17" s="46">
        <f t="shared" ref="I17:I29" si="1">(F17-H17)/H17</f>
        <v>2.8397759542908322E-3</v>
      </c>
    </row>
    <row r="18" spans="1:9" ht="16.5">
      <c r="A18" s="35"/>
      <c r="B18" s="32" t="s">
        <v>7</v>
      </c>
      <c r="C18" s="15" t="s">
        <v>87</v>
      </c>
      <c r="D18" s="11" t="s">
        <v>161</v>
      </c>
      <c r="E18" s="162">
        <v>34134.9</v>
      </c>
      <c r="F18" s="162">
        <v>40333.199999999997</v>
      </c>
      <c r="G18" s="46">
        <f t="shared" si="0"/>
        <v>0.18158248596011692</v>
      </c>
      <c r="H18" s="162">
        <v>52500</v>
      </c>
      <c r="I18" s="46">
        <f t="shared" si="1"/>
        <v>-0.23174857142857147</v>
      </c>
    </row>
    <row r="19" spans="1:9" ht="16.5">
      <c r="A19" s="35"/>
      <c r="B19" s="32" t="s">
        <v>8</v>
      </c>
      <c r="C19" s="15" t="s">
        <v>89</v>
      </c>
      <c r="D19" s="11" t="s">
        <v>161</v>
      </c>
      <c r="E19" s="162">
        <v>110428.48482142857</v>
      </c>
      <c r="F19" s="162">
        <v>100500</v>
      </c>
      <c r="G19" s="46">
        <f t="shared" si="0"/>
        <v>-8.990872995752594E-2</v>
      </c>
      <c r="H19" s="162">
        <v>105333.2</v>
      </c>
      <c r="I19" s="46">
        <f t="shared" si="1"/>
        <v>-4.5884868208693912E-2</v>
      </c>
    </row>
    <row r="20" spans="1:9" ht="16.5">
      <c r="A20" s="35"/>
      <c r="B20" s="32" t="s">
        <v>9</v>
      </c>
      <c r="C20" s="15" t="s">
        <v>88</v>
      </c>
      <c r="D20" s="11" t="s">
        <v>161</v>
      </c>
      <c r="E20" s="162">
        <v>57149.75</v>
      </c>
      <c r="F20" s="162">
        <v>61000</v>
      </c>
      <c r="G20" s="46">
        <f t="shared" si="0"/>
        <v>6.7371248343168599E-2</v>
      </c>
      <c r="H20" s="162">
        <v>60000</v>
      </c>
      <c r="I20" s="46">
        <f t="shared" si="1"/>
        <v>1.6666666666666666E-2</v>
      </c>
    </row>
    <row r="21" spans="1:9" ht="16.5">
      <c r="A21" s="35"/>
      <c r="B21" s="32" t="s">
        <v>10</v>
      </c>
      <c r="C21" s="15" t="s">
        <v>90</v>
      </c>
      <c r="D21" s="11" t="s">
        <v>161</v>
      </c>
      <c r="E21" s="162">
        <v>76630.416666666672</v>
      </c>
      <c r="F21" s="162">
        <v>59666.6</v>
      </c>
      <c r="G21" s="46">
        <f t="shared" si="0"/>
        <v>-0.22137184429594434</v>
      </c>
      <c r="H21" s="162">
        <v>56500</v>
      </c>
      <c r="I21" s="46">
        <f t="shared" si="1"/>
        <v>5.6046017699115019E-2</v>
      </c>
    </row>
    <row r="22" spans="1:9" ht="16.5">
      <c r="A22" s="35"/>
      <c r="B22" s="32" t="s">
        <v>11</v>
      </c>
      <c r="C22" s="15" t="s">
        <v>91</v>
      </c>
      <c r="D22" s="13" t="s">
        <v>81</v>
      </c>
      <c r="E22" s="162">
        <v>22559.447222222225</v>
      </c>
      <c r="F22" s="162">
        <v>19000</v>
      </c>
      <c r="G22" s="46">
        <f t="shared" si="0"/>
        <v>-0.15778078191188943</v>
      </c>
      <c r="H22" s="162">
        <v>22500</v>
      </c>
      <c r="I22" s="46">
        <f t="shared" si="1"/>
        <v>-0.15555555555555556</v>
      </c>
    </row>
    <row r="23" spans="1:9" ht="16.5">
      <c r="A23" s="35"/>
      <c r="B23" s="32" t="s">
        <v>12</v>
      </c>
      <c r="C23" s="15" t="s">
        <v>92</v>
      </c>
      <c r="D23" s="13" t="s">
        <v>81</v>
      </c>
      <c r="E23" s="162">
        <v>29834.329861111109</v>
      </c>
      <c r="F23" s="162">
        <v>24000</v>
      </c>
      <c r="G23" s="46">
        <f t="shared" si="0"/>
        <v>-0.19555759717988933</v>
      </c>
      <c r="H23" s="162">
        <v>23500</v>
      </c>
      <c r="I23" s="46">
        <f t="shared" si="1"/>
        <v>2.1276595744680851E-2</v>
      </c>
    </row>
    <row r="24" spans="1:9" ht="16.5">
      <c r="A24" s="35"/>
      <c r="B24" s="32" t="s">
        <v>13</v>
      </c>
      <c r="C24" s="15" t="s">
        <v>93</v>
      </c>
      <c r="D24" s="13" t="s">
        <v>81</v>
      </c>
      <c r="E24" s="162">
        <v>29817.246527777777</v>
      </c>
      <c r="F24" s="162">
        <v>22000</v>
      </c>
      <c r="G24" s="46">
        <f t="shared" si="0"/>
        <v>-0.26217197890808674</v>
      </c>
      <c r="H24" s="162">
        <v>24000</v>
      </c>
      <c r="I24" s="46">
        <f t="shared" si="1"/>
        <v>-8.3333333333333329E-2</v>
      </c>
    </row>
    <row r="25" spans="1:9" ht="16.5">
      <c r="A25" s="35"/>
      <c r="B25" s="32" t="s">
        <v>14</v>
      </c>
      <c r="C25" s="15" t="s">
        <v>94</v>
      </c>
      <c r="D25" s="13" t="s">
        <v>81</v>
      </c>
      <c r="E25" s="162">
        <v>29162.013194444444</v>
      </c>
      <c r="F25" s="162">
        <v>22666.6</v>
      </c>
      <c r="G25" s="46">
        <f t="shared" si="0"/>
        <v>-0.22273541785797779</v>
      </c>
      <c r="H25" s="162">
        <v>23000</v>
      </c>
      <c r="I25" s="46">
        <f t="shared" si="1"/>
        <v>-1.4495652173913107E-2</v>
      </c>
    </row>
    <row r="26" spans="1:9" ht="16.5">
      <c r="A26" s="35"/>
      <c r="B26" s="32" t="s">
        <v>15</v>
      </c>
      <c r="C26" s="15" t="s">
        <v>95</v>
      </c>
      <c r="D26" s="13" t="s">
        <v>82</v>
      </c>
      <c r="E26" s="162">
        <v>65217.59375</v>
      </c>
      <c r="F26" s="162">
        <v>57000</v>
      </c>
      <c r="G26" s="46">
        <f t="shared" si="0"/>
        <v>-0.12600271303324495</v>
      </c>
      <c r="H26" s="162">
        <v>62333.2</v>
      </c>
      <c r="I26" s="46">
        <f t="shared" si="1"/>
        <v>-8.5559541303831629E-2</v>
      </c>
    </row>
    <row r="27" spans="1:9" ht="16.5">
      <c r="A27" s="35"/>
      <c r="B27" s="32" t="s">
        <v>16</v>
      </c>
      <c r="C27" s="15" t="s">
        <v>96</v>
      </c>
      <c r="D27" s="13" t="s">
        <v>81</v>
      </c>
      <c r="E27" s="162">
        <v>30176.261111111111</v>
      </c>
      <c r="F27" s="162">
        <v>21633.200000000001</v>
      </c>
      <c r="G27" s="46">
        <f t="shared" si="0"/>
        <v>-0.28310535488989041</v>
      </c>
      <c r="H27" s="162">
        <v>24500</v>
      </c>
      <c r="I27" s="46">
        <f t="shared" si="1"/>
        <v>-0.11701224489795915</v>
      </c>
    </row>
    <row r="28" spans="1:9" ht="16.5">
      <c r="A28" s="35"/>
      <c r="B28" s="32" t="s">
        <v>17</v>
      </c>
      <c r="C28" s="15" t="s">
        <v>97</v>
      </c>
      <c r="D28" s="11" t="s">
        <v>161</v>
      </c>
      <c r="E28" s="162">
        <v>46551.947222222225</v>
      </c>
      <c r="F28" s="162">
        <v>45500</v>
      </c>
      <c r="G28" s="46">
        <f t="shared" si="0"/>
        <v>-2.259727648342201E-2</v>
      </c>
      <c r="H28" s="162">
        <v>46000</v>
      </c>
      <c r="I28" s="46">
        <f t="shared" si="1"/>
        <v>-1.0869565217391304E-2</v>
      </c>
    </row>
    <row r="29" spans="1:9" ht="16.5">
      <c r="A29" s="35"/>
      <c r="B29" s="32" t="s">
        <v>18</v>
      </c>
      <c r="C29" s="15" t="s">
        <v>98</v>
      </c>
      <c r="D29" s="13" t="s">
        <v>83</v>
      </c>
      <c r="E29" s="162">
        <v>118980.81666666665</v>
      </c>
      <c r="F29" s="162">
        <v>90000</v>
      </c>
      <c r="G29" s="46">
        <f t="shared" si="0"/>
        <v>-0.24357553997850345</v>
      </c>
      <c r="H29" s="162">
        <v>77500</v>
      </c>
      <c r="I29" s="46">
        <f t="shared" si="1"/>
        <v>0.16129032258064516</v>
      </c>
    </row>
    <row r="30" spans="1:9" ht="17.25" thickBot="1">
      <c r="A30" s="36"/>
      <c r="B30" s="34" t="s">
        <v>19</v>
      </c>
      <c r="C30" s="16" t="s">
        <v>99</v>
      </c>
      <c r="D30" s="12" t="s">
        <v>161</v>
      </c>
      <c r="E30" s="165">
        <v>68172.797222222231</v>
      </c>
      <c r="F30" s="165">
        <v>44500</v>
      </c>
      <c r="G30" s="48">
        <f t="shared" si="0"/>
        <v>-0.34724696927216048</v>
      </c>
      <c r="H30" s="165">
        <v>47166.6</v>
      </c>
      <c r="I30" s="48">
        <f>(F30-H30)/H30</f>
        <v>-5.6535768955150438E-2</v>
      </c>
    </row>
    <row r="31" spans="1:9" ht="17.25" customHeight="1" thickBot="1">
      <c r="A31" s="35" t="s">
        <v>20</v>
      </c>
      <c r="B31" s="10" t="s">
        <v>21</v>
      </c>
      <c r="C31" s="5"/>
      <c r="D31" s="6"/>
      <c r="E31" s="133"/>
      <c r="F31" s="182"/>
      <c r="G31" s="39"/>
      <c r="H31" s="182"/>
      <c r="I31" s="112"/>
    </row>
    <row r="32" spans="1:9" ht="16.5">
      <c r="A32" s="31"/>
      <c r="B32" s="37" t="s">
        <v>26</v>
      </c>
      <c r="C32" s="18" t="s">
        <v>100</v>
      </c>
      <c r="D32" s="20" t="s">
        <v>161</v>
      </c>
      <c r="E32" s="168">
        <v>156110.875</v>
      </c>
      <c r="F32" s="168">
        <v>187000</v>
      </c>
      <c r="G32" s="42">
        <f t="shared" si="0"/>
        <v>0.19786658040319099</v>
      </c>
      <c r="H32" s="168">
        <v>192000</v>
      </c>
      <c r="I32" s="43">
        <f>(F32-H32)/H32</f>
        <v>-2.6041666666666668E-2</v>
      </c>
    </row>
    <row r="33" spans="1:9" ht="16.5">
      <c r="A33" s="35"/>
      <c r="B33" s="32" t="s">
        <v>27</v>
      </c>
      <c r="C33" s="15" t="s">
        <v>101</v>
      </c>
      <c r="D33" s="11" t="s">
        <v>161</v>
      </c>
      <c r="E33" s="162">
        <v>155869.19999999998</v>
      </c>
      <c r="F33" s="162">
        <v>188000</v>
      </c>
      <c r="G33" s="46">
        <f t="shared" si="0"/>
        <v>0.20613950671460443</v>
      </c>
      <c r="H33" s="162">
        <v>192000</v>
      </c>
      <c r="I33" s="46">
        <f>(F33-H33)/H33</f>
        <v>-2.0833333333333332E-2</v>
      </c>
    </row>
    <row r="34" spans="1:9" ht="16.5">
      <c r="A34" s="35"/>
      <c r="B34" s="37" t="s">
        <v>28</v>
      </c>
      <c r="C34" s="15" t="s">
        <v>102</v>
      </c>
      <c r="D34" s="11" t="s">
        <v>161</v>
      </c>
      <c r="E34" s="162">
        <v>82917.32142857142</v>
      </c>
      <c r="F34" s="162">
        <v>91000</v>
      </c>
      <c r="G34" s="46">
        <f>(F34-E34)/E34</f>
        <v>9.7478770806547946E-2</v>
      </c>
      <c r="H34" s="162">
        <v>86000</v>
      </c>
      <c r="I34" s="46">
        <f>(F34-H34)/H34</f>
        <v>5.8139534883720929E-2</v>
      </c>
    </row>
    <row r="35" spans="1:9" ht="16.5">
      <c r="A35" s="35"/>
      <c r="B35" s="32" t="s">
        <v>29</v>
      </c>
      <c r="C35" s="15" t="s">
        <v>103</v>
      </c>
      <c r="D35" s="11" t="s">
        <v>161</v>
      </c>
      <c r="E35" s="162">
        <v>69437.5</v>
      </c>
      <c r="F35" s="162">
        <v>86500</v>
      </c>
      <c r="G35" s="46">
        <f t="shared" si="0"/>
        <v>0.24572457245724572</v>
      </c>
      <c r="H35" s="162">
        <v>94000</v>
      </c>
      <c r="I35" s="46">
        <f>(F35-H35)/H35</f>
        <v>-7.9787234042553196E-2</v>
      </c>
    </row>
    <row r="36" spans="1:9" ht="17.25" thickBot="1">
      <c r="A36" s="36"/>
      <c r="B36" s="37" t="s">
        <v>30</v>
      </c>
      <c r="C36" s="15" t="s">
        <v>104</v>
      </c>
      <c r="D36" s="23" t="s">
        <v>161</v>
      </c>
      <c r="E36" s="165">
        <v>64091.525000000001</v>
      </c>
      <c r="F36" s="162">
        <v>64333.2</v>
      </c>
      <c r="G36" s="52">
        <f t="shared" si="0"/>
        <v>3.7707793659145358E-3</v>
      </c>
      <c r="H36" s="162">
        <v>59666.6</v>
      </c>
      <c r="I36" s="46">
        <f>(F36-H36)/H36</f>
        <v>7.8211260571240837E-2</v>
      </c>
    </row>
    <row r="37" spans="1:9" ht="17.25" customHeight="1" thickBot="1">
      <c r="A37" s="35" t="s">
        <v>25</v>
      </c>
      <c r="B37" s="10" t="s">
        <v>51</v>
      </c>
      <c r="C37" s="5"/>
      <c r="D37" s="6"/>
      <c r="E37" s="133"/>
      <c r="F37" s="132"/>
      <c r="G37" s="6"/>
      <c r="H37" s="132"/>
      <c r="I37" s="50"/>
    </row>
    <row r="38" spans="1:9" ht="16.5">
      <c r="A38" s="31"/>
      <c r="B38" s="38" t="s">
        <v>31</v>
      </c>
      <c r="C38" s="19" t="s">
        <v>105</v>
      </c>
      <c r="D38" s="20" t="s">
        <v>161</v>
      </c>
      <c r="E38" s="162">
        <v>1911006.5</v>
      </c>
      <c r="F38" s="189">
        <v>1806137.2</v>
      </c>
      <c r="G38" s="161">
        <f t="shared" si="0"/>
        <v>-5.4876474779128194E-2</v>
      </c>
      <c r="H38" s="189">
        <v>1763440</v>
      </c>
      <c r="I38" s="161">
        <f>(F38-H38)/H38</f>
        <v>2.4212448396316266E-2</v>
      </c>
    </row>
    <row r="39" spans="1:9" ht="17.25" thickBot="1">
      <c r="A39" s="36"/>
      <c r="B39" s="34" t="s">
        <v>32</v>
      </c>
      <c r="C39" s="16" t="s">
        <v>106</v>
      </c>
      <c r="D39" s="23" t="s">
        <v>161</v>
      </c>
      <c r="E39" s="135">
        <v>1012639.175</v>
      </c>
      <c r="F39" s="135">
        <v>1158833.6000000001</v>
      </c>
      <c r="G39" s="167">
        <f t="shared" si="0"/>
        <v>0.14436971095849618</v>
      </c>
      <c r="H39" s="135">
        <v>1177850</v>
      </c>
      <c r="I39" s="167">
        <f>(F39-H39)/H39</f>
        <v>-1.6145009975803291E-2</v>
      </c>
    </row>
    <row r="40" spans="1:9">
      <c r="F40" s="84"/>
    </row>
  </sheetData>
  <mergeCells count="10">
    <mergeCell ref="A9:I9"/>
    <mergeCell ref="I12:I13"/>
    <mergeCell ref="G12:G13"/>
    <mergeCell ref="A12:A13"/>
    <mergeCell ref="B12:B13"/>
    <mergeCell ref="C12:C13"/>
    <mergeCell ref="D12:D13"/>
    <mergeCell ref="H12:H13"/>
    <mergeCell ref="E12:E13"/>
    <mergeCell ref="F12:F13"/>
  </mergeCells>
  <printOptions horizontalCentered="1"/>
  <pageMargins left="0.19685039370078741" right="0.19685039370078741" top="0.47244094488188981" bottom="0.74803149606299213" header="0.31496062992125984" footer="0.31496062992125984"/>
  <pageSetup paperSize="9" orientation="landscape" r:id="rId1"/>
  <headerFooter>
    <oddFooter>&amp;C&amp;P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7:I40"/>
  <sheetViews>
    <sheetView rightToLeft="1" topLeftCell="A6" zoomScaleNormal="100" workbookViewId="0">
      <selection activeCell="H15" sqref="H15:H39"/>
    </sheetView>
  </sheetViews>
  <sheetFormatPr defaultRowHeight="15"/>
  <cols>
    <col min="1" max="1" width="15.5703125" style="9" customWidth="1"/>
    <col min="2" max="2" width="5.140625" style="9" bestFit="1" customWidth="1"/>
    <col min="3" max="3" width="36.5703125" customWidth="1"/>
    <col min="4" max="4" width="14.5703125" customWidth="1"/>
    <col min="5" max="5" width="15.140625" customWidth="1"/>
    <col min="6" max="6" width="10" customWidth="1"/>
    <col min="7" max="7" width="11.7109375" customWidth="1"/>
    <col min="8" max="8" width="12.42578125" customWidth="1"/>
    <col min="9" max="9" width="10.85546875" customWidth="1"/>
    <col min="10" max="13" width="10.28515625" customWidth="1"/>
  </cols>
  <sheetData>
    <row r="7" spans="1:9">
      <c r="A7" s="4" t="s">
        <v>1</v>
      </c>
      <c r="B7" s="3"/>
      <c r="C7" s="3"/>
      <c r="D7" s="3"/>
    </row>
    <row r="8" spans="1:9">
      <c r="A8" s="4" t="s">
        <v>2</v>
      </c>
      <c r="B8" s="4"/>
      <c r="C8" s="4"/>
      <c r="D8" s="4"/>
    </row>
    <row r="9" spans="1:9" ht="19.5">
      <c r="A9" s="204" t="s">
        <v>204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223</v>
      </c>
      <c r="B10" s="2"/>
      <c r="C10" s="2"/>
      <c r="D10" s="2"/>
    </row>
    <row r="11" spans="1:9" s="118" customFormat="1" ht="18.75" thickBot="1">
      <c r="A11" s="2"/>
      <c r="B11" s="2"/>
      <c r="C11" s="2"/>
      <c r="D11" s="118" t="s">
        <v>218</v>
      </c>
      <c r="E11" s="118" t="s">
        <v>218</v>
      </c>
      <c r="H11" s="118" t="s">
        <v>218</v>
      </c>
    </row>
    <row r="12" spans="1:9" ht="24.75" customHeight="1">
      <c r="A12" s="205" t="s">
        <v>3</v>
      </c>
      <c r="B12" s="211"/>
      <c r="C12" s="213" t="s">
        <v>0</v>
      </c>
      <c r="D12" s="207" t="s">
        <v>227</v>
      </c>
      <c r="E12" s="215" t="s">
        <v>226</v>
      </c>
      <c r="F12" s="222" t="s">
        <v>186</v>
      </c>
      <c r="G12" s="207" t="s">
        <v>224</v>
      </c>
      <c r="H12" s="224" t="s">
        <v>228</v>
      </c>
      <c r="I12" s="220" t="s">
        <v>196</v>
      </c>
    </row>
    <row r="13" spans="1:9" ht="39.75" customHeight="1" thickBot="1">
      <c r="A13" s="206"/>
      <c r="B13" s="212"/>
      <c r="C13" s="214"/>
      <c r="D13" s="208"/>
      <c r="E13" s="216"/>
      <c r="F13" s="223"/>
      <c r="G13" s="208"/>
      <c r="H13" s="225"/>
      <c r="I13" s="221"/>
    </row>
    <row r="14" spans="1:9" ht="17.25" customHeight="1" thickBot="1">
      <c r="A14" s="31" t="s">
        <v>24</v>
      </c>
      <c r="B14" s="10" t="s">
        <v>22</v>
      </c>
      <c r="C14" s="5"/>
      <c r="D14" s="58"/>
      <c r="E14" s="7"/>
      <c r="F14" s="59"/>
      <c r="G14" s="60"/>
      <c r="H14" s="60"/>
      <c r="I14" s="61"/>
    </row>
    <row r="15" spans="1:9" ht="16.5" customHeight="1">
      <c r="A15" s="121"/>
      <c r="B15" s="158" t="s">
        <v>4</v>
      </c>
      <c r="C15" s="145" t="s">
        <v>163</v>
      </c>
      <c r="D15" s="190">
        <v>84898.8</v>
      </c>
      <c r="E15" s="190">
        <v>45900</v>
      </c>
      <c r="F15" s="62">
        <f t="shared" ref="F15:F30" si="0">D15-E15</f>
        <v>38998.800000000003</v>
      </c>
      <c r="G15" s="159">
        <v>66759.024999999994</v>
      </c>
      <c r="H15" s="124">
        <f>AVERAGE(D15:E15)</f>
        <v>65399.4</v>
      </c>
      <c r="I15" s="64">
        <f t="shared" ref="I15:I30" si="1">(H15-G15)/G15</f>
        <v>-2.0366160230770189E-2</v>
      </c>
    </row>
    <row r="16" spans="1:9" ht="16.5" customHeight="1">
      <c r="A16" s="122"/>
      <c r="B16" s="155" t="s">
        <v>5</v>
      </c>
      <c r="C16" s="142" t="s">
        <v>164</v>
      </c>
      <c r="D16" s="134">
        <v>92109.777777777781</v>
      </c>
      <c r="E16" s="134">
        <v>54166.6</v>
      </c>
      <c r="F16" s="65">
        <f t="shared" si="0"/>
        <v>37943.177777777782</v>
      </c>
      <c r="G16" s="162">
        <v>62539.863888888889</v>
      </c>
      <c r="H16" s="173">
        <f t="shared" ref="H16:H30" si="2">AVERAGE(D16:E16)</f>
        <v>73138.188888888893</v>
      </c>
      <c r="I16" s="66">
        <f t="shared" si="1"/>
        <v>0.16946511138606668</v>
      </c>
    </row>
    <row r="17" spans="1:9" ht="16.5">
      <c r="A17" s="122"/>
      <c r="B17" s="155" t="s">
        <v>6</v>
      </c>
      <c r="C17" s="142" t="s">
        <v>165</v>
      </c>
      <c r="D17" s="134">
        <v>93498.8</v>
      </c>
      <c r="E17" s="134">
        <v>58833.2</v>
      </c>
      <c r="F17" s="65">
        <f t="shared" si="0"/>
        <v>34665.600000000006</v>
      </c>
      <c r="G17" s="162">
        <v>65478.224999999999</v>
      </c>
      <c r="H17" s="173">
        <f t="shared" si="2"/>
        <v>76166</v>
      </c>
      <c r="I17" s="66">
        <f t="shared" si="1"/>
        <v>0.16322640083783582</v>
      </c>
    </row>
    <row r="18" spans="1:9" ht="16.5">
      <c r="A18" s="122"/>
      <c r="B18" s="155" t="s">
        <v>7</v>
      </c>
      <c r="C18" s="142" t="s">
        <v>166</v>
      </c>
      <c r="D18" s="134">
        <v>55398.8</v>
      </c>
      <c r="E18" s="134">
        <v>40333.199999999997</v>
      </c>
      <c r="F18" s="65">
        <f t="shared" si="0"/>
        <v>15065.600000000006</v>
      </c>
      <c r="G18" s="162">
        <v>34134.9</v>
      </c>
      <c r="H18" s="173">
        <f t="shared" si="2"/>
        <v>47866</v>
      </c>
      <c r="I18" s="66">
        <f t="shared" si="1"/>
        <v>0.40225985721358487</v>
      </c>
    </row>
    <row r="19" spans="1:9" ht="16.5">
      <c r="A19" s="122"/>
      <c r="B19" s="155" t="s">
        <v>8</v>
      </c>
      <c r="C19" s="142" t="s">
        <v>167</v>
      </c>
      <c r="D19" s="134">
        <v>130714</v>
      </c>
      <c r="E19" s="134">
        <v>100500</v>
      </c>
      <c r="F19" s="65">
        <f t="shared" si="0"/>
        <v>30214</v>
      </c>
      <c r="G19" s="162">
        <v>110428.48482142857</v>
      </c>
      <c r="H19" s="173">
        <f t="shared" si="2"/>
        <v>115607</v>
      </c>
      <c r="I19" s="66">
        <f t="shared" si="1"/>
        <v>4.6894740853734317E-2</v>
      </c>
    </row>
    <row r="20" spans="1:9" ht="16.5">
      <c r="A20" s="122"/>
      <c r="B20" s="155" t="s">
        <v>9</v>
      </c>
      <c r="C20" s="142" t="s">
        <v>168</v>
      </c>
      <c r="D20" s="134">
        <v>84998.8</v>
      </c>
      <c r="E20" s="134">
        <v>61000</v>
      </c>
      <c r="F20" s="65">
        <f t="shared" si="0"/>
        <v>23998.800000000003</v>
      </c>
      <c r="G20" s="162">
        <v>57149.75</v>
      </c>
      <c r="H20" s="173">
        <f t="shared" si="2"/>
        <v>72999.399999999994</v>
      </c>
      <c r="I20" s="66">
        <f t="shared" si="1"/>
        <v>0.27733542141479173</v>
      </c>
    </row>
    <row r="21" spans="1:9" ht="16.5">
      <c r="A21" s="122"/>
      <c r="B21" s="155" t="s">
        <v>10</v>
      </c>
      <c r="C21" s="142" t="s">
        <v>169</v>
      </c>
      <c r="D21" s="134">
        <v>104998.8</v>
      </c>
      <c r="E21" s="134">
        <v>59666.6</v>
      </c>
      <c r="F21" s="65">
        <f t="shared" si="0"/>
        <v>45332.200000000004</v>
      </c>
      <c r="G21" s="162">
        <v>76630.416666666672</v>
      </c>
      <c r="H21" s="173">
        <f t="shared" si="2"/>
        <v>82332.7</v>
      </c>
      <c r="I21" s="66">
        <f t="shared" si="1"/>
        <v>7.4412793005388306E-2</v>
      </c>
    </row>
    <row r="22" spans="1:9" ht="16.5">
      <c r="A22" s="122"/>
      <c r="B22" s="155" t="s">
        <v>11</v>
      </c>
      <c r="C22" s="142" t="s">
        <v>170</v>
      </c>
      <c r="D22" s="134">
        <v>33398.800000000003</v>
      </c>
      <c r="E22" s="134">
        <v>19000</v>
      </c>
      <c r="F22" s="65">
        <f t="shared" si="0"/>
        <v>14398.800000000003</v>
      </c>
      <c r="G22" s="162">
        <v>22559.447222222225</v>
      </c>
      <c r="H22" s="173">
        <f t="shared" si="2"/>
        <v>26199.4</v>
      </c>
      <c r="I22" s="66">
        <f t="shared" si="1"/>
        <v>0.16134937801987606</v>
      </c>
    </row>
    <row r="23" spans="1:9" ht="16.5">
      <c r="A23" s="122"/>
      <c r="B23" s="155" t="s">
        <v>12</v>
      </c>
      <c r="C23" s="142" t="s">
        <v>171</v>
      </c>
      <c r="D23" s="134">
        <v>36554.222222222219</v>
      </c>
      <c r="E23" s="134">
        <v>24000</v>
      </c>
      <c r="F23" s="65">
        <f t="shared" si="0"/>
        <v>12554.222222222219</v>
      </c>
      <c r="G23" s="162">
        <v>29834.329861111109</v>
      </c>
      <c r="H23" s="173">
        <f t="shared" si="2"/>
        <v>30277.111111111109</v>
      </c>
      <c r="I23" s="66">
        <f t="shared" si="1"/>
        <v>1.4841333861403839E-2</v>
      </c>
    </row>
    <row r="24" spans="1:9" ht="16.5">
      <c r="A24" s="122"/>
      <c r="B24" s="155" t="s">
        <v>13</v>
      </c>
      <c r="C24" s="142" t="s">
        <v>172</v>
      </c>
      <c r="D24" s="134">
        <v>39332</v>
      </c>
      <c r="E24" s="134">
        <v>22000</v>
      </c>
      <c r="F24" s="65">
        <f t="shared" si="0"/>
        <v>17332</v>
      </c>
      <c r="G24" s="162">
        <v>29817.246527777777</v>
      </c>
      <c r="H24" s="173">
        <f t="shared" si="2"/>
        <v>30666</v>
      </c>
      <c r="I24" s="66">
        <f t="shared" si="1"/>
        <v>2.8465186127482396E-2</v>
      </c>
    </row>
    <row r="25" spans="1:9" ht="16.5">
      <c r="A25" s="122"/>
      <c r="B25" s="155" t="s">
        <v>14</v>
      </c>
      <c r="C25" s="142" t="s">
        <v>173</v>
      </c>
      <c r="D25" s="134">
        <v>36398.800000000003</v>
      </c>
      <c r="E25" s="134">
        <v>22666.6</v>
      </c>
      <c r="F25" s="65">
        <f t="shared" si="0"/>
        <v>13732.200000000004</v>
      </c>
      <c r="G25" s="162">
        <v>29162.013194444444</v>
      </c>
      <c r="H25" s="173">
        <f t="shared" si="2"/>
        <v>29532.7</v>
      </c>
      <c r="I25" s="66">
        <f t="shared" si="1"/>
        <v>1.2711289960810224E-2</v>
      </c>
    </row>
    <row r="26" spans="1:9" ht="16.5">
      <c r="A26" s="122"/>
      <c r="B26" s="155" t="s">
        <v>15</v>
      </c>
      <c r="C26" s="142" t="s">
        <v>174</v>
      </c>
      <c r="D26" s="134">
        <v>88498.8</v>
      </c>
      <c r="E26" s="134">
        <v>57000</v>
      </c>
      <c r="F26" s="65">
        <f t="shared" si="0"/>
        <v>31498.800000000003</v>
      </c>
      <c r="G26" s="162">
        <v>65217.59375</v>
      </c>
      <c r="H26" s="173">
        <f t="shared" si="2"/>
        <v>72749.399999999994</v>
      </c>
      <c r="I26" s="66">
        <f t="shared" si="1"/>
        <v>0.11548733734139024</v>
      </c>
    </row>
    <row r="27" spans="1:9" ht="16.5">
      <c r="A27" s="122"/>
      <c r="B27" s="155" t="s">
        <v>16</v>
      </c>
      <c r="C27" s="142" t="s">
        <v>175</v>
      </c>
      <c r="D27" s="134">
        <v>39887.555555555555</v>
      </c>
      <c r="E27" s="134">
        <v>21633.200000000001</v>
      </c>
      <c r="F27" s="65">
        <f t="shared" si="0"/>
        <v>18254.355555555554</v>
      </c>
      <c r="G27" s="162">
        <v>30176.261111111111</v>
      </c>
      <c r="H27" s="173">
        <f t="shared" si="2"/>
        <v>30760.37777777778</v>
      </c>
      <c r="I27" s="66">
        <f t="shared" si="1"/>
        <v>1.935682702757343E-2</v>
      </c>
    </row>
    <row r="28" spans="1:9" ht="16.5">
      <c r="A28" s="122"/>
      <c r="B28" s="155" t="s">
        <v>17</v>
      </c>
      <c r="C28" s="142" t="s">
        <v>176</v>
      </c>
      <c r="D28" s="134">
        <v>46798.8</v>
      </c>
      <c r="E28" s="134">
        <v>45500</v>
      </c>
      <c r="F28" s="65">
        <f t="shared" si="0"/>
        <v>1298.8000000000029</v>
      </c>
      <c r="G28" s="162">
        <v>46551.947222222225</v>
      </c>
      <c r="H28" s="173">
        <f t="shared" si="2"/>
        <v>46149.4</v>
      </c>
      <c r="I28" s="66">
        <f t="shared" si="1"/>
        <v>-8.6472692603084458E-3</v>
      </c>
    </row>
    <row r="29" spans="1:9" ht="16.5">
      <c r="A29" s="122"/>
      <c r="B29" s="155" t="s">
        <v>18</v>
      </c>
      <c r="C29" s="142" t="s">
        <v>177</v>
      </c>
      <c r="D29" s="134">
        <v>119213.85714285714</v>
      </c>
      <c r="E29" s="134">
        <v>90000</v>
      </c>
      <c r="F29" s="65">
        <f t="shared" si="0"/>
        <v>29213.857142857145</v>
      </c>
      <c r="G29" s="162">
        <v>118980.81666666665</v>
      </c>
      <c r="H29" s="173">
        <f t="shared" si="2"/>
        <v>104606.92857142858</v>
      </c>
      <c r="I29" s="66">
        <f t="shared" si="1"/>
        <v>-0.12080845045388751</v>
      </c>
    </row>
    <row r="30" spans="1:9" ht="17.25" thickBot="1">
      <c r="A30" s="36"/>
      <c r="B30" s="156" t="s">
        <v>19</v>
      </c>
      <c r="C30" s="143" t="s">
        <v>178</v>
      </c>
      <c r="D30" s="191">
        <v>48898.8</v>
      </c>
      <c r="E30" s="136">
        <v>44500</v>
      </c>
      <c r="F30" s="68">
        <f t="shared" si="0"/>
        <v>4398.8000000000029</v>
      </c>
      <c r="G30" s="165">
        <v>68172.797222222231</v>
      </c>
      <c r="H30" s="93">
        <f t="shared" si="2"/>
        <v>46699.4</v>
      </c>
      <c r="I30" s="69">
        <f t="shared" si="1"/>
        <v>-0.3149848340860299</v>
      </c>
    </row>
    <row r="31" spans="1:9" ht="17.25" customHeight="1" thickBot="1">
      <c r="A31" s="192" t="s">
        <v>20</v>
      </c>
      <c r="B31" s="10" t="s">
        <v>21</v>
      </c>
      <c r="C31" s="17"/>
      <c r="D31" s="70"/>
      <c r="E31" s="133"/>
      <c r="F31" s="70"/>
      <c r="G31" s="133"/>
      <c r="H31" s="70"/>
      <c r="I31" s="71"/>
    </row>
    <row r="32" spans="1:9" ht="16.5">
      <c r="A32" s="31"/>
      <c r="B32" s="37" t="s">
        <v>26</v>
      </c>
      <c r="C32" s="18" t="s">
        <v>179</v>
      </c>
      <c r="D32" s="41">
        <v>287776.44444444444</v>
      </c>
      <c r="E32" s="125">
        <v>187000</v>
      </c>
      <c r="F32" s="62">
        <f>D32-E32</f>
        <v>100776.44444444444</v>
      </c>
      <c r="G32" s="168">
        <v>156110.875</v>
      </c>
      <c r="H32" s="63">
        <f>AVERAGE(D32:E32)</f>
        <v>237388.22222222222</v>
      </c>
      <c r="I32" s="72">
        <f>(H32-G32)/G32</f>
        <v>0.52063859883062102</v>
      </c>
    </row>
    <row r="33" spans="1:9" ht="16.5">
      <c r="A33" s="35"/>
      <c r="B33" s="32" t="s">
        <v>27</v>
      </c>
      <c r="C33" s="15" t="s">
        <v>180</v>
      </c>
      <c r="D33" s="45">
        <v>285554.22222222225</v>
      </c>
      <c r="E33" s="125">
        <v>188000</v>
      </c>
      <c r="F33" s="73">
        <f>D33-E33</f>
        <v>97554.222222222248</v>
      </c>
      <c r="G33" s="162">
        <v>155869.19999999998</v>
      </c>
      <c r="H33" s="63">
        <f>AVERAGE(D33:E33)</f>
        <v>236777.11111111112</v>
      </c>
      <c r="I33" s="66">
        <f>(H33-G33)/G33</f>
        <v>0.51907568083438649</v>
      </c>
    </row>
    <row r="34" spans="1:9" ht="16.5">
      <c r="A34" s="35"/>
      <c r="B34" s="37" t="s">
        <v>28</v>
      </c>
      <c r="C34" s="15" t="s">
        <v>181</v>
      </c>
      <c r="D34" s="45">
        <v>131873.75</v>
      </c>
      <c r="E34" s="125">
        <v>91000</v>
      </c>
      <c r="F34" s="65">
        <f>D34-E34</f>
        <v>40873.75</v>
      </c>
      <c r="G34" s="162">
        <v>82917.32142857142</v>
      </c>
      <c r="H34" s="63">
        <f>AVERAGE(D34:E34)</f>
        <v>111436.875</v>
      </c>
      <c r="I34" s="66">
        <f>(H34-G34)/G34</f>
        <v>0.34395169887387839</v>
      </c>
    </row>
    <row r="35" spans="1:9" ht="16.5">
      <c r="A35" s="35"/>
      <c r="B35" s="32" t="s">
        <v>29</v>
      </c>
      <c r="C35" s="15" t="s">
        <v>182</v>
      </c>
      <c r="D35" s="45">
        <v>168747.5</v>
      </c>
      <c r="E35" s="125">
        <v>86500</v>
      </c>
      <c r="F35" s="73">
        <f>D35-E35</f>
        <v>82247.5</v>
      </c>
      <c r="G35" s="162">
        <v>69437.5</v>
      </c>
      <c r="H35" s="63">
        <f>AVERAGE(D35:E35)</f>
        <v>127623.75</v>
      </c>
      <c r="I35" s="66">
        <f>(H35-G35)/G35</f>
        <v>0.83796579657965797</v>
      </c>
    </row>
    <row r="36" spans="1:9" ht="17.25" thickBot="1">
      <c r="A36" s="36"/>
      <c r="B36" s="37" t="s">
        <v>30</v>
      </c>
      <c r="C36" s="15" t="s">
        <v>183</v>
      </c>
      <c r="D36" s="47">
        <v>103998.8</v>
      </c>
      <c r="E36" s="125">
        <v>64333.2</v>
      </c>
      <c r="F36" s="65">
        <f>D36-E36</f>
        <v>39665.600000000006</v>
      </c>
      <c r="G36" s="165">
        <v>64091.525000000001</v>
      </c>
      <c r="H36" s="63">
        <f>AVERAGE(D36:E36)</f>
        <v>84166</v>
      </c>
      <c r="I36" s="74">
        <f>(H36-G36)/G36</f>
        <v>0.3132157488841153</v>
      </c>
    </row>
    <row r="37" spans="1:9" ht="17.25" customHeight="1" thickBot="1">
      <c r="A37" s="35" t="s">
        <v>25</v>
      </c>
      <c r="B37" s="10" t="s">
        <v>51</v>
      </c>
      <c r="C37" s="17"/>
      <c r="D37" s="39"/>
      <c r="E37" s="119"/>
      <c r="F37" s="39"/>
      <c r="G37" s="133"/>
      <c r="H37" s="70"/>
      <c r="I37" s="71"/>
    </row>
    <row r="38" spans="1:9" ht="16.5">
      <c r="A38" s="31"/>
      <c r="B38" s="38" t="s">
        <v>31</v>
      </c>
      <c r="C38" s="19" t="s">
        <v>184</v>
      </c>
      <c r="D38" s="41">
        <v>1881756.5</v>
      </c>
      <c r="E38" s="126">
        <v>1806137.2</v>
      </c>
      <c r="F38" s="62">
        <f>D38-E38</f>
        <v>75619.300000000047</v>
      </c>
      <c r="G38" s="162">
        <v>1911006.5</v>
      </c>
      <c r="H38" s="62">
        <f>AVERAGE(D38:E38)</f>
        <v>1843946.85</v>
      </c>
      <c r="I38" s="72">
        <f>(H38-G38)/G38</f>
        <v>-3.5091272583321884E-2</v>
      </c>
    </row>
    <row r="39" spans="1:9" ht="17.25" thickBot="1">
      <c r="A39" s="36"/>
      <c r="B39" s="34" t="s">
        <v>32</v>
      </c>
      <c r="C39" s="16" t="s">
        <v>185</v>
      </c>
      <c r="D39" s="54">
        <v>1027762.6666666666</v>
      </c>
      <c r="E39" s="127">
        <v>1158833.6000000001</v>
      </c>
      <c r="F39" s="68">
        <f>D39-E39</f>
        <v>-131070.93333333347</v>
      </c>
      <c r="G39" s="162">
        <v>1012639.175</v>
      </c>
      <c r="H39" s="75">
        <f>AVERAGE(D39:E39)</f>
        <v>1093298.1333333333</v>
      </c>
      <c r="I39" s="69">
        <f>(H39-G39)/G39</f>
        <v>7.9652219985794304E-2</v>
      </c>
    </row>
    <row r="40" spans="1:9" ht="15.75" customHeight="1" thickBot="1">
      <c r="A40" s="217"/>
      <c r="B40" s="218"/>
      <c r="C40" s="219"/>
      <c r="D40" s="77">
        <f>SUM(D15:D39)</f>
        <v>5023069.2960317461</v>
      </c>
      <c r="E40" s="77">
        <f>SUM(E15:E39)</f>
        <v>4348503.4000000004</v>
      </c>
      <c r="F40" s="77">
        <f>SUM(F15:F39)</f>
        <v>674565.89603174594</v>
      </c>
      <c r="G40" s="77">
        <f>SUM(G15:G39)</f>
        <v>4365665.2145833327</v>
      </c>
      <c r="H40" s="77">
        <f>AVERAGE(D40:E40)</f>
        <v>4685786.3480158728</v>
      </c>
      <c r="I40" s="69">
        <f>(H40-G40)/G40</f>
        <v>7.3327000055613073E-2</v>
      </c>
    </row>
  </sheetData>
  <mergeCells count="11">
    <mergeCell ref="A40:C40"/>
    <mergeCell ref="I12:I13"/>
    <mergeCell ref="A9:I9"/>
    <mergeCell ref="A12:A13"/>
    <mergeCell ref="B12:B13"/>
    <mergeCell ref="C12:C13"/>
    <mergeCell ref="E12:E13"/>
    <mergeCell ref="F12:F13"/>
    <mergeCell ref="H12:H13"/>
    <mergeCell ref="D12:D13"/>
    <mergeCell ref="G12:G13"/>
  </mergeCells>
  <printOptions horizontalCentered="1"/>
  <pageMargins left="0.15748031496062992" right="0.15748031496062992" top="0.47244094488188981" bottom="0.55118110236220474" header="0.31496062992125984" footer="0.31496062992125984"/>
  <pageSetup paperSize="9" orientation="landscape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7:K84"/>
  <sheetViews>
    <sheetView rightToLeft="1" topLeftCell="A64" zoomScaleNormal="100" workbookViewId="0">
      <selection activeCell="B76" sqref="B76:I82"/>
    </sheetView>
  </sheetViews>
  <sheetFormatPr defaultRowHeight="15"/>
  <cols>
    <col min="1" max="1" width="26" style="9" customWidth="1"/>
    <col min="2" max="2" width="5.140625" style="9" bestFit="1" customWidth="1"/>
    <col min="3" max="3" width="22.28515625" customWidth="1"/>
    <col min="4" max="4" width="16.140625" bestFit="1" customWidth="1"/>
    <col min="5" max="5" width="12.85546875" style="27" customWidth="1"/>
    <col min="6" max="6" width="15.28515625" style="27" customWidth="1"/>
    <col min="7" max="7" width="12.140625" customWidth="1"/>
    <col min="8" max="8" width="15" style="27" customWidth="1"/>
    <col min="9" max="9" width="12.7109375" customWidth="1"/>
    <col min="10" max="10" width="10.28515625" customWidth="1"/>
  </cols>
  <sheetData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223</v>
      </c>
      <c r="B10" s="2"/>
      <c r="C10" s="2"/>
    </row>
    <row r="11" spans="1:9" ht="18">
      <c r="A11" s="2"/>
      <c r="B11" s="2"/>
      <c r="C11" s="2"/>
    </row>
    <row r="12" spans="1:9" s="118" customFormat="1" ht="15.75" thickBot="1">
      <c r="A12" s="9"/>
      <c r="B12" s="9"/>
      <c r="E12" s="27"/>
      <c r="F12" s="118" t="s">
        <v>218</v>
      </c>
      <c r="H12" s="118" t="s">
        <v>218</v>
      </c>
    </row>
    <row r="13" spans="1:9" ht="24.75" customHeight="1">
      <c r="A13" s="205" t="s">
        <v>3</v>
      </c>
      <c r="B13" s="211"/>
      <c r="C13" s="213" t="s">
        <v>0</v>
      </c>
      <c r="D13" s="207" t="s">
        <v>23</v>
      </c>
      <c r="E13" s="207" t="s">
        <v>224</v>
      </c>
      <c r="F13" s="224" t="s">
        <v>229</v>
      </c>
      <c r="G13" s="207" t="s">
        <v>197</v>
      </c>
      <c r="H13" s="224" t="s">
        <v>222</v>
      </c>
      <c r="I13" s="207" t="s">
        <v>187</v>
      </c>
    </row>
    <row r="14" spans="1:9" ht="33.75" customHeight="1" thickBot="1">
      <c r="A14" s="206"/>
      <c r="B14" s="212"/>
      <c r="C14" s="214"/>
      <c r="D14" s="227"/>
      <c r="E14" s="208"/>
      <c r="F14" s="225"/>
      <c r="G14" s="226"/>
      <c r="H14" s="225"/>
      <c r="I14" s="226"/>
    </row>
    <row r="15" spans="1:9" ht="17.25" customHeight="1" thickBot="1">
      <c r="A15" s="31" t="s">
        <v>24</v>
      </c>
      <c r="B15" s="26" t="s">
        <v>22</v>
      </c>
      <c r="C15" s="5"/>
      <c r="D15" s="6"/>
      <c r="E15" s="7"/>
      <c r="F15" s="7"/>
      <c r="G15" s="8"/>
      <c r="H15" s="7"/>
      <c r="I15" s="8"/>
    </row>
    <row r="16" spans="1:9" ht="16.5" customHeight="1">
      <c r="A16" s="31"/>
      <c r="B16" s="38" t="s">
        <v>4</v>
      </c>
      <c r="C16" s="14" t="s">
        <v>84</v>
      </c>
      <c r="D16" s="11" t="s">
        <v>161</v>
      </c>
      <c r="E16" s="159">
        <v>66759.024999999994</v>
      </c>
      <c r="F16" s="40">
        <v>65399.4</v>
      </c>
      <c r="G16" s="21">
        <f t="shared" ref="G16:G31" si="0">(F16-E16)/E16</f>
        <v>-2.0366160230770189E-2</v>
      </c>
      <c r="H16" s="159">
        <v>76999.399999999994</v>
      </c>
      <c r="I16" s="21">
        <f t="shared" ref="I16:I31" si="1">(F16-H16)/H16</f>
        <v>-0.15065052454954186</v>
      </c>
    </row>
    <row r="17" spans="1:9" ht="16.5">
      <c r="A17" s="35"/>
      <c r="B17" s="32" t="s">
        <v>5</v>
      </c>
      <c r="C17" s="15" t="s">
        <v>85</v>
      </c>
      <c r="D17" s="11" t="s">
        <v>161</v>
      </c>
      <c r="E17" s="162">
        <v>62539.863888888889</v>
      </c>
      <c r="F17" s="44">
        <v>73138.188888888893</v>
      </c>
      <c r="G17" s="21">
        <f t="shared" si="0"/>
        <v>0.16946511138606668</v>
      </c>
      <c r="H17" s="162">
        <v>70277.111111111109</v>
      </c>
      <c r="I17" s="21">
        <f t="shared" si="1"/>
        <v>4.071137433714795E-2</v>
      </c>
    </row>
    <row r="18" spans="1:9" ht="16.5">
      <c r="A18" s="35"/>
      <c r="B18" s="32" t="s">
        <v>6</v>
      </c>
      <c r="C18" s="15" t="s">
        <v>86</v>
      </c>
      <c r="D18" s="11" t="s">
        <v>161</v>
      </c>
      <c r="E18" s="162">
        <v>65478.224999999999</v>
      </c>
      <c r="F18" s="44">
        <v>76166</v>
      </c>
      <c r="G18" s="21">
        <f t="shared" si="0"/>
        <v>0.16322640083783582</v>
      </c>
      <c r="H18" s="162">
        <v>76082.7</v>
      </c>
      <c r="I18" s="21">
        <f t="shared" si="1"/>
        <v>1.0948612496665196E-3</v>
      </c>
    </row>
    <row r="19" spans="1:9" ht="16.5">
      <c r="A19" s="35"/>
      <c r="B19" s="32" t="s">
        <v>7</v>
      </c>
      <c r="C19" s="15" t="s">
        <v>87</v>
      </c>
      <c r="D19" s="11" t="s">
        <v>161</v>
      </c>
      <c r="E19" s="162">
        <v>34134.9</v>
      </c>
      <c r="F19" s="44">
        <v>47866</v>
      </c>
      <c r="G19" s="21">
        <f t="shared" si="0"/>
        <v>0.40225985721358487</v>
      </c>
      <c r="H19" s="162">
        <v>63499.4</v>
      </c>
      <c r="I19" s="21">
        <f t="shared" si="1"/>
        <v>-0.24619760186710427</v>
      </c>
    </row>
    <row r="20" spans="1:9" ht="17.25" customHeight="1">
      <c r="A20" s="35"/>
      <c r="B20" s="32" t="s">
        <v>8</v>
      </c>
      <c r="C20" s="15" t="s">
        <v>89</v>
      </c>
      <c r="D20" s="11" t="s">
        <v>161</v>
      </c>
      <c r="E20" s="162">
        <v>110428.48482142857</v>
      </c>
      <c r="F20" s="44">
        <v>115607</v>
      </c>
      <c r="G20" s="21">
        <f t="shared" si="0"/>
        <v>4.6894740853734317E-2</v>
      </c>
      <c r="H20" s="162">
        <v>115478.35</v>
      </c>
      <c r="I20" s="21">
        <f t="shared" si="1"/>
        <v>1.1140616401255662E-3</v>
      </c>
    </row>
    <row r="21" spans="1:9" ht="16.5">
      <c r="A21" s="35"/>
      <c r="B21" s="32" t="s">
        <v>9</v>
      </c>
      <c r="C21" s="15" t="s">
        <v>88</v>
      </c>
      <c r="D21" s="138" t="s">
        <v>161</v>
      </c>
      <c r="E21" s="162">
        <v>57149.75</v>
      </c>
      <c r="F21" s="44">
        <v>72999.399999999994</v>
      </c>
      <c r="G21" s="21">
        <f t="shared" si="0"/>
        <v>0.27733542141479173</v>
      </c>
      <c r="H21" s="162">
        <v>71999.399999999994</v>
      </c>
      <c r="I21" s="21">
        <f t="shared" si="1"/>
        <v>1.3889004630594145E-2</v>
      </c>
    </row>
    <row r="22" spans="1:9" ht="16.5">
      <c r="A22" s="35"/>
      <c r="B22" s="32" t="s">
        <v>10</v>
      </c>
      <c r="C22" s="15" t="s">
        <v>90</v>
      </c>
      <c r="D22" s="11" t="s">
        <v>161</v>
      </c>
      <c r="E22" s="162">
        <v>76630.416666666672</v>
      </c>
      <c r="F22" s="44">
        <v>82332.7</v>
      </c>
      <c r="G22" s="21">
        <f t="shared" si="0"/>
        <v>7.4412793005388306E-2</v>
      </c>
      <c r="H22" s="162">
        <v>81583.222222222219</v>
      </c>
      <c r="I22" s="21">
        <f t="shared" si="1"/>
        <v>9.1866655589588862E-3</v>
      </c>
    </row>
    <row r="23" spans="1:9" ht="16.5">
      <c r="A23" s="35"/>
      <c r="B23" s="155" t="s">
        <v>11</v>
      </c>
      <c r="C23" s="142" t="s">
        <v>91</v>
      </c>
      <c r="D23" s="140" t="s">
        <v>81</v>
      </c>
      <c r="E23" s="162">
        <v>22559.447222222225</v>
      </c>
      <c r="F23" s="162">
        <v>26199.4</v>
      </c>
      <c r="G23" s="21">
        <f t="shared" si="0"/>
        <v>0.16134937801987606</v>
      </c>
      <c r="H23" s="162">
        <v>28449.4</v>
      </c>
      <c r="I23" s="21">
        <f t="shared" si="1"/>
        <v>-7.9087783925144289E-2</v>
      </c>
    </row>
    <row r="24" spans="1:9" ht="16.5">
      <c r="A24" s="35"/>
      <c r="B24" s="155" t="s">
        <v>12</v>
      </c>
      <c r="C24" s="142" t="s">
        <v>92</v>
      </c>
      <c r="D24" s="140" t="s">
        <v>81</v>
      </c>
      <c r="E24" s="162">
        <v>29834.329861111109</v>
      </c>
      <c r="F24" s="162">
        <v>30277.111111111109</v>
      </c>
      <c r="G24" s="21">
        <f t="shared" si="0"/>
        <v>1.4841333861403839E-2</v>
      </c>
      <c r="H24" s="162">
        <v>30304.888888888891</v>
      </c>
      <c r="I24" s="21">
        <f t="shared" si="1"/>
        <v>-9.1661044789263595E-4</v>
      </c>
    </row>
    <row r="25" spans="1:9" ht="16.5">
      <c r="A25" s="35"/>
      <c r="B25" s="32" t="s">
        <v>13</v>
      </c>
      <c r="C25" s="142" t="s">
        <v>93</v>
      </c>
      <c r="D25" s="140" t="s">
        <v>81</v>
      </c>
      <c r="E25" s="162">
        <v>29817.246527777777</v>
      </c>
      <c r="F25" s="44">
        <v>30666</v>
      </c>
      <c r="G25" s="21">
        <f t="shared" si="0"/>
        <v>2.8465186127482396E-2</v>
      </c>
      <c r="H25" s="162">
        <v>31666</v>
      </c>
      <c r="I25" s="21">
        <f t="shared" si="1"/>
        <v>-3.1579612202362155E-2</v>
      </c>
    </row>
    <row r="26" spans="1:9" ht="16.5">
      <c r="A26" s="35"/>
      <c r="B26" s="155" t="s">
        <v>14</v>
      </c>
      <c r="C26" s="142" t="s">
        <v>94</v>
      </c>
      <c r="D26" s="140" t="s">
        <v>81</v>
      </c>
      <c r="E26" s="162">
        <v>29162.013194444444</v>
      </c>
      <c r="F26" s="162">
        <v>29532.7</v>
      </c>
      <c r="G26" s="21">
        <f t="shared" si="0"/>
        <v>1.2711289960810224E-2</v>
      </c>
      <c r="H26" s="162">
        <v>29777.111111111109</v>
      </c>
      <c r="I26" s="21">
        <f t="shared" si="1"/>
        <v>-8.2080195825278892E-3</v>
      </c>
    </row>
    <row r="27" spans="1:9" ht="16.5">
      <c r="A27" s="35"/>
      <c r="B27" s="32" t="s">
        <v>15</v>
      </c>
      <c r="C27" s="15" t="s">
        <v>95</v>
      </c>
      <c r="D27" s="140" t="s">
        <v>82</v>
      </c>
      <c r="E27" s="162">
        <v>65217.59375</v>
      </c>
      <c r="F27" s="44">
        <v>72749.399999999994</v>
      </c>
      <c r="G27" s="21">
        <f t="shared" si="0"/>
        <v>0.11548733734139024</v>
      </c>
      <c r="H27" s="162">
        <v>76416</v>
      </c>
      <c r="I27" s="21">
        <f t="shared" si="1"/>
        <v>-4.7982097989949825E-2</v>
      </c>
    </row>
    <row r="28" spans="1:9" ht="16.5">
      <c r="A28" s="35"/>
      <c r="B28" s="155" t="s">
        <v>16</v>
      </c>
      <c r="C28" s="142" t="s">
        <v>96</v>
      </c>
      <c r="D28" s="140" t="s">
        <v>81</v>
      </c>
      <c r="E28" s="162">
        <v>30176.261111111111</v>
      </c>
      <c r="F28" s="162">
        <v>30760.37777777778</v>
      </c>
      <c r="G28" s="21">
        <f t="shared" si="0"/>
        <v>1.935682702757343E-2</v>
      </c>
      <c r="H28" s="162">
        <v>32193.777777777777</v>
      </c>
      <c r="I28" s="21">
        <f t="shared" si="1"/>
        <v>-4.452413164724716E-2</v>
      </c>
    </row>
    <row r="29" spans="1:9" ht="16.5">
      <c r="A29" s="35"/>
      <c r="B29" s="32" t="s">
        <v>17</v>
      </c>
      <c r="C29" s="15" t="s">
        <v>97</v>
      </c>
      <c r="D29" s="140" t="s">
        <v>161</v>
      </c>
      <c r="E29" s="162">
        <v>46551.947222222225</v>
      </c>
      <c r="F29" s="44">
        <v>46149.4</v>
      </c>
      <c r="G29" s="21">
        <f t="shared" si="0"/>
        <v>-8.6472692603084458E-3</v>
      </c>
      <c r="H29" s="162">
        <v>46699.4</v>
      </c>
      <c r="I29" s="21">
        <f t="shared" si="1"/>
        <v>-1.1777453243510623E-2</v>
      </c>
    </row>
    <row r="30" spans="1:9" ht="16.5">
      <c r="A30" s="35"/>
      <c r="B30" s="32" t="s">
        <v>18</v>
      </c>
      <c r="C30" s="15" t="s">
        <v>98</v>
      </c>
      <c r="D30" s="140" t="s">
        <v>83</v>
      </c>
      <c r="E30" s="162">
        <v>118980.81666666665</v>
      </c>
      <c r="F30" s="44">
        <v>104606.92857142858</v>
      </c>
      <c r="G30" s="21">
        <f t="shared" si="0"/>
        <v>-0.12080845045388751</v>
      </c>
      <c r="H30" s="162">
        <v>101500</v>
      </c>
      <c r="I30" s="21">
        <f t="shared" si="1"/>
        <v>3.0610133708655958E-2</v>
      </c>
    </row>
    <row r="31" spans="1:9" ht="17.25" thickBot="1">
      <c r="A31" s="36"/>
      <c r="B31" s="156" t="s">
        <v>19</v>
      </c>
      <c r="C31" s="143" t="s">
        <v>99</v>
      </c>
      <c r="D31" s="139" t="s">
        <v>161</v>
      </c>
      <c r="E31" s="165">
        <v>68172.797222222231</v>
      </c>
      <c r="F31" s="165">
        <v>46699.4</v>
      </c>
      <c r="G31" s="149">
        <f t="shared" si="0"/>
        <v>-0.3149848340860299</v>
      </c>
      <c r="H31" s="165">
        <v>48982.7</v>
      </c>
      <c r="I31" s="149">
        <f t="shared" si="1"/>
        <v>-4.6614416926792433E-2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133"/>
      <c r="F32" s="39"/>
      <c r="G32" s="39"/>
      <c r="H32" s="133"/>
      <c r="I32" s="8"/>
    </row>
    <row r="33" spans="1:9" ht="16.5">
      <c r="A33" s="31"/>
      <c r="B33" s="37" t="s">
        <v>26</v>
      </c>
      <c r="C33" s="18" t="s">
        <v>100</v>
      </c>
      <c r="D33" s="20" t="s">
        <v>161</v>
      </c>
      <c r="E33" s="168">
        <v>156110.875</v>
      </c>
      <c r="F33" s="51">
        <v>237388.22222222222</v>
      </c>
      <c r="G33" s="21">
        <f>(F33-E33)/E33</f>
        <v>0.52063859883062102</v>
      </c>
      <c r="H33" s="168">
        <v>245999.33333333334</v>
      </c>
      <c r="I33" s="21">
        <f>(F33-H33)/H33</f>
        <v>-3.5004611575279843E-2</v>
      </c>
    </row>
    <row r="34" spans="1:9" ht="16.5">
      <c r="A34" s="35"/>
      <c r="B34" s="32" t="s">
        <v>27</v>
      </c>
      <c r="C34" s="15" t="s">
        <v>101</v>
      </c>
      <c r="D34" s="11" t="s">
        <v>161</v>
      </c>
      <c r="E34" s="162">
        <v>155869.19999999998</v>
      </c>
      <c r="F34" s="44">
        <v>236777.11111111112</v>
      </c>
      <c r="G34" s="21">
        <f>(F34-E34)/E34</f>
        <v>0.51907568083438649</v>
      </c>
      <c r="H34" s="162">
        <v>244610.44444444444</v>
      </c>
      <c r="I34" s="21">
        <f>(F34-H34)/H34</f>
        <v>-3.2023707536790846E-2</v>
      </c>
    </row>
    <row r="35" spans="1:9" ht="16.5">
      <c r="A35" s="35"/>
      <c r="B35" s="37" t="s">
        <v>28</v>
      </c>
      <c r="C35" s="142" t="s">
        <v>102</v>
      </c>
      <c r="D35" s="11" t="s">
        <v>161</v>
      </c>
      <c r="E35" s="162">
        <v>82917.32142857142</v>
      </c>
      <c r="F35" s="44">
        <v>111436.875</v>
      </c>
      <c r="G35" s="21">
        <f>(F35-E35)/E35</f>
        <v>0.34395169887387839</v>
      </c>
      <c r="H35" s="162">
        <v>105811.875</v>
      </c>
      <c r="I35" s="21">
        <f>(F35-H35)/H35</f>
        <v>5.3160384881186538E-2</v>
      </c>
    </row>
    <row r="36" spans="1:9" ht="16.5">
      <c r="A36" s="35"/>
      <c r="B36" s="32" t="s">
        <v>29</v>
      </c>
      <c r="C36" s="15" t="s">
        <v>103</v>
      </c>
      <c r="D36" s="11" t="s">
        <v>161</v>
      </c>
      <c r="E36" s="162">
        <v>69437.5</v>
      </c>
      <c r="F36" s="44">
        <v>127623.75</v>
      </c>
      <c r="G36" s="21">
        <f>(F36-E36)/E36</f>
        <v>0.83796579657965797</v>
      </c>
      <c r="H36" s="162">
        <v>135333.33333333331</v>
      </c>
      <c r="I36" s="21">
        <f>(F36-H36)/H36</f>
        <v>-5.6967364532019567E-2</v>
      </c>
    </row>
    <row r="37" spans="1:9" ht="17.25" thickBot="1">
      <c r="A37" s="36"/>
      <c r="B37" s="37" t="s">
        <v>30</v>
      </c>
      <c r="C37" s="142" t="s">
        <v>104</v>
      </c>
      <c r="D37" s="150" t="s">
        <v>161</v>
      </c>
      <c r="E37" s="165">
        <v>64091.525000000001</v>
      </c>
      <c r="F37" s="165">
        <v>84166</v>
      </c>
      <c r="G37" s="149">
        <f>(F37-E37)/E37</f>
        <v>0.3132157488841153</v>
      </c>
      <c r="H37" s="165">
        <v>81582.7</v>
      </c>
      <c r="I37" s="149">
        <f>(F37-H37)/H37</f>
        <v>3.166480148364792E-2</v>
      </c>
    </row>
    <row r="38" spans="1:9" ht="17.25" customHeight="1" thickBot="1">
      <c r="A38" s="35" t="s">
        <v>25</v>
      </c>
      <c r="B38" s="26" t="s">
        <v>51</v>
      </c>
      <c r="C38" s="5"/>
      <c r="D38" s="6"/>
      <c r="E38" s="133"/>
      <c r="F38" s="39"/>
      <c r="G38" s="39"/>
      <c r="H38" s="133"/>
      <c r="I38" s="116"/>
    </row>
    <row r="39" spans="1:9" ht="16.5">
      <c r="A39" s="31"/>
      <c r="B39" s="38" t="s">
        <v>31</v>
      </c>
      <c r="C39" s="15" t="s">
        <v>105</v>
      </c>
      <c r="D39" s="20" t="s">
        <v>161</v>
      </c>
      <c r="E39" s="162">
        <v>1911006.5</v>
      </c>
      <c r="F39" s="44">
        <v>1843946.85</v>
      </c>
      <c r="G39" s="21">
        <f t="shared" ref="G39:G44" si="2">(F39-E39)/E39</f>
        <v>-3.5091272583321884E-2</v>
      </c>
      <c r="H39" s="162">
        <v>1822598.25</v>
      </c>
      <c r="I39" s="21">
        <f t="shared" ref="I39:I44" si="3">(F39-H39)/H39</f>
        <v>1.1713278008469554E-2</v>
      </c>
    </row>
    <row r="40" spans="1:9" ht="16.5">
      <c r="A40" s="35"/>
      <c r="B40" s="32" t="s">
        <v>32</v>
      </c>
      <c r="C40" s="15" t="s">
        <v>106</v>
      </c>
      <c r="D40" s="11" t="s">
        <v>161</v>
      </c>
      <c r="E40" s="162">
        <v>1012639.175</v>
      </c>
      <c r="F40" s="44">
        <v>1093298.1333333333</v>
      </c>
      <c r="G40" s="21">
        <f t="shared" si="2"/>
        <v>7.9652219985794304E-2</v>
      </c>
      <c r="H40" s="162">
        <v>1116641.3125</v>
      </c>
      <c r="I40" s="21">
        <f t="shared" si="3"/>
        <v>-2.0904814200725444E-2</v>
      </c>
    </row>
    <row r="41" spans="1:9" ht="16.5">
      <c r="A41" s="35"/>
      <c r="B41" s="157" t="s">
        <v>33</v>
      </c>
      <c r="C41" s="15" t="s">
        <v>107</v>
      </c>
      <c r="D41" s="138" t="s">
        <v>161</v>
      </c>
      <c r="E41" s="170">
        <v>581943.69999999995</v>
      </c>
      <c r="F41" s="170">
        <v>699121.8</v>
      </c>
      <c r="G41" s="21">
        <f t="shared" si="2"/>
        <v>0.2013564198736065</v>
      </c>
      <c r="H41" s="170">
        <v>706297.8</v>
      </c>
      <c r="I41" s="21">
        <f t="shared" si="3"/>
        <v>-1.0160020320040639E-2</v>
      </c>
    </row>
    <row r="42" spans="1:9" ht="16.5">
      <c r="A42" s="35"/>
      <c r="B42" s="155" t="s">
        <v>34</v>
      </c>
      <c r="C42" s="15" t="s">
        <v>154</v>
      </c>
      <c r="D42" s="138" t="s">
        <v>161</v>
      </c>
      <c r="E42" s="163">
        <v>335478</v>
      </c>
      <c r="F42" s="163">
        <v>309465</v>
      </c>
      <c r="G42" s="21">
        <f t="shared" si="2"/>
        <v>-7.7540106951871662E-2</v>
      </c>
      <c r="H42" s="163">
        <v>301392</v>
      </c>
      <c r="I42" s="21">
        <f t="shared" si="3"/>
        <v>2.6785714285714284E-2</v>
      </c>
    </row>
    <row r="43" spans="1:9" ht="16.5">
      <c r="A43" s="35"/>
      <c r="B43" s="155" t="s">
        <v>35</v>
      </c>
      <c r="C43" s="15" t="s">
        <v>152</v>
      </c>
      <c r="D43" s="138" t="s">
        <v>161</v>
      </c>
      <c r="E43" s="163">
        <v>213037.5</v>
      </c>
      <c r="F43" s="163">
        <v>170430</v>
      </c>
      <c r="G43" s="21">
        <f t="shared" si="2"/>
        <v>-0.2</v>
      </c>
      <c r="H43" s="163">
        <v>170430</v>
      </c>
      <c r="I43" s="21">
        <f t="shared" si="3"/>
        <v>0</v>
      </c>
    </row>
    <row r="44" spans="1:9" ht="16.5" customHeight="1" thickBot="1">
      <c r="A44" s="36"/>
      <c r="B44" s="155" t="s">
        <v>36</v>
      </c>
      <c r="C44" s="15" t="s">
        <v>153</v>
      </c>
      <c r="D44" s="138" t="s">
        <v>161</v>
      </c>
      <c r="E44" s="166">
        <v>911800.5</v>
      </c>
      <c r="F44" s="166">
        <v>917272.2</v>
      </c>
      <c r="G44" s="153">
        <f t="shared" si="2"/>
        <v>6.0009837678307405E-3</v>
      </c>
      <c r="H44" s="166">
        <v>929830.2</v>
      </c>
      <c r="I44" s="153">
        <f t="shared" si="3"/>
        <v>-1.3505691684352693E-2</v>
      </c>
    </row>
    <row r="45" spans="1:9" ht="17.25" customHeight="1" thickBot="1">
      <c r="A45" s="35" t="s">
        <v>37</v>
      </c>
      <c r="B45" s="26" t="s">
        <v>52</v>
      </c>
      <c r="C45" s="5"/>
      <c r="D45" s="6"/>
      <c r="E45" s="133"/>
      <c r="F45" s="114"/>
      <c r="G45" s="39"/>
      <c r="H45" s="129"/>
      <c r="I45" s="8"/>
    </row>
    <row r="46" spans="1:9" ht="16.5">
      <c r="A46" s="31"/>
      <c r="B46" s="32" t="s">
        <v>45</v>
      </c>
      <c r="C46" s="15" t="s">
        <v>109</v>
      </c>
      <c r="D46" s="20" t="s">
        <v>108</v>
      </c>
      <c r="E46" s="160">
        <v>331739.80555555556</v>
      </c>
      <c r="F46" s="41">
        <v>353193.75</v>
      </c>
      <c r="G46" s="21">
        <f t="shared" ref="G46:G51" si="4">(F46-E46)/E46</f>
        <v>6.4670998430580579E-2</v>
      </c>
      <c r="H46" s="160">
        <v>352633.125</v>
      </c>
      <c r="I46" s="21">
        <f t="shared" ref="I46:I51" si="5">(F46-H46)/H46</f>
        <v>1.589825119236884E-3</v>
      </c>
    </row>
    <row r="47" spans="1:9" ht="16.5">
      <c r="A47" s="35"/>
      <c r="B47" s="32" t="s">
        <v>46</v>
      </c>
      <c r="C47" s="15" t="s">
        <v>111</v>
      </c>
      <c r="D47" s="13" t="s">
        <v>110</v>
      </c>
      <c r="E47" s="163">
        <v>317605.77500000002</v>
      </c>
      <c r="F47" s="45">
        <v>316461.59999999998</v>
      </c>
      <c r="G47" s="21">
        <f t="shared" si="4"/>
        <v>-3.6025006157398946E-3</v>
      </c>
      <c r="H47" s="163">
        <v>316461.59999999998</v>
      </c>
      <c r="I47" s="21">
        <f t="shared" si="5"/>
        <v>0</v>
      </c>
    </row>
    <row r="48" spans="1:9" ht="16.5">
      <c r="A48" s="35"/>
      <c r="B48" s="32" t="s">
        <v>47</v>
      </c>
      <c r="C48" s="15" t="s">
        <v>113</v>
      </c>
      <c r="D48" s="138" t="s">
        <v>114</v>
      </c>
      <c r="E48" s="163">
        <v>986107.5625</v>
      </c>
      <c r="F48" s="45">
        <v>996695.14285714284</v>
      </c>
      <c r="G48" s="21">
        <f t="shared" si="4"/>
        <v>1.0736739844384715E-2</v>
      </c>
      <c r="H48" s="163">
        <v>996695.14285714284</v>
      </c>
      <c r="I48" s="21">
        <f t="shared" si="5"/>
        <v>0</v>
      </c>
    </row>
    <row r="49" spans="1:11" ht="16.5">
      <c r="A49" s="35"/>
      <c r="B49" s="32" t="s">
        <v>48</v>
      </c>
      <c r="C49" s="15" t="s">
        <v>157</v>
      </c>
      <c r="D49" s="138" t="s">
        <v>114</v>
      </c>
      <c r="E49" s="163">
        <v>1295771.78125</v>
      </c>
      <c r="F49" s="163">
        <v>1342696.875</v>
      </c>
      <c r="G49" s="21">
        <f t="shared" si="4"/>
        <v>3.6214011162314777E-2</v>
      </c>
      <c r="H49" s="163">
        <v>1342696.875</v>
      </c>
      <c r="I49" s="21">
        <f t="shared" si="5"/>
        <v>0</v>
      </c>
    </row>
    <row r="50" spans="1:11" ht="16.5">
      <c r="A50" s="35"/>
      <c r="B50" s="32" t="s">
        <v>49</v>
      </c>
      <c r="C50" s="15" t="s">
        <v>158</v>
      </c>
      <c r="D50" s="13" t="s">
        <v>199</v>
      </c>
      <c r="E50" s="163">
        <v>141834.25</v>
      </c>
      <c r="F50" s="45">
        <v>166169.25</v>
      </c>
      <c r="G50" s="21">
        <f t="shared" si="4"/>
        <v>0.17157350921938813</v>
      </c>
      <c r="H50" s="163">
        <v>166169.25</v>
      </c>
      <c r="I50" s="21">
        <f t="shared" si="5"/>
        <v>0</v>
      </c>
    </row>
    <row r="51" spans="1:11" ht="16.5" customHeight="1" thickBot="1">
      <c r="A51" s="36"/>
      <c r="B51" s="32" t="s">
        <v>50</v>
      </c>
      <c r="C51" s="120" t="s">
        <v>159</v>
      </c>
      <c r="D51" s="139" t="s">
        <v>112</v>
      </c>
      <c r="E51" s="166">
        <v>1740292.125</v>
      </c>
      <c r="F51" s="166">
        <v>1672008</v>
      </c>
      <c r="G51" s="153">
        <f t="shared" si="4"/>
        <v>-3.9237162553959155E-2</v>
      </c>
      <c r="H51" s="166">
        <v>1672008</v>
      </c>
      <c r="I51" s="153">
        <f t="shared" si="5"/>
        <v>0</v>
      </c>
    </row>
    <row r="52" spans="1:11" ht="17.25" customHeight="1" thickBot="1">
      <c r="A52" s="35" t="s">
        <v>44</v>
      </c>
      <c r="B52" s="26" t="s">
        <v>57</v>
      </c>
      <c r="C52" s="5"/>
      <c r="D52" s="6"/>
      <c r="E52" s="133"/>
      <c r="F52" s="39"/>
      <c r="G52" s="39"/>
      <c r="H52" s="133"/>
      <c r="I52" s="8"/>
    </row>
    <row r="53" spans="1:11" ht="16.5">
      <c r="A53" s="31"/>
      <c r="B53" s="85" t="s">
        <v>38</v>
      </c>
      <c r="C53" s="19" t="s">
        <v>115</v>
      </c>
      <c r="D53" s="20" t="s">
        <v>114</v>
      </c>
      <c r="E53" s="160">
        <v>146993.375</v>
      </c>
      <c r="F53" s="124">
        <v>154732.5</v>
      </c>
      <c r="G53" s="22">
        <f t="shared" ref="G53:G61" si="6">(F53-E53)/E53</f>
        <v>5.2649481651809139E-2</v>
      </c>
      <c r="H53" s="124">
        <v>155853.75</v>
      </c>
      <c r="I53" s="22">
        <f t="shared" ref="I53:I61" si="7">(F53-H53)/H53</f>
        <v>-7.1942446043165471E-3</v>
      </c>
      <c r="K53" s="118"/>
    </row>
    <row r="54" spans="1:11" ht="16.5">
      <c r="A54" s="35"/>
      <c r="B54" s="177" t="s">
        <v>39</v>
      </c>
      <c r="C54" s="142" t="s">
        <v>116</v>
      </c>
      <c r="D54" s="138" t="s">
        <v>114</v>
      </c>
      <c r="E54" s="163">
        <v>194050</v>
      </c>
      <c r="F54" s="174">
        <v>209673.75</v>
      </c>
      <c r="G54" s="147">
        <f t="shared" si="6"/>
        <v>8.0514042772481323E-2</v>
      </c>
      <c r="H54" s="174">
        <v>209673.75</v>
      </c>
      <c r="I54" s="147">
        <f t="shared" si="7"/>
        <v>0</v>
      </c>
      <c r="K54" s="118"/>
    </row>
    <row r="55" spans="1:11" ht="16.5">
      <c r="A55" s="35"/>
      <c r="B55" s="177" t="s">
        <v>40</v>
      </c>
      <c r="C55" s="142" t="s">
        <v>117</v>
      </c>
      <c r="D55" s="138" t="s">
        <v>114</v>
      </c>
      <c r="E55" s="163">
        <v>140290.79999999999</v>
      </c>
      <c r="F55" s="174">
        <v>146211</v>
      </c>
      <c r="G55" s="147">
        <f t="shared" si="6"/>
        <v>4.2199488491048681E-2</v>
      </c>
      <c r="H55" s="174">
        <v>158096.25</v>
      </c>
      <c r="I55" s="147">
        <f t="shared" si="7"/>
        <v>-7.5177304964539005E-2</v>
      </c>
      <c r="K55" s="118"/>
    </row>
    <row r="56" spans="1:11" ht="16.5">
      <c r="A56" s="35"/>
      <c r="B56" s="177" t="s">
        <v>41</v>
      </c>
      <c r="C56" s="142" t="s">
        <v>118</v>
      </c>
      <c r="D56" s="138" t="s">
        <v>114</v>
      </c>
      <c r="E56" s="163">
        <v>219316.5</v>
      </c>
      <c r="F56" s="174">
        <v>185140.8</v>
      </c>
      <c r="G56" s="147">
        <f t="shared" si="6"/>
        <v>-0.15582822085889575</v>
      </c>
      <c r="H56" s="174">
        <v>193527.75</v>
      </c>
      <c r="I56" s="147">
        <f t="shared" si="7"/>
        <v>-4.3337195828505273E-2</v>
      </c>
      <c r="K56" s="118"/>
    </row>
    <row r="57" spans="1:11" ht="16.5">
      <c r="A57" s="35"/>
      <c r="B57" s="177" t="s">
        <v>42</v>
      </c>
      <c r="C57" s="142" t="s">
        <v>198</v>
      </c>
      <c r="D57" s="138" t="s">
        <v>114</v>
      </c>
      <c r="E57" s="163">
        <v>102537.3125</v>
      </c>
      <c r="F57" s="179">
        <v>108537</v>
      </c>
      <c r="G57" s="147">
        <f t="shared" si="6"/>
        <v>5.8512236704077847E-2</v>
      </c>
      <c r="H57" s="179">
        <v>109690.28571428571</v>
      </c>
      <c r="I57" s="147">
        <f t="shared" si="7"/>
        <v>-1.0514018691588748E-2</v>
      </c>
      <c r="K57" s="118"/>
    </row>
    <row r="58" spans="1:11" ht="16.5" customHeight="1" thickBot="1">
      <c r="A58" s="36"/>
      <c r="B58" s="178" t="s">
        <v>43</v>
      </c>
      <c r="C58" s="143" t="s">
        <v>119</v>
      </c>
      <c r="D58" s="139" t="s">
        <v>114</v>
      </c>
      <c r="E58" s="166">
        <v>105128.4</v>
      </c>
      <c r="F58" s="166">
        <v>171102.75</v>
      </c>
      <c r="G58" s="152">
        <f t="shared" si="6"/>
        <v>0.62755972696245743</v>
      </c>
      <c r="H58" s="166">
        <v>171102.75</v>
      </c>
      <c r="I58" s="152">
        <f t="shared" si="7"/>
        <v>0</v>
      </c>
      <c r="K58" s="118"/>
    </row>
    <row r="59" spans="1:11" ht="16.5">
      <c r="A59" s="35"/>
      <c r="B59" s="88" t="s">
        <v>54</v>
      </c>
      <c r="C59" s="141" t="s">
        <v>121</v>
      </c>
      <c r="D59" s="138" t="s">
        <v>120</v>
      </c>
      <c r="E59" s="160">
        <v>186407.8125</v>
      </c>
      <c r="F59" s="173">
        <v>211333.2</v>
      </c>
      <c r="G59" s="147">
        <f t="shared" si="6"/>
        <v>0.13371428571428579</v>
      </c>
      <c r="H59" s="173">
        <v>210436.2</v>
      </c>
      <c r="I59" s="147">
        <f t="shared" si="7"/>
        <v>4.2625745950554128E-3</v>
      </c>
      <c r="K59" s="118"/>
    </row>
    <row r="60" spans="1:11" ht="16.5">
      <c r="A60" s="35"/>
      <c r="B60" s="177" t="s">
        <v>55</v>
      </c>
      <c r="C60" s="142" t="s">
        <v>122</v>
      </c>
      <c r="D60" s="140" t="s">
        <v>120</v>
      </c>
      <c r="E60" s="163">
        <v>183123.67499999999</v>
      </c>
      <c r="F60" s="174">
        <v>210538.71428571429</v>
      </c>
      <c r="G60" s="147">
        <f t="shared" si="6"/>
        <v>0.14970778238102914</v>
      </c>
      <c r="H60" s="174">
        <v>205054.2</v>
      </c>
      <c r="I60" s="147">
        <f t="shared" si="7"/>
        <v>2.6746656667916473E-2</v>
      </c>
      <c r="K60" s="118"/>
    </row>
    <row r="61" spans="1:11" ht="16.5" customHeight="1" thickBot="1">
      <c r="A61" s="36"/>
      <c r="B61" s="87" t="s">
        <v>56</v>
      </c>
      <c r="C61" s="16" t="s">
        <v>123</v>
      </c>
      <c r="D61" s="12" t="s">
        <v>120</v>
      </c>
      <c r="E61" s="166">
        <v>947531</v>
      </c>
      <c r="F61" s="67">
        <v>1319188</v>
      </c>
      <c r="G61" s="28">
        <f t="shared" si="6"/>
        <v>0.39223729883243924</v>
      </c>
      <c r="H61" s="175">
        <v>1319188</v>
      </c>
      <c r="I61" s="28">
        <f t="shared" si="7"/>
        <v>0</v>
      </c>
      <c r="K61" s="118"/>
    </row>
    <row r="62" spans="1:11" ht="17.25" customHeight="1" thickBot="1">
      <c r="A62" s="35" t="s">
        <v>53</v>
      </c>
      <c r="B62" s="26" t="s">
        <v>58</v>
      </c>
      <c r="C62" s="5"/>
      <c r="D62" s="6"/>
      <c r="E62" s="133"/>
      <c r="F62" s="49"/>
      <c r="G62" s="39"/>
      <c r="H62" s="123"/>
      <c r="I62" s="8"/>
      <c r="K62" s="118"/>
    </row>
    <row r="63" spans="1:11" ht="16.5">
      <c r="A63" s="31"/>
      <c r="B63" s="32" t="s">
        <v>59</v>
      </c>
      <c r="C63" s="15" t="s">
        <v>128</v>
      </c>
      <c r="D63" s="20" t="s">
        <v>124</v>
      </c>
      <c r="E63" s="160">
        <v>418876.57500000001</v>
      </c>
      <c r="F63" s="51">
        <v>491171.57142857142</v>
      </c>
      <c r="G63" s="21">
        <f t="shared" ref="G63:G68" si="8">(F63-E63)/E63</f>
        <v>0.1725925982577837</v>
      </c>
      <c r="H63" s="168">
        <v>499757.14285714284</v>
      </c>
      <c r="I63" s="21">
        <f t="shared" ref="I63:I68" si="9">(F63-H63)/H63</f>
        <v>-1.7179487179487165E-2</v>
      </c>
      <c r="K63" s="118"/>
    </row>
    <row r="64" spans="1:11" ht="16.5">
      <c r="A64" s="35"/>
      <c r="B64" s="32" t="s">
        <v>60</v>
      </c>
      <c r="C64" s="15" t="s">
        <v>129</v>
      </c>
      <c r="D64" s="13" t="s">
        <v>206</v>
      </c>
      <c r="E64" s="163">
        <v>2894320</v>
      </c>
      <c r="F64" s="44">
        <v>3147931.8</v>
      </c>
      <c r="G64" s="21">
        <f t="shared" si="8"/>
        <v>8.762396694214869E-2</v>
      </c>
      <c r="H64" s="162">
        <v>3145779</v>
      </c>
      <c r="I64" s="21">
        <f t="shared" si="9"/>
        <v>6.8434559452517599E-4</v>
      </c>
      <c r="K64" s="118"/>
    </row>
    <row r="65" spans="1:9" ht="16.5">
      <c r="A65" s="35"/>
      <c r="B65" s="32" t="s">
        <v>61</v>
      </c>
      <c r="C65" s="15" t="s">
        <v>130</v>
      </c>
      <c r="D65" s="13" t="s">
        <v>207</v>
      </c>
      <c r="E65" s="163">
        <v>853467.46875</v>
      </c>
      <c r="F65" s="44">
        <v>820256.66666666663</v>
      </c>
      <c r="G65" s="21">
        <f t="shared" si="8"/>
        <v>-3.891279199191313E-2</v>
      </c>
      <c r="H65" s="162">
        <v>811386.33333333337</v>
      </c>
      <c r="I65" s="21">
        <f t="shared" si="9"/>
        <v>1.0932317897064147E-2</v>
      </c>
    </row>
    <row r="66" spans="1:9" ht="16.5">
      <c r="A66" s="35"/>
      <c r="B66" s="32" t="s">
        <v>62</v>
      </c>
      <c r="C66" s="15" t="s">
        <v>131</v>
      </c>
      <c r="D66" s="13" t="s">
        <v>125</v>
      </c>
      <c r="E66" s="163">
        <v>600840.5</v>
      </c>
      <c r="F66" s="44">
        <v>586339</v>
      </c>
      <c r="G66" s="21">
        <f t="shared" si="8"/>
        <v>-2.4135357053993532E-2</v>
      </c>
      <c r="H66" s="162">
        <v>586339</v>
      </c>
      <c r="I66" s="21">
        <f t="shared" si="9"/>
        <v>0</v>
      </c>
    </row>
    <row r="67" spans="1:9" ht="16.5">
      <c r="A67" s="35"/>
      <c r="B67" s="32" t="s">
        <v>63</v>
      </c>
      <c r="C67" s="15" t="s">
        <v>132</v>
      </c>
      <c r="D67" s="13" t="s">
        <v>126</v>
      </c>
      <c r="E67" s="163">
        <v>296010</v>
      </c>
      <c r="F67" s="44">
        <v>278518.5</v>
      </c>
      <c r="G67" s="21">
        <f t="shared" si="8"/>
        <v>-5.909090909090909E-2</v>
      </c>
      <c r="H67" s="162">
        <v>286927.875</v>
      </c>
      <c r="I67" s="21">
        <f t="shared" si="9"/>
        <v>-2.9308323563892145E-2</v>
      </c>
    </row>
    <row r="68" spans="1:9" ht="16.5" customHeight="1" thickBot="1">
      <c r="A68" s="36"/>
      <c r="B68" s="32" t="s">
        <v>64</v>
      </c>
      <c r="C68" s="15" t="s">
        <v>133</v>
      </c>
      <c r="D68" s="139" t="s">
        <v>127</v>
      </c>
      <c r="E68" s="166">
        <v>222662.95138888891</v>
      </c>
      <c r="F68" s="171">
        <v>214719.375</v>
      </c>
      <c r="G68" s="153">
        <f t="shared" si="8"/>
        <v>-3.5675339518046544E-2</v>
      </c>
      <c r="H68" s="171">
        <v>209001</v>
      </c>
      <c r="I68" s="153">
        <f t="shared" si="9"/>
        <v>2.7360515021459229E-2</v>
      </c>
    </row>
    <row r="69" spans="1:9" ht="17.25" customHeight="1" thickBot="1">
      <c r="A69" s="35" t="s">
        <v>65</v>
      </c>
      <c r="B69" s="26" t="s">
        <v>66</v>
      </c>
      <c r="C69" s="5"/>
      <c r="D69" s="6"/>
      <c r="E69" s="133"/>
      <c r="F69" s="49"/>
      <c r="G69" s="49"/>
      <c r="H69" s="123"/>
      <c r="I69" s="8"/>
    </row>
    <row r="70" spans="1:9" ht="16.5">
      <c r="A70" s="31"/>
      <c r="B70" s="32" t="s">
        <v>68</v>
      </c>
      <c r="C70" s="18" t="s">
        <v>138</v>
      </c>
      <c r="D70" s="20" t="s">
        <v>134</v>
      </c>
      <c r="E70" s="160">
        <v>311193.46666666662</v>
      </c>
      <c r="F70" s="41">
        <v>313053</v>
      </c>
      <c r="G70" s="21">
        <f>(F70-E70)/E70</f>
        <v>5.9754896311021016E-3</v>
      </c>
      <c r="H70" s="160">
        <v>313053</v>
      </c>
      <c r="I70" s="21">
        <f>(F70-H70)/H70</f>
        <v>0</v>
      </c>
    </row>
    <row r="71" spans="1:9" ht="16.5">
      <c r="A71" s="35"/>
      <c r="B71" s="32" t="s">
        <v>67</v>
      </c>
      <c r="C71" s="142" t="s">
        <v>139</v>
      </c>
      <c r="D71" s="140" t="s">
        <v>135</v>
      </c>
      <c r="E71" s="163">
        <v>210077.4</v>
      </c>
      <c r="F71" s="163">
        <v>207719.57142857145</v>
      </c>
      <c r="G71" s="21">
        <f>(F71-E71)/E71</f>
        <v>-1.1223618396974376E-2</v>
      </c>
      <c r="H71" s="163">
        <v>207078.85714285713</v>
      </c>
      <c r="I71" s="21">
        <f>(F71-H71)/H71</f>
        <v>3.0940594059407547E-3</v>
      </c>
    </row>
    <row r="72" spans="1:9" ht="16.5">
      <c r="A72" s="35"/>
      <c r="B72" s="32" t="s">
        <v>69</v>
      </c>
      <c r="C72" s="142" t="s">
        <v>140</v>
      </c>
      <c r="D72" s="140" t="s">
        <v>136</v>
      </c>
      <c r="E72" s="163">
        <v>97885.125</v>
      </c>
      <c r="F72" s="163">
        <v>97623.5</v>
      </c>
      <c r="G72" s="21">
        <f>(F72-E72)/E72</f>
        <v>-2.6727758686521572E-3</v>
      </c>
      <c r="H72" s="163">
        <v>97623.5</v>
      </c>
      <c r="I72" s="21">
        <f>(F72-H72)/H72</f>
        <v>0</v>
      </c>
    </row>
    <row r="73" spans="1:9" ht="16.5">
      <c r="A73" s="35"/>
      <c r="B73" s="32" t="s">
        <v>70</v>
      </c>
      <c r="C73" s="15" t="s">
        <v>141</v>
      </c>
      <c r="D73" s="13" t="s">
        <v>137</v>
      </c>
      <c r="E73" s="163">
        <v>133274.04166666666</v>
      </c>
      <c r="F73" s="45">
        <v>149350.5</v>
      </c>
      <c r="G73" s="21">
        <f>(F73-E73)/E73</f>
        <v>0.12062707885412803</v>
      </c>
      <c r="H73" s="163">
        <v>149350.5</v>
      </c>
      <c r="I73" s="21">
        <f>(F73-H73)/H73</f>
        <v>0</v>
      </c>
    </row>
    <row r="74" spans="1:9" ht="16.5" customHeight="1" thickBot="1">
      <c r="A74" s="36"/>
      <c r="B74" s="32" t="s">
        <v>71</v>
      </c>
      <c r="C74" s="15" t="s">
        <v>200</v>
      </c>
      <c r="D74" s="12" t="s">
        <v>134</v>
      </c>
      <c r="E74" s="166">
        <v>130603.2</v>
      </c>
      <c r="F74" s="47">
        <v>132307.5</v>
      </c>
      <c r="G74" s="21">
        <f>(F74-E74)/E74</f>
        <v>1.3049450549450572E-2</v>
      </c>
      <c r="H74" s="166">
        <v>131320.79999999999</v>
      </c>
      <c r="I74" s="21">
        <f>(F74-H74)/H74</f>
        <v>7.5136612021858814E-3</v>
      </c>
    </row>
    <row r="75" spans="1:9" ht="17.25" customHeight="1" thickBot="1">
      <c r="A75" s="35" t="s">
        <v>72</v>
      </c>
      <c r="B75" s="26" t="s">
        <v>73</v>
      </c>
      <c r="C75" s="5"/>
      <c r="D75" s="6"/>
      <c r="E75" s="133"/>
      <c r="F75" s="49"/>
      <c r="G75" s="49"/>
      <c r="H75" s="123"/>
      <c r="I75" s="8"/>
    </row>
    <row r="76" spans="1:9" ht="16.5">
      <c r="A76" s="31"/>
      <c r="B76" s="32" t="s">
        <v>74</v>
      </c>
      <c r="C76" s="15" t="s">
        <v>144</v>
      </c>
      <c r="D76" s="20" t="s">
        <v>142</v>
      </c>
      <c r="E76" s="160">
        <v>70590.69642857142</v>
      </c>
      <c r="F76" s="41">
        <v>70414.5</v>
      </c>
      <c r="G76" s="22">
        <f t="shared" ref="G76:G82" si="10">(F76-E76)/E76</f>
        <v>-2.4960290447014937E-3</v>
      </c>
      <c r="H76" s="160">
        <v>70606.71428571429</v>
      </c>
      <c r="I76" s="22">
        <f t="shared" ref="I76:I82" si="11">(F76-H76)/H76</f>
        <v>-2.7223230490018738E-3</v>
      </c>
    </row>
    <row r="77" spans="1:9" ht="16.5">
      <c r="A77" s="35"/>
      <c r="B77" s="32" t="s">
        <v>76</v>
      </c>
      <c r="C77" s="15" t="s">
        <v>143</v>
      </c>
      <c r="D77" s="11" t="s">
        <v>161</v>
      </c>
      <c r="E77" s="163">
        <v>104202.33333333333</v>
      </c>
      <c r="F77" s="30">
        <v>90092.4375</v>
      </c>
      <c r="G77" s="21">
        <f t="shared" si="10"/>
        <v>-0.13540863608300513</v>
      </c>
      <c r="H77" s="154">
        <v>90036.375</v>
      </c>
      <c r="I77" s="21">
        <f t="shared" si="11"/>
        <v>6.2266500622665006E-4</v>
      </c>
    </row>
    <row r="78" spans="1:9" ht="16.5">
      <c r="A78" s="35"/>
      <c r="B78" s="32" t="s">
        <v>75</v>
      </c>
      <c r="C78" s="15" t="s">
        <v>148</v>
      </c>
      <c r="D78" s="13" t="s">
        <v>145</v>
      </c>
      <c r="E78" s="163">
        <v>48502.071428571428</v>
      </c>
      <c r="F78" s="45">
        <v>56895.428571428572</v>
      </c>
      <c r="G78" s="21">
        <f t="shared" si="10"/>
        <v>0.17305151915455752</v>
      </c>
      <c r="H78" s="163">
        <v>57408</v>
      </c>
      <c r="I78" s="21">
        <f t="shared" si="11"/>
        <v>-8.9285714285714107E-3</v>
      </c>
    </row>
    <row r="79" spans="1:9" ht="15.75" customHeight="1">
      <c r="A79" s="35"/>
      <c r="B79" s="32" t="s">
        <v>77</v>
      </c>
      <c r="C79" s="15" t="s">
        <v>146</v>
      </c>
      <c r="D79" s="13" t="s">
        <v>162</v>
      </c>
      <c r="E79" s="163">
        <v>92541.333333333328</v>
      </c>
      <c r="F79" s="45">
        <v>90933.375</v>
      </c>
      <c r="G79" s="21">
        <f t="shared" si="10"/>
        <v>-1.7375569115062047E-2</v>
      </c>
      <c r="H79" s="163">
        <v>90933.375</v>
      </c>
      <c r="I79" s="21">
        <f t="shared" si="11"/>
        <v>0</v>
      </c>
    </row>
    <row r="80" spans="1:9" ht="16.5">
      <c r="A80" s="35"/>
      <c r="B80" s="32" t="s">
        <v>78</v>
      </c>
      <c r="C80" s="15" t="s">
        <v>149</v>
      </c>
      <c r="D80" s="24" t="s">
        <v>147</v>
      </c>
      <c r="E80" s="172">
        <v>131820.93055555556</v>
      </c>
      <c r="F80" s="57">
        <v>143520</v>
      </c>
      <c r="G80" s="21">
        <f t="shared" si="10"/>
        <v>8.8749710650190702E-2</v>
      </c>
      <c r="H80" s="172">
        <v>143789.1</v>
      </c>
      <c r="I80" s="21">
        <f t="shared" si="11"/>
        <v>-1.8714909544604271E-3</v>
      </c>
    </row>
    <row r="81" spans="1:9" ht="16.5">
      <c r="A81" s="35"/>
      <c r="B81" s="32" t="s">
        <v>79</v>
      </c>
      <c r="C81" s="15" t="s">
        <v>155</v>
      </c>
      <c r="D81" s="24" t="s">
        <v>156</v>
      </c>
      <c r="E81" s="172">
        <v>578565</v>
      </c>
      <c r="F81" s="57">
        <v>577967</v>
      </c>
      <c r="G81" s="21">
        <f t="shared" si="10"/>
        <v>-1.0335917312661498E-3</v>
      </c>
      <c r="H81" s="172">
        <v>577967</v>
      </c>
      <c r="I81" s="21">
        <f t="shared" si="11"/>
        <v>0</v>
      </c>
    </row>
    <row r="82" spans="1:9" ht="16.5" customHeight="1" thickBot="1">
      <c r="A82" s="33"/>
      <c r="B82" s="156" t="s">
        <v>80</v>
      </c>
      <c r="C82" s="143" t="s">
        <v>151</v>
      </c>
      <c r="D82" s="139" t="s">
        <v>150</v>
      </c>
      <c r="E82" s="166">
        <v>211657.73958333331</v>
      </c>
      <c r="F82" s="166">
        <v>300993.33333333331</v>
      </c>
      <c r="G82" s="149">
        <f t="shared" si="10"/>
        <v>0.42207572435510693</v>
      </c>
      <c r="H82" s="166">
        <v>300993.33333333331</v>
      </c>
      <c r="I82" s="149">
        <f t="shared" si="11"/>
        <v>0</v>
      </c>
    </row>
    <row r="83" spans="1:9">
      <c r="E83"/>
      <c r="F83"/>
      <c r="H83"/>
    </row>
    <row r="84" spans="1:9">
      <c r="H84" s="183"/>
    </row>
  </sheetData>
  <sortState ref="B76:I82">
    <sortCondition ref="I70:I74"/>
  </sortState>
  <mergeCells count="10">
    <mergeCell ref="A9:I9"/>
    <mergeCell ref="C13:C14"/>
    <mergeCell ref="A13:A14"/>
    <mergeCell ref="B13:B14"/>
    <mergeCell ref="H13:H14"/>
    <mergeCell ref="I13:I14"/>
    <mergeCell ref="E13:E14"/>
    <mergeCell ref="F13:F14"/>
    <mergeCell ref="D13:D14"/>
    <mergeCell ref="G13:G14"/>
  </mergeCells>
  <printOptions horizontalCentered="1"/>
  <pageMargins left="0.15748031496062992" right="0.15748031496062992" top="0.47244094488188981" bottom="0.74803149606299213" header="0.31496062992125984" footer="0.31496062992125984"/>
  <pageSetup paperSize="9" scale="98" orientation="landscape" r:id="rId1"/>
  <headerFooter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94"/>
  <sheetViews>
    <sheetView rightToLeft="1" tabSelected="1" topLeftCell="A13" zoomScaleNormal="100" workbookViewId="0">
      <selection activeCell="B82" sqref="B82:I88"/>
    </sheetView>
  </sheetViews>
  <sheetFormatPr defaultRowHeight="15"/>
  <cols>
    <col min="1" max="1" width="27.5703125" style="9" customWidth="1"/>
    <col min="2" max="2" width="5.140625" style="9" bestFit="1" customWidth="1"/>
    <col min="3" max="3" width="19.42578125" customWidth="1"/>
    <col min="4" max="4" width="16.140625" bestFit="1" customWidth="1"/>
    <col min="5" max="5" width="12.28515625" style="27" customWidth="1"/>
    <col min="6" max="6" width="14.5703125" style="27" customWidth="1"/>
    <col min="7" max="7" width="12.140625" style="27" customWidth="1"/>
    <col min="8" max="8" width="14.5703125" style="27" customWidth="1"/>
    <col min="9" max="9" width="11.28515625" customWidth="1"/>
    <col min="10" max="10" width="10.28515625" customWidth="1"/>
    <col min="11" max="11" width="9.28515625" bestFit="1" customWidth="1"/>
  </cols>
  <sheetData>
    <row r="1" spans="1:9">
      <c r="F1" s="118"/>
      <c r="G1" s="118"/>
      <c r="H1" s="118"/>
      <c r="I1" s="118"/>
    </row>
    <row r="7" spans="1:9">
      <c r="A7" s="4" t="s">
        <v>1</v>
      </c>
      <c r="B7" s="3"/>
      <c r="C7" s="3"/>
    </row>
    <row r="8" spans="1:9">
      <c r="A8" s="4" t="s">
        <v>2</v>
      </c>
      <c r="B8" s="4"/>
      <c r="C8" s="4"/>
    </row>
    <row r="9" spans="1:9" ht="19.5">
      <c r="A9" s="204" t="s">
        <v>201</v>
      </c>
      <c r="B9" s="204"/>
      <c r="C9" s="204"/>
      <c r="D9" s="204"/>
      <c r="E9" s="204"/>
      <c r="F9" s="204"/>
      <c r="G9" s="204"/>
      <c r="H9" s="204"/>
      <c r="I9" s="204"/>
    </row>
    <row r="10" spans="1:9" ht="18">
      <c r="A10" s="2" t="s">
        <v>223</v>
      </c>
      <c r="B10" s="2"/>
      <c r="C10" s="2"/>
      <c r="F10" s="118"/>
      <c r="G10" s="118"/>
      <c r="H10" s="118"/>
    </row>
    <row r="11" spans="1:9" ht="18.75" thickBot="1">
      <c r="A11" s="2"/>
      <c r="B11" s="2"/>
      <c r="C11" s="2"/>
      <c r="D11" s="228" t="s">
        <v>208</v>
      </c>
      <c r="E11" s="228"/>
      <c r="F11" s="188" t="s">
        <v>219</v>
      </c>
      <c r="H11" s="118" t="s">
        <v>218</v>
      </c>
    </row>
    <row r="12" spans="1:9" s="118" customFormat="1" ht="24.75" customHeight="1">
      <c r="A12" s="205" t="s">
        <v>3</v>
      </c>
      <c r="B12" s="211"/>
      <c r="C12" s="213" t="s">
        <v>0</v>
      </c>
      <c r="D12" s="207" t="s">
        <v>23</v>
      </c>
      <c r="E12" s="207" t="s">
        <v>224</v>
      </c>
      <c r="F12" s="224" t="s">
        <v>229</v>
      </c>
      <c r="G12" s="207" t="s">
        <v>197</v>
      </c>
      <c r="H12" s="224" t="s">
        <v>222</v>
      </c>
      <c r="I12" s="207" t="s">
        <v>187</v>
      </c>
    </row>
    <row r="13" spans="1:9" s="118" customFormat="1" ht="33.75" customHeight="1" thickBot="1">
      <c r="A13" s="206"/>
      <c r="B13" s="212"/>
      <c r="C13" s="214"/>
      <c r="D13" s="227"/>
      <c r="E13" s="208"/>
      <c r="F13" s="225"/>
      <c r="G13" s="226"/>
      <c r="H13" s="225"/>
      <c r="I13" s="226"/>
    </row>
    <row r="14" spans="1:9" ht="17.25" customHeight="1" thickBot="1">
      <c r="A14" s="31" t="s">
        <v>24</v>
      </c>
      <c r="B14" s="26" t="s">
        <v>22</v>
      </c>
      <c r="C14" s="117"/>
      <c r="D14" s="6"/>
      <c r="E14" s="29"/>
      <c r="F14" s="7"/>
      <c r="G14" s="7"/>
      <c r="H14" s="7"/>
      <c r="I14" s="8"/>
    </row>
    <row r="15" spans="1:9" ht="15.75" customHeight="1">
      <c r="A15" s="121"/>
      <c r="B15" s="158" t="s">
        <v>7</v>
      </c>
      <c r="C15" s="141" t="s">
        <v>87</v>
      </c>
      <c r="D15" s="138" t="s">
        <v>161</v>
      </c>
      <c r="E15" s="159">
        <v>34134.9</v>
      </c>
      <c r="F15" s="159">
        <v>47866</v>
      </c>
      <c r="G15" s="147">
        <f>(F15-E15)/E15</f>
        <v>0.40225985721358487</v>
      </c>
      <c r="H15" s="159">
        <v>63499.4</v>
      </c>
      <c r="I15" s="147">
        <f>(F15-H15)/H15</f>
        <v>-0.24619760186710427</v>
      </c>
    </row>
    <row r="16" spans="1:9" ht="16.5">
      <c r="A16" s="122"/>
      <c r="B16" s="155" t="s">
        <v>4</v>
      </c>
      <c r="C16" s="142" t="s">
        <v>84</v>
      </c>
      <c r="D16" s="138" t="s">
        <v>161</v>
      </c>
      <c r="E16" s="162">
        <v>66759.024999999994</v>
      </c>
      <c r="F16" s="162">
        <v>65399.4</v>
      </c>
      <c r="G16" s="147">
        <f>(F16-E16)/E16</f>
        <v>-2.0366160230770189E-2</v>
      </c>
      <c r="H16" s="162">
        <v>76999.399999999994</v>
      </c>
      <c r="I16" s="147">
        <f>(F16-H16)/H16</f>
        <v>-0.15065052454954186</v>
      </c>
    </row>
    <row r="17" spans="1:9" ht="16.5">
      <c r="A17" s="122"/>
      <c r="B17" s="155" t="s">
        <v>11</v>
      </c>
      <c r="C17" s="142" t="s">
        <v>91</v>
      </c>
      <c r="D17" s="138" t="s">
        <v>81</v>
      </c>
      <c r="E17" s="162">
        <v>22559.447222222225</v>
      </c>
      <c r="F17" s="162">
        <v>26199.4</v>
      </c>
      <c r="G17" s="147">
        <f>(F17-E17)/E17</f>
        <v>0.16134937801987606</v>
      </c>
      <c r="H17" s="162">
        <v>28449.4</v>
      </c>
      <c r="I17" s="147">
        <f>(F17-H17)/H17</f>
        <v>-7.9087783925144289E-2</v>
      </c>
    </row>
    <row r="18" spans="1:9" ht="16.5">
      <c r="A18" s="122"/>
      <c r="B18" s="155" t="s">
        <v>15</v>
      </c>
      <c r="C18" s="142" t="s">
        <v>95</v>
      </c>
      <c r="D18" s="138" t="s">
        <v>82</v>
      </c>
      <c r="E18" s="162">
        <v>65217.59375</v>
      </c>
      <c r="F18" s="162">
        <v>72749.399999999994</v>
      </c>
      <c r="G18" s="147">
        <f>(F18-E18)/E18</f>
        <v>0.11548733734139024</v>
      </c>
      <c r="H18" s="162">
        <v>76416</v>
      </c>
      <c r="I18" s="147">
        <f>(F18-H18)/H18</f>
        <v>-4.7982097989949825E-2</v>
      </c>
    </row>
    <row r="19" spans="1:9" ht="16.5">
      <c r="A19" s="122"/>
      <c r="B19" s="155" t="s">
        <v>19</v>
      </c>
      <c r="C19" s="142" t="s">
        <v>99</v>
      </c>
      <c r="D19" s="138" t="s">
        <v>161</v>
      </c>
      <c r="E19" s="162">
        <v>68172.797222222231</v>
      </c>
      <c r="F19" s="162">
        <v>46699.4</v>
      </c>
      <c r="G19" s="147">
        <f>(F19-E19)/E19</f>
        <v>-0.3149848340860299</v>
      </c>
      <c r="H19" s="162">
        <v>48982.7</v>
      </c>
      <c r="I19" s="147">
        <f>(F19-H19)/H19</f>
        <v>-4.6614416926792433E-2</v>
      </c>
    </row>
    <row r="20" spans="1:9" ht="16.5" customHeight="1">
      <c r="A20" s="122"/>
      <c r="B20" s="155" t="s">
        <v>16</v>
      </c>
      <c r="C20" s="142" t="s">
        <v>96</v>
      </c>
      <c r="D20" s="138" t="s">
        <v>81</v>
      </c>
      <c r="E20" s="162">
        <v>30176.261111111111</v>
      </c>
      <c r="F20" s="162">
        <v>30760.37777777778</v>
      </c>
      <c r="G20" s="147">
        <f>(F20-E20)/E20</f>
        <v>1.935682702757343E-2</v>
      </c>
      <c r="H20" s="162">
        <v>32193.777777777777</v>
      </c>
      <c r="I20" s="147">
        <f>(F20-H20)/H20</f>
        <v>-4.452413164724716E-2</v>
      </c>
    </row>
    <row r="21" spans="1:9" ht="16.5">
      <c r="A21" s="122"/>
      <c r="B21" s="155" t="s">
        <v>13</v>
      </c>
      <c r="C21" s="142" t="s">
        <v>93</v>
      </c>
      <c r="D21" s="138" t="s">
        <v>81</v>
      </c>
      <c r="E21" s="162">
        <v>29817.246527777777</v>
      </c>
      <c r="F21" s="162">
        <v>30666</v>
      </c>
      <c r="G21" s="147">
        <f>(F21-E21)/E21</f>
        <v>2.8465186127482396E-2</v>
      </c>
      <c r="H21" s="162">
        <v>31666</v>
      </c>
      <c r="I21" s="147">
        <f>(F21-H21)/H21</f>
        <v>-3.1579612202362155E-2</v>
      </c>
    </row>
    <row r="22" spans="1:9" ht="16.5">
      <c r="A22" s="122"/>
      <c r="B22" s="155" t="s">
        <v>17</v>
      </c>
      <c r="C22" s="142" t="s">
        <v>97</v>
      </c>
      <c r="D22" s="140" t="s">
        <v>161</v>
      </c>
      <c r="E22" s="162">
        <v>46551.947222222225</v>
      </c>
      <c r="F22" s="162">
        <v>46149.4</v>
      </c>
      <c r="G22" s="147">
        <f>(F22-E22)/E22</f>
        <v>-8.6472692603084458E-3</v>
      </c>
      <c r="H22" s="162">
        <v>46699.4</v>
      </c>
      <c r="I22" s="147">
        <f>(F22-H22)/H22</f>
        <v>-1.1777453243510623E-2</v>
      </c>
    </row>
    <row r="23" spans="1:9" ht="16.5">
      <c r="A23" s="122"/>
      <c r="B23" s="155" t="s">
        <v>14</v>
      </c>
      <c r="C23" s="142" t="s">
        <v>94</v>
      </c>
      <c r="D23" s="140" t="s">
        <v>81</v>
      </c>
      <c r="E23" s="162">
        <v>29162.013194444444</v>
      </c>
      <c r="F23" s="162">
        <v>29532.7</v>
      </c>
      <c r="G23" s="147">
        <f>(F23-E23)/E23</f>
        <v>1.2711289960810224E-2</v>
      </c>
      <c r="H23" s="162">
        <v>29777.111111111109</v>
      </c>
      <c r="I23" s="147">
        <f>(F23-H23)/H23</f>
        <v>-8.2080195825278892E-3</v>
      </c>
    </row>
    <row r="24" spans="1:9" ht="16.5">
      <c r="A24" s="122"/>
      <c r="B24" s="155" t="s">
        <v>12</v>
      </c>
      <c r="C24" s="142" t="s">
        <v>92</v>
      </c>
      <c r="D24" s="140" t="s">
        <v>81</v>
      </c>
      <c r="E24" s="162">
        <v>29834.329861111109</v>
      </c>
      <c r="F24" s="162">
        <v>30277.111111111109</v>
      </c>
      <c r="G24" s="147">
        <f>(F24-E24)/E24</f>
        <v>1.4841333861403839E-2</v>
      </c>
      <c r="H24" s="162">
        <v>30304.888888888891</v>
      </c>
      <c r="I24" s="147">
        <f>(F24-H24)/H24</f>
        <v>-9.1661044789263595E-4</v>
      </c>
    </row>
    <row r="25" spans="1:9" ht="16.5">
      <c r="A25" s="122"/>
      <c r="B25" s="155" t="s">
        <v>6</v>
      </c>
      <c r="C25" s="142" t="s">
        <v>86</v>
      </c>
      <c r="D25" s="140" t="s">
        <v>161</v>
      </c>
      <c r="E25" s="162">
        <v>65478.224999999999</v>
      </c>
      <c r="F25" s="162">
        <v>76166</v>
      </c>
      <c r="G25" s="147">
        <f>(F25-E25)/E25</f>
        <v>0.16322640083783582</v>
      </c>
      <c r="H25" s="162">
        <v>76082.7</v>
      </c>
      <c r="I25" s="147">
        <f>(F25-H25)/H25</f>
        <v>1.0948612496665196E-3</v>
      </c>
    </row>
    <row r="26" spans="1:9" ht="16.5">
      <c r="A26" s="122"/>
      <c r="B26" s="155" t="s">
        <v>8</v>
      </c>
      <c r="C26" s="142" t="s">
        <v>89</v>
      </c>
      <c r="D26" s="140" t="s">
        <v>161</v>
      </c>
      <c r="E26" s="162">
        <v>110428.48482142857</v>
      </c>
      <c r="F26" s="162">
        <v>115607</v>
      </c>
      <c r="G26" s="147">
        <f>(F26-E26)/E26</f>
        <v>4.6894740853734317E-2</v>
      </c>
      <c r="H26" s="162">
        <v>115478.35</v>
      </c>
      <c r="I26" s="147">
        <f>(F26-H26)/H26</f>
        <v>1.1140616401255662E-3</v>
      </c>
    </row>
    <row r="27" spans="1:9" ht="16.5">
      <c r="A27" s="122"/>
      <c r="B27" s="155" t="s">
        <v>10</v>
      </c>
      <c r="C27" s="142" t="s">
        <v>90</v>
      </c>
      <c r="D27" s="140" t="s">
        <v>161</v>
      </c>
      <c r="E27" s="162">
        <v>76630.416666666672</v>
      </c>
      <c r="F27" s="162">
        <v>82332.7</v>
      </c>
      <c r="G27" s="147">
        <f>(F27-E27)/E27</f>
        <v>7.4412793005388306E-2</v>
      </c>
      <c r="H27" s="162">
        <v>81583.222222222219</v>
      </c>
      <c r="I27" s="147">
        <f>(F27-H27)/H27</f>
        <v>9.1866655589588862E-3</v>
      </c>
    </row>
    <row r="28" spans="1:9" ht="17.25" thickBot="1">
      <c r="A28" s="36"/>
      <c r="B28" s="155" t="s">
        <v>9</v>
      </c>
      <c r="C28" s="142" t="s">
        <v>88</v>
      </c>
      <c r="D28" s="140" t="s">
        <v>161</v>
      </c>
      <c r="E28" s="162">
        <v>57149.75</v>
      </c>
      <c r="F28" s="162">
        <v>72999.399999999994</v>
      </c>
      <c r="G28" s="147">
        <f>(F28-E28)/E28</f>
        <v>0.27733542141479173</v>
      </c>
      <c r="H28" s="162">
        <v>71999.399999999994</v>
      </c>
      <c r="I28" s="147">
        <f>(F28-H28)/H28</f>
        <v>1.3889004630594145E-2</v>
      </c>
    </row>
    <row r="29" spans="1:9" ht="16.5">
      <c r="A29" s="122"/>
      <c r="B29" s="155" t="s">
        <v>18</v>
      </c>
      <c r="C29" s="142" t="s">
        <v>98</v>
      </c>
      <c r="D29" s="140" t="s">
        <v>83</v>
      </c>
      <c r="E29" s="162">
        <v>118980.81666666665</v>
      </c>
      <c r="F29" s="162">
        <v>104606.92857142858</v>
      </c>
      <c r="G29" s="147">
        <f>(F29-E29)/E29</f>
        <v>-0.12080845045388751</v>
      </c>
      <c r="H29" s="162">
        <v>101500</v>
      </c>
      <c r="I29" s="147">
        <f>(F29-H29)/H29</f>
        <v>3.0610133708655958E-2</v>
      </c>
    </row>
    <row r="30" spans="1:9" ht="17.25" thickBot="1">
      <c r="A30" s="36"/>
      <c r="B30" s="156" t="s">
        <v>5</v>
      </c>
      <c r="C30" s="143" t="s">
        <v>85</v>
      </c>
      <c r="D30" s="139" t="s">
        <v>161</v>
      </c>
      <c r="E30" s="165">
        <v>62539.863888888889</v>
      </c>
      <c r="F30" s="165">
        <v>73138.188888888893</v>
      </c>
      <c r="G30" s="149">
        <f>(F30-E30)/E30</f>
        <v>0.16946511138606668</v>
      </c>
      <c r="H30" s="165">
        <v>70277.111111111109</v>
      </c>
      <c r="I30" s="149">
        <f>(F30-H30)/H30</f>
        <v>4.071137433714795E-2</v>
      </c>
    </row>
    <row r="31" spans="1:9" ht="15.75" customHeight="1" thickBot="1">
      <c r="A31" s="217" t="s">
        <v>188</v>
      </c>
      <c r="B31" s="218"/>
      <c r="C31" s="218"/>
      <c r="D31" s="219"/>
      <c r="E31" s="92">
        <f>SUM(E15:E30)</f>
        <v>913593.11815476173</v>
      </c>
      <c r="F31" s="93">
        <f>SUM(F15:F30)</f>
        <v>951149.40634920646</v>
      </c>
      <c r="G31" s="94">
        <f t="shared" ref="G31" si="0">(F31-E31)/E31</f>
        <v>4.1108330883992857E-2</v>
      </c>
      <c r="H31" s="93">
        <f>SUM(H15:H30)</f>
        <v>981908.86111111112</v>
      </c>
      <c r="I31" s="97">
        <f t="shared" ref="I31" si="1">(F31-H31)/H31</f>
        <v>-3.1326181054214947E-2</v>
      </c>
    </row>
    <row r="32" spans="1:9" ht="17.25" customHeight="1" thickBot="1">
      <c r="A32" s="35" t="s">
        <v>20</v>
      </c>
      <c r="B32" s="26" t="s">
        <v>21</v>
      </c>
      <c r="C32" s="5"/>
      <c r="D32" s="6"/>
      <c r="E32" s="49"/>
      <c r="F32" s="49"/>
      <c r="G32" s="7"/>
      <c r="H32" s="49"/>
      <c r="I32" s="8"/>
    </row>
    <row r="33" spans="1:9" ht="16.5">
      <c r="A33" s="31"/>
      <c r="B33" s="157" t="s">
        <v>29</v>
      </c>
      <c r="C33" s="144" t="s">
        <v>103</v>
      </c>
      <c r="D33" s="146" t="s">
        <v>161</v>
      </c>
      <c r="E33" s="168">
        <v>69437.5</v>
      </c>
      <c r="F33" s="168">
        <v>127623.75</v>
      </c>
      <c r="G33" s="147">
        <f>(F33-E33)/E33</f>
        <v>0.83796579657965797</v>
      </c>
      <c r="H33" s="168">
        <v>135333.33333333331</v>
      </c>
      <c r="I33" s="147">
        <f>(F33-H33)/H33</f>
        <v>-5.6967364532019567E-2</v>
      </c>
    </row>
    <row r="34" spans="1:9" ht="16.5">
      <c r="A34" s="35"/>
      <c r="B34" s="155" t="s">
        <v>26</v>
      </c>
      <c r="C34" s="142" t="s">
        <v>100</v>
      </c>
      <c r="D34" s="138" t="s">
        <v>161</v>
      </c>
      <c r="E34" s="162">
        <v>156110.875</v>
      </c>
      <c r="F34" s="162">
        <v>237388.22222222222</v>
      </c>
      <c r="G34" s="147">
        <f>(F34-E34)/E34</f>
        <v>0.52063859883062102</v>
      </c>
      <c r="H34" s="162">
        <v>245999.33333333334</v>
      </c>
      <c r="I34" s="147">
        <f>(F34-H34)/H34</f>
        <v>-3.5004611575279843E-2</v>
      </c>
    </row>
    <row r="35" spans="1:9" ht="16.5">
      <c r="A35" s="35"/>
      <c r="B35" s="157" t="s">
        <v>27</v>
      </c>
      <c r="C35" s="142" t="s">
        <v>101</v>
      </c>
      <c r="D35" s="138" t="s">
        <v>161</v>
      </c>
      <c r="E35" s="162">
        <v>155869.19999999998</v>
      </c>
      <c r="F35" s="162">
        <v>236777.11111111112</v>
      </c>
      <c r="G35" s="147">
        <f>(F35-E35)/E35</f>
        <v>0.51907568083438649</v>
      </c>
      <c r="H35" s="162">
        <v>244610.44444444444</v>
      </c>
      <c r="I35" s="147">
        <f>(F35-H35)/H35</f>
        <v>-3.2023707536790846E-2</v>
      </c>
    </row>
    <row r="36" spans="1:9" ht="16.5">
      <c r="A36" s="35"/>
      <c r="B36" s="155" t="s">
        <v>30</v>
      </c>
      <c r="C36" s="142" t="s">
        <v>104</v>
      </c>
      <c r="D36" s="138" t="s">
        <v>161</v>
      </c>
      <c r="E36" s="162">
        <v>64091.525000000001</v>
      </c>
      <c r="F36" s="162">
        <v>84166</v>
      </c>
      <c r="G36" s="147">
        <f>(F36-E36)/E36</f>
        <v>0.3132157488841153</v>
      </c>
      <c r="H36" s="162">
        <v>81582.7</v>
      </c>
      <c r="I36" s="147">
        <f>(F36-H36)/H36</f>
        <v>3.166480148364792E-2</v>
      </c>
    </row>
    <row r="37" spans="1:9" ht="17.25" thickBot="1">
      <c r="A37" s="36"/>
      <c r="B37" s="157" t="s">
        <v>28</v>
      </c>
      <c r="C37" s="142" t="s">
        <v>102</v>
      </c>
      <c r="D37" s="150" t="s">
        <v>161</v>
      </c>
      <c r="E37" s="165">
        <v>82917.32142857142</v>
      </c>
      <c r="F37" s="165">
        <v>111436.875</v>
      </c>
      <c r="G37" s="149">
        <f>(F37-E37)/E37</f>
        <v>0.34395169887387839</v>
      </c>
      <c r="H37" s="165">
        <v>105811.875</v>
      </c>
      <c r="I37" s="149">
        <f>(F37-H37)/H37</f>
        <v>5.3160384881186538E-2</v>
      </c>
    </row>
    <row r="38" spans="1:9" ht="15.75" customHeight="1" thickBot="1">
      <c r="A38" s="217" t="s">
        <v>189</v>
      </c>
      <c r="B38" s="218"/>
      <c r="C38" s="218"/>
      <c r="D38" s="219"/>
      <c r="E38" s="77">
        <f>SUM(E33:E37)</f>
        <v>528426.42142857146</v>
      </c>
      <c r="F38" s="95">
        <f>SUM(F33:F37)</f>
        <v>797391.95833333337</v>
      </c>
      <c r="G38" s="96">
        <f t="shared" ref="G38" si="2">(F38-E38)/E38</f>
        <v>0.50899335460484463</v>
      </c>
      <c r="H38" s="95">
        <f>SUM(H33:H37)</f>
        <v>813337.68611111096</v>
      </c>
      <c r="I38" s="97">
        <f t="shared" ref="I38" si="3">(F38-H38)/H38</f>
        <v>-1.960529808230136E-2</v>
      </c>
    </row>
    <row r="39" spans="1:9" ht="17.25" customHeight="1" thickBot="1">
      <c r="A39" s="35" t="s">
        <v>25</v>
      </c>
      <c r="B39" s="26" t="s">
        <v>51</v>
      </c>
      <c r="C39" s="5"/>
      <c r="D39" s="6"/>
      <c r="E39" s="49"/>
      <c r="F39" s="49"/>
      <c r="G39" s="7"/>
      <c r="H39" s="49"/>
      <c r="I39" s="8"/>
    </row>
    <row r="40" spans="1:9" ht="16.5">
      <c r="A40" s="31"/>
      <c r="B40" s="158" t="s">
        <v>32</v>
      </c>
      <c r="C40" s="142" t="s">
        <v>106</v>
      </c>
      <c r="D40" s="146" t="s">
        <v>161</v>
      </c>
      <c r="E40" s="162">
        <v>1012639.175</v>
      </c>
      <c r="F40" s="162">
        <v>1093298.1333333333</v>
      </c>
      <c r="G40" s="147">
        <f>(F40-E40)/E40</f>
        <v>7.9652219985794304E-2</v>
      </c>
      <c r="H40" s="162">
        <v>1116641.3125</v>
      </c>
      <c r="I40" s="147">
        <f>(F40-H40)/H40</f>
        <v>-2.0904814200725444E-2</v>
      </c>
    </row>
    <row r="41" spans="1:9" ht="16.5">
      <c r="A41" s="35"/>
      <c r="B41" s="155" t="s">
        <v>36</v>
      </c>
      <c r="C41" s="142" t="s">
        <v>153</v>
      </c>
      <c r="D41" s="138" t="s">
        <v>161</v>
      </c>
      <c r="E41" s="162">
        <v>911800.5</v>
      </c>
      <c r="F41" s="162">
        <v>917272.2</v>
      </c>
      <c r="G41" s="147">
        <f>(F41-E41)/E41</f>
        <v>6.0009837678307405E-3</v>
      </c>
      <c r="H41" s="162">
        <v>929830.2</v>
      </c>
      <c r="I41" s="147">
        <f>(F41-H41)/H41</f>
        <v>-1.3505691684352693E-2</v>
      </c>
    </row>
    <row r="42" spans="1:9" ht="16.5">
      <c r="A42" s="35"/>
      <c r="B42" s="157" t="s">
        <v>33</v>
      </c>
      <c r="C42" s="142" t="s">
        <v>107</v>
      </c>
      <c r="D42" s="138" t="s">
        <v>161</v>
      </c>
      <c r="E42" s="170">
        <v>581943.69999999995</v>
      </c>
      <c r="F42" s="170">
        <v>699121.8</v>
      </c>
      <c r="G42" s="147">
        <f>(F42-E42)/E42</f>
        <v>0.2013564198736065</v>
      </c>
      <c r="H42" s="170">
        <v>706297.8</v>
      </c>
      <c r="I42" s="147">
        <f>(F42-H42)/H42</f>
        <v>-1.0160020320040639E-2</v>
      </c>
    </row>
    <row r="43" spans="1:9" ht="16.5">
      <c r="A43" s="35"/>
      <c r="B43" s="155" t="s">
        <v>35</v>
      </c>
      <c r="C43" s="142" t="s">
        <v>152</v>
      </c>
      <c r="D43" s="138" t="s">
        <v>161</v>
      </c>
      <c r="E43" s="163">
        <v>213037.5</v>
      </c>
      <c r="F43" s="163">
        <v>170430</v>
      </c>
      <c r="G43" s="147">
        <f>(F43-E43)/E43</f>
        <v>-0.2</v>
      </c>
      <c r="H43" s="163">
        <v>170430</v>
      </c>
      <c r="I43" s="147">
        <f>(F43-H43)/H43</f>
        <v>0</v>
      </c>
    </row>
    <row r="44" spans="1:9" ht="16.5">
      <c r="A44" s="35"/>
      <c r="B44" s="155" t="s">
        <v>31</v>
      </c>
      <c r="C44" s="142" t="s">
        <v>105</v>
      </c>
      <c r="D44" s="138" t="s">
        <v>161</v>
      </c>
      <c r="E44" s="163">
        <v>1911006.5</v>
      </c>
      <c r="F44" s="163">
        <v>1843946.85</v>
      </c>
      <c r="G44" s="147">
        <f>(F44-E44)/E44</f>
        <v>-3.5091272583321884E-2</v>
      </c>
      <c r="H44" s="163">
        <v>1822598.25</v>
      </c>
      <c r="I44" s="147">
        <f>(F44-H44)/H44</f>
        <v>1.1713278008469554E-2</v>
      </c>
    </row>
    <row r="45" spans="1:9" ht="16.5" customHeight="1" thickBot="1">
      <c r="A45" s="36"/>
      <c r="B45" s="155" t="s">
        <v>34</v>
      </c>
      <c r="C45" s="142" t="s">
        <v>154</v>
      </c>
      <c r="D45" s="138" t="s">
        <v>161</v>
      </c>
      <c r="E45" s="166">
        <v>335478</v>
      </c>
      <c r="F45" s="166">
        <v>309465</v>
      </c>
      <c r="G45" s="153">
        <f>(F45-E45)/E45</f>
        <v>-7.7540106951871662E-2</v>
      </c>
      <c r="H45" s="166">
        <v>301392</v>
      </c>
      <c r="I45" s="153">
        <f>(F45-H45)/H45</f>
        <v>2.6785714285714284E-2</v>
      </c>
    </row>
    <row r="46" spans="1:9" ht="15.75" customHeight="1" thickBot="1">
      <c r="A46" s="217" t="s">
        <v>190</v>
      </c>
      <c r="B46" s="218"/>
      <c r="C46" s="218"/>
      <c r="D46" s="219"/>
      <c r="E46" s="77">
        <f>SUM(E40:E45)</f>
        <v>4965905.375</v>
      </c>
      <c r="F46" s="77">
        <f>SUM(F40:F45)</f>
        <v>5033533.9833333334</v>
      </c>
      <c r="G46" s="96">
        <f t="shared" ref="G46" si="4">(F46-E46)/E46</f>
        <v>1.3618585781718283E-2</v>
      </c>
      <c r="H46" s="95">
        <f>SUM(H40:H45)</f>
        <v>5047189.5625</v>
      </c>
      <c r="I46" s="97">
        <f t="shared" ref="I46" si="5">(F46-H46)/H46</f>
        <v>-2.7055807984954407E-3</v>
      </c>
    </row>
    <row r="47" spans="1:9" ht="17.25" customHeight="1" thickBot="1">
      <c r="A47" s="35" t="s">
        <v>37</v>
      </c>
      <c r="B47" s="26" t="s">
        <v>52</v>
      </c>
      <c r="C47" s="5"/>
      <c r="D47" s="6"/>
      <c r="E47" s="49"/>
      <c r="F47" s="49"/>
      <c r="G47" s="7"/>
      <c r="H47" s="7"/>
      <c r="I47" s="8"/>
    </row>
    <row r="48" spans="1:9" ht="16.5">
      <c r="A48" s="31"/>
      <c r="B48" s="155" t="s">
        <v>46</v>
      </c>
      <c r="C48" s="142" t="s">
        <v>111</v>
      </c>
      <c r="D48" s="146" t="s">
        <v>110</v>
      </c>
      <c r="E48" s="160">
        <v>317605.77500000002</v>
      </c>
      <c r="F48" s="160">
        <v>316461.59999999998</v>
      </c>
      <c r="G48" s="147">
        <f>(F48-E48)/E48</f>
        <v>-3.6025006157398946E-3</v>
      </c>
      <c r="H48" s="160">
        <v>316461.59999999998</v>
      </c>
      <c r="I48" s="147">
        <f>(F48-H48)/H48</f>
        <v>0</v>
      </c>
    </row>
    <row r="49" spans="1:9" ht="16.5">
      <c r="A49" s="35"/>
      <c r="B49" s="155" t="s">
        <v>47</v>
      </c>
      <c r="C49" s="142" t="s">
        <v>113</v>
      </c>
      <c r="D49" s="140" t="s">
        <v>114</v>
      </c>
      <c r="E49" s="163">
        <v>986107.5625</v>
      </c>
      <c r="F49" s="163">
        <v>996695.14285714284</v>
      </c>
      <c r="G49" s="147">
        <f>(F49-E49)/E49</f>
        <v>1.0736739844384715E-2</v>
      </c>
      <c r="H49" s="163">
        <v>996695.14285714284</v>
      </c>
      <c r="I49" s="147">
        <f>(F49-H49)/H49</f>
        <v>0</v>
      </c>
    </row>
    <row r="50" spans="1:9" ht="16.5">
      <c r="A50" s="35"/>
      <c r="B50" s="155" t="s">
        <v>48</v>
      </c>
      <c r="C50" s="142" t="s">
        <v>157</v>
      </c>
      <c r="D50" s="138" t="s">
        <v>114</v>
      </c>
      <c r="E50" s="163">
        <v>1295771.78125</v>
      </c>
      <c r="F50" s="163">
        <v>1342696.875</v>
      </c>
      <c r="G50" s="147">
        <f>(F50-E50)/E50</f>
        <v>3.6214011162314777E-2</v>
      </c>
      <c r="H50" s="163">
        <v>1342696.875</v>
      </c>
      <c r="I50" s="147">
        <f>(F50-H50)/H50</f>
        <v>0</v>
      </c>
    </row>
    <row r="51" spans="1:9" ht="16.5">
      <c r="A51" s="35"/>
      <c r="B51" s="155" t="s">
        <v>49</v>
      </c>
      <c r="C51" s="142" t="s">
        <v>158</v>
      </c>
      <c r="D51" s="138" t="s">
        <v>199</v>
      </c>
      <c r="E51" s="163">
        <v>141834.25</v>
      </c>
      <c r="F51" s="163">
        <v>166169.25</v>
      </c>
      <c r="G51" s="147">
        <f>(F51-E51)/E51</f>
        <v>0.17157350921938813</v>
      </c>
      <c r="H51" s="163">
        <v>166169.25</v>
      </c>
      <c r="I51" s="147">
        <f>(F51-H51)/H51</f>
        <v>0</v>
      </c>
    </row>
    <row r="52" spans="1:9" ht="16.5">
      <c r="A52" s="35"/>
      <c r="B52" s="155" t="s">
        <v>50</v>
      </c>
      <c r="C52" s="142" t="s">
        <v>159</v>
      </c>
      <c r="D52" s="140" t="s">
        <v>112</v>
      </c>
      <c r="E52" s="163">
        <v>1740292.125</v>
      </c>
      <c r="F52" s="163">
        <v>1672008</v>
      </c>
      <c r="G52" s="147">
        <f>(F52-E52)/E52</f>
        <v>-3.9237162553959155E-2</v>
      </c>
      <c r="H52" s="163">
        <v>1672008</v>
      </c>
      <c r="I52" s="147">
        <f>(F52-H52)/H52</f>
        <v>0</v>
      </c>
    </row>
    <row r="53" spans="1:9" ht="16.5" customHeight="1" thickBot="1">
      <c r="A53" s="36"/>
      <c r="B53" s="155" t="s">
        <v>45</v>
      </c>
      <c r="C53" s="142" t="s">
        <v>109</v>
      </c>
      <c r="D53" s="139" t="s">
        <v>108</v>
      </c>
      <c r="E53" s="166">
        <v>331739.80555555556</v>
      </c>
      <c r="F53" s="166">
        <v>353193.75</v>
      </c>
      <c r="G53" s="153">
        <f>(F53-E53)/E53</f>
        <v>6.4670998430580579E-2</v>
      </c>
      <c r="H53" s="166">
        <v>352633.125</v>
      </c>
      <c r="I53" s="153">
        <f>(F53-H53)/H53</f>
        <v>1.589825119236884E-3</v>
      </c>
    </row>
    <row r="54" spans="1:9" ht="15.75" customHeight="1" thickBot="1">
      <c r="A54" s="217" t="s">
        <v>191</v>
      </c>
      <c r="B54" s="218"/>
      <c r="C54" s="218"/>
      <c r="D54" s="219"/>
      <c r="E54" s="77">
        <f>SUM(E48:E53)</f>
        <v>4813351.2993055563</v>
      </c>
      <c r="F54" s="77">
        <f>SUM(F48:F53)</f>
        <v>4847224.6178571433</v>
      </c>
      <c r="G54" s="96">
        <f t="shared" ref="G54" si="6">(F54-E54)/E54</f>
        <v>7.0373667836116588E-3</v>
      </c>
      <c r="H54" s="77">
        <f>SUM(H48:H53)</f>
        <v>4846663.9928571433</v>
      </c>
      <c r="I54" s="97">
        <f t="shared" ref="I54" si="7">(F54-H54)/H54</f>
        <v>1.1567234717038998E-4</v>
      </c>
    </row>
    <row r="55" spans="1:9" ht="17.25" customHeight="1" thickBot="1">
      <c r="A55" s="101" t="s">
        <v>44</v>
      </c>
      <c r="B55" s="10" t="s">
        <v>57</v>
      </c>
      <c r="C55" s="130"/>
      <c r="D55" s="115"/>
      <c r="E55" s="98"/>
      <c r="F55" s="98"/>
      <c r="G55" s="99"/>
      <c r="H55" s="98"/>
      <c r="I55" s="100"/>
    </row>
    <row r="56" spans="1:9" ht="16.5">
      <c r="A56" s="101"/>
      <c r="B56" s="176" t="s">
        <v>40</v>
      </c>
      <c r="C56" s="145" t="s">
        <v>117</v>
      </c>
      <c r="D56" s="146" t="s">
        <v>114</v>
      </c>
      <c r="E56" s="160">
        <v>140290.79999999999</v>
      </c>
      <c r="F56" s="124">
        <v>146211</v>
      </c>
      <c r="G56" s="148">
        <f>(F56-E56)/E56</f>
        <v>4.2199488491048681E-2</v>
      </c>
      <c r="H56" s="124">
        <v>158096.25</v>
      </c>
      <c r="I56" s="148">
        <f>(F56-H56)/H56</f>
        <v>-7.5177304964539005E-2</v>
      </c>
    </row>
    <row r="57" spans="1:9" ht="16.5">
      <c r="A57" s="102"/>
      <c r="B57" s="177" t="s">
        <v>41</v>
      </c>
      <c r="C57" s="142" t="s">
        <v>118</v>
      </c>
      <c r="D57" s="138" t="s">
        <v>114</v>
      </c>
      <c r="E57" s="163">
        <v>219316.5</v>
      </c>
      <c r="F57" s="174">
        <v>185140.8</v>
      </c>
      <c r="G57" s="147">
        <f>(F57-E57)/E57</f>
        <v>-0.15582822085889575</v>
      </c>
      <c r="H57" s="174">
        <v>193527.75</v>
      </c>
      <c r="I57" s="147">
        <f>(F57-H57)/H57</f>
        <v>-4.3337195828505273E-2</v>
      </c>
    </row>
    <row r="58" spans="1:9" ht="16.5">
      <c r="A58" s="102"/>
      <c r="B58" s="177" t="s">
        <v>42</v>
      </c>
      <c r="C58" s="142" t="s">
        <v>198</v>
      </c>
      <c r="D58" s="138" t="s">
        <v>114</v>
      </c>
      <c r="E58" s="163">
        <v>102537.3125</v>
      </c>
      <c r="F58" s="174">
        <v>108537</v>
      </c>
      <c r="G58" s="147">
        <f>(F58-E58)/E58</f>
        <v>5.8512236704077847E-2</v>
      </c>
      <c r="H58" s="174">
        <v>109690.28571428571</v>
      </c>
      <c r="I58" s="147">
        <f>(F58-H58)/H58</f>
        <v>-1.0514018691588748E-2</v>
      </c>
    </row>
    <row r="59" spans="1:9" ht="16.5">
      <c r="A59" s="102"/>
      <c r="B59" s="177" t="s">
        <v>38</v>
      </c>
      <c r="C59" s="142" t="s">
        <v>115</v>
      </c>
      <c r="D59" s="138" t="s">
        <v>114</v>
      </c>
      <c r="E59" s="163">
        <v>146993.375</v>
      </c>
      <c r="F59" s="174">
        <v>154732.5</v>
      </c>
      <c r="G59" s="147">
        <f>(F59-E59)/E59</f>
        <v>5.2649481651809139E-2</v>
      </c>
      <c r="H59" s="174">
        <v>155853.75</v>
      </c>
      <c r="I59" s="147">
        <f>(F59-H59)/H59</f>
        <v>-7.1942446043165471E-3</v>
      </c>
    </row>
    <row r="60" spans="1:9" s="118" customFormat="1" ht="16.5">
      <c r="A60" s="128"/>
      <c r="B60" s="177" t="s">
        <v>39</v>
      </c>
      <c r="C60" s="142" t="s">
        <v>116</v>
      </c>
      <c r="D60" s="138" t="s">
        <v>114</v>
      </c>
      <c r="E60" s="163">
        <v>194050</v>
      </c>
      <c r="F60" s="179">
        <v>209673.75</v>
      </c>
      <c r="G60" s="147">
        <f>(F60-E60)/E60</f>
        <v>8.0514042772481323E-2</v>
      </c>
      <c r="H60" s="179">
        <v>209673.75</v>
      </c>
      <c r="I60" s="147">
        <f>(F60-H60)/H60</f>
        <v>0</v>
      </c>
    </row>
    <row r="61" spans="1:9" s="118" customFormat="1" ht="17.25" thickBot="1">
      <c r="A61" s="128"/>
      <c r="B61" s="178" t="s">
        <v>43</v>
      </c>
      <c r="C61" s="143" t="s">
        <v>119</v>
      </c>
      <c r="D61" s="139" t="s">
        <v>114</v>
      </c>
      <c r="E61" s="166">
        <v>105128.4</v>
      </c>
      <c r="F61" s="166">
        <v>171102.75</v>
      </c>
      <c r="G61" s="152">
        <f>(F61-E61)/E61</f>
        <v>0.62755972696245743</v>
      </c>
      <c r="H61" s="166">
        <v>171102.75</v>
      </c>
      <c r="I61" s="152">
        <f>(F61-H61)/H61</f>
        <v>0</v>
      </c>
    </row>
    <row r="62" spans="1:9" s="118" customFormat="1" ht="16.5">
      <c r="A62" s="128"/>
      <c r="B62" s="88" t="s">
        <v>56</v>
      </c>
      <c r="C62" s="141" t="s">
        <v>123</v>
      </c>
      <c r="D62" s="138" t="s">
        <v>120</v>
      </c>
      <c r="E62" s="160">
        <v>947531</v>
      </c>
      <c r="F62" s="173">
        <v>1319188</v>
      </c>
      <c r="G62" s="147">
        <f>(F62-E62)/E62</f>
        <v>0.39223729883243924</v>
      </c>
      <c r="H62" s="173">
        <v>1319188</v>
      </c>
      <c r="I62" s="147">
        <f>(F62-H62)/H62</f>
        <v>0</v>
      </c>
    </row>
    <row r="63" spans="1:9" s="118" customFormat="1" ht="16.5">
      <c r="A63" s="128"/>
      <c r="B63" s="177" t="s">
        <v>54</v>
      </c>
      <c r="C63" s="142" t="s">
        <v>121</v>
      </c>
      <c r="D63" s="140" t="s">
        <v>120</v>
      </c>
      <c r="E63" s="163">
        <v>186407.8125</v>
      </c>
      <c r="F63" s="174">
        <v>211333.2</v>
      </c>
      <c r="G63" s="147">
        <f>(F63-E63)/E63</f>
        <v>0.13371428571428579</v>
      </c>
      <c r="H63" s="174">
        <v>210436.2</v>
      </c>
      <c r="I63" s="147">
        <f>(F63-H63)/H63</f>
        <v>4.2625745950554128E-3</v>
      </c>
    </row>
    <row r="64" spans="1:9" ht="16.5" customHeight="1" thickBot="1">
      <c r="A64" s="103"/>
      <c r="B64" s="178" t="s">
        <v>55</v>
      </c>
      <c r="C64" s="143" t="s">
        <v>122</v>
      </c>
      <c r="D64" s="139" t="s">
        <v>120</v>
      </c>
      <c r="E64" s="166">
        <v>183123.67499999999</v>
      </c>
      <c r="F64" s="175">
        <v>210538.71428571429</v>
      </c>
      <c r="G64" s="152">
        <f>(F64-E64)/E64</f>
        <v>0.14970778238102914</v>
      </c>
      <c r="H64" s="175">
        <v>205054.2</v>
      </c>
      <c r="I64" s="152">
        <f>(F64-H64)/H64</f>
        <v>2.6746656667916473E-2</v>
      </c>
    </row>
    <row r="65" spans="1:9" ht="15.75" customHeight="1" thickBot="1">
      <c r="A65" s="217" t="s">
        <v>192</v>
      </c>
      <c r="B65" s="229"/>
      <c r="C65" s="229"/>
      <c r="D65" s="230"/>
      <c r="E65" s="92">
        <f>SUM(E56:E64)</f>
        <v>2225378.875</v>
      </c>
      <c r="F65" s="92">
        <f>SUM(F56:F64)</f>
        <v>2716457.7142857141</v>
      </c>
      <c r="G65" s="94">
        <f t="shared" ref="G65" si="8">(F65-E65)/E65</f>
        <v>0.22067201446122925</v>
      </c>
      <c r="H65" s="92">
        <f>SUM(H56:H64)</f>
        <v>2732622.9357142858</v>
      </c>
      <c r="I65" s="131">
        <f t="shared" ref="I65" si="9">(F65-H65)/H65</f>
        <v>-5.9156428855583311E-3</v>
      </c>
    </row>
    <row r="66" spans="1:9" ht="17.25" customHeight="1" thickBot="1">
      <c r="A66" s="35" t="s">
        <v>53</v>
      </c>
      <c r="B66" s="26" t="s">
        <v>58</v>
      </c>
      <c r="C66" s="5"/>
      <c r="D66" s="6"/>
      <c r="E66" s="49"/>
      <c r="F66" s="49"/>
      <c r="G66" s="7"/>
      <c r="H66" s="49"/>
      <c r="I66" s="8"/>
    </row>
    <row r="67" spans="1:9" ht="16.5">
      <c r="A67" s="31"/>
      <c r="B67" s="155" t="s">
        <v>63</v>
      </c>
      <c r="C67" s="142" t="s">
        <v>132</v>
      </c>
      <c r="D67" s="146" t="s">
        <v>126</v>
      </c>
      <c r="E67" s="160">
        <v>296010</v>
      </c>
      <c r="F67" s="168">
        <v>278518.5</v>
      </c>
      <c r="G67" s="147">
        <f>(F67-E67)/E67</f>
        <v>-5.909090909090909E-2</v>
      </c>
      <c r="H67" s="168">
        <v>286927.875</v>
      </c>
      <c r="I67" s="147">
        <f>(F67-H67)/H67</f>
        <v>-2.9308323563892145E-2</v>
      </c>
    </row>
    <row r="68" spans="1:9" ht="16.5">
      <c r="A68" s="35"/>
      <c r="B68" s="155" t="s">
        <v>59</v>
      </c>
      <c r="C68" s="142" t="s">
        <v>128</v>
      </c>
      <c r="D68" s="140" t="s">
        <v>124</v>
      </c>
      <c r="E68" s="163">
        <v>418876.57500000001</v>
      </c>
      <c r="F68" s="162">
        <v>491171.57142857142</v>
      </c>
      <c r="G68" s="147">
        <f>(F68-E68)/E68</f>
        <v>0.1725925982577837</v>
      </c>
      <c r="H68" s="162">
        <v>499757.14285714284</v>
      </c>
      <c r="I68" s="147">
        <f>(F68-H68)/H68</f>
        <v>-1.7179487179487165E-2</v>
      </c>
    </row>
    <row r="69" spans="1:9" ht="16.5">
      <c r="A69" s="35"/>
      <c r="B69" s="155" t="s">
        <v>62</v>
      </c>
      <c r="C69" s="142" t="s">
        <v>131</v>
      </c>
      <c r="D69" s="140" t="s">
        <v>125</v>
      </c>
      <c r="E69" s="163">
        <v>600840.5</v>
      </c>
      <c r="F69" s="162">
        <v>586339</v>
      </c>
      <c r="G69" s="147">
        <f>(F69-E69)/E69</f>
        <v>-2.4135357053993532E-2</v>
      </c>
      <c r="H69" s="162">
        <v>586339</v>
      </c>
      <c r="I69" s="147">
        <f>(F69-H69)/H69</f>
        <v>0</v>
      </c>
    </row>
    <row r="70" spans="1:9" ht="16.5">
      <c r="A70" s="35"/>
      <c r="B70" s="155" t="s">
        <v>60</v>
      </c>
      <c r="C70" s="142" t="s">
        <v>129</v>
      </c>
      <c r="D70" s="140" t="s">
        <v>206</v>
      </c>
      <c r="E70" s="163">
        <v>2894320</v>
      </c>
      <c r="F70" s="162">
        <v>3147931.8</v>
      </c>
      <c r="G70" s="147">
        <f>(F70-E70)/E70</f>
        <v>8.762396694214869E-2</v>
      </c>
      <c r="H70" s="162">
        <v>3145779</v>
      </c>
      <c r="I70" s="147">
        <f>(F70-H70)/H70</f>
        <v>6.8434559452517599E-4</v>
      </c>
    </row>
    <row r="71" spans="1:9" ht="16.5">
      <c r="A71" s="35"/>
      <c r="B71" s="155" t="s">
        <v>61</v>
      </c>
      <c r="C71" s="142" t="s">
        <v>130</v>
      </c>
      <c r="D71" s="140" t="s">
        <v>207</v>
      </c>
      <c r="E71" s="163">
        <v>853467.46875</v>
      </c>
      <c r="F71" s="162">
        <v>820256.66666666663</v>
      </c>
      <c r="G71" s="147">
        <f>(F71-E71)/E71</f>
        <v>-3.891279199191313E-2</v>
      </c>
      <c r="H71" s="162">
        <v>811386.33333333337</v>
      </c>
      <c r="I71" s="147">
        <f>(F71-H71)/H71</f>
        <v>1.0932317897064147E-2</v>
      </c>
    </row>
    <row r="72" spans="1:9" ht="16.5" customHeight="1" thickBot="1">
      <c r="A72" s="35"/>
      <c r="B72" s="155" t="s">
        <v>64</v>
      </c>
      <c r="C72" s="142" t="s">
        <v>133</v>
      </c>
      <c r="D72" s="139" t="s">
        <v>127</v>
      </c>
      <c r="E72" s="166">
        <v>222662.95138888891</v>
      </c>
      <c r="F72" s="171">
        <v>214719.375</v>
      </c>
      <c r="G72" s="153">
        <f>(F72-E72)/E72</f>
        <v>-3.5675339518046544E-2</v>
      </c>
      <c r="H72" s="171">
        <v>209001</v>
      </c>
      <c r="I72" s="153">
        <f>(F72-H72)/H72</f>
        <v>2.7360515021459229E-2</v>
      </c>
    </row>
    <row r="73" spans="1:9" ht="15.75" customHeight="1" thickBot="1">
      <c r="A73" s="217" t="s">
        <v>205</v>
      </c>
      <c r="B73" s="218"/>
      <c r="C73" s="218"/>
      <c r="D73" s="219"/>
      <c r="E73" s="77">
        <f>SUM(E67:E72)</f>
        <v>5286177.4951388892</v>
      </c>
      <c r="F73" s="77">
        <f>SUM(F67:F72)</f>
        <v>5538936.9130952386</v>
      </c>
      <c r="G73" s="96">
        <f t="shared" ref="G73" si="10">(F73-E73)/E73</f>
        <v>4.7815159099138124E-2</v>
      </c>
      <c r="H73" s="77">
        <f>SUM(H67:H72)</f>
        <v>5539190.3511904757</v>
      </c>
      <c r="I73" s="97">
        <f t="shared" ref="I73" si="11">(F73-H73)/H73</f>
        <v>-4.5753635309293868E-5</v>
      </c>
    </row>
    <row r="74" spans="1:9" ht="17.25" customHeight="1" thickBot="1">
      <c r="A74" s="35" t="s">
        <v>65</v>
      </c>
      <c r="B74" s="26" t="s">
        <v>66</v>
      </c>
      <c r="C74" s="5"/>
      <c r="D74" s="6"/>
      <c r="E74" s="49"/>
      <c r="F74" s="49"/>
      <c r="G74" s="7"/>
      <c r="H74" s="49"/>
      <c r="I74" s="8"/>
    </row>
    <row r="75" spans="1:9" ht="13.5" customHeight="1">
      <c r="A75" s="31"/>
      <c r="B75" s="155" t="s">
        <v>68</v>
      </c>
      <c r="C75" s="144" t="s">
        <v>138</v>
      </c>
      <c r="D75" s="146" t="s">
        <v>134</v>
      </c>
      <c r="E75" s="160">
        <v>311193.46666666662</v>
      </c>
      <c r="F75" s="160">
        <v>313053</v>
      </c>
      <c r="G75" s="147">
        <f>(F75-E75)/E75</f>
        <v>5.9754896311021016E-3</v>
      </c>
      <c r="H75" s="160">
        <v>313053</v>
      </c>
      <c r="I75" s="147">
        <f>(F75-H75)/H75</f>
        <v>0</v>
      </c>
    </row>
    <row r="76" spans="1:9" ht="16.5">
      <c r="A76" s="35"/>
      <c r="B76" s="155" t="s">
        <v>69</v>
      </c>
      <c r="C76" s="142" t="s">
        <v>140</v>
      </c>
      <c r="D76" s="140" t="s">
        <v>136</v>
      </c>
      <c r="E76" s="163">
        <v>97885.125</v>
      </c>
      <c r="F76" s="163">
        <v>97623.5</v>
      </c>
      <c r="G76" s="147">
        <f>(F76-E76)/E76</f>
        <v>-2.6727758686521572E-3</v>
      </c>
      <c r="H76" s="163">
        <v>97623.5</v>
      </c>
      <c r="I76" s="147">
        <f>(F76-H76)/H76</f>
        <v>0</v>
      </c>
    </row>
    <row r="77" spans="1:9" ht="16.5">
      <c r="A77" s="35"/>
      <c r="B77" s="155" t="s">
        <v>70</v>
      </c>
      <c r="C77" s="142" t="s">
        <v>141</v>
      </c>
      <c r="D77" s="140" t="s">
        <v>137</v>
      </c>
      <c r="E77" s="163">
        <v>133274.04166666666</v>
      </c>
      <c r="F77" s="163">
        <v>149350.5</v>
      </c>
      <c r="G77" s="147">
        <f>(F77-E77)/E77</f>
        <v>0.12062707885412803</v>
      </c>
      <c r="H77" s="163">
        <v>149350.5</v>
      </c>
      <c r="I77" s="147">
        <f>(F77-H77)/H77</f>
        <v>0</v>
      </c>
    </row>
    <row r="78" spans="1:9" ht="16.5">
      <c r="A78" s="35"/>
      <c r="B78" s="155" t="s">
        <v>67</v>
      </c>
      <c r="C78" s="142" t="s">
        <v>139</v>
      </c>
      <c r="D78" s="140" t="s">
        <v>135</v>
      </c>
      <c r="E78" s="163">
        <v>210077.4</v>
      </c>
      <c r="F78" s="163">
        <v>207719.57142857145</v>
      </c>
      <c r="G78" s="147">
        <f>(F78-E78)/E78</f>
        <v>-1.1223618396974376E-2</v>
      </c>
      <c r="H78" s="163">
        <v>207078.85714285713</v>
      </c>
      <c r="I78" s="147">
        <f>(F78-H78)/H78</f>
        <v>3.0940594059407547E-3</v>
      </c>
    </row>
    <row r="79" spans="1:9" ht="16.5" customHeight="1" thickBot="1">
      <c r="A79" s="36"/>
      <c r="B79" s="155" t="s">
        <v>71</v>
      </c>
      <c r="C79" s="142" t="s">
        <v>200</v>
      </c>
      <c r="D79" s="139" t="s">
        <v>134</v>
      </c>
      <c r="E79" s="166">
        <v>130603.2</v>
      </c>
      <c r="F79" s="166">
        <v>132307.5</v>
      </c>
      <c r="G79" s="147">
        <f>(F79-E79)/E79</f>
        <v>1.3049450549450572E-2</v>
      </c>
      <c r="H79" s="166">
        <v>131320.79999999999</v>
      </c>
      <c r="I79" s="147">
        <f>(F79-H79)/H79</f>
        <v>7.5136612021858814E-3</v>
      </c>
    </row>
    <row r="80" spans="1:9" ht="15.75" customHeight="1" thickBot="1">
      <c r="A80" s="217" t="s">
        <v>193</v>
      </c>
      <c r="B80" s="218"/>
      <c r="C80" s="218"/>
      <c r="D80" s="219"/>
      <c r="E80" s="77">
        <f>SUM(E75:E79)</f>
        <v>883033.23333333328</v>
      </c>
      <c r="F80" s="77">
        <f>SUM(F75:F79)</f>
        <v>900054.07142857148</v>
      </c>
      <c r="G80" s="96">
        <f t="shared" ref="G80" si="12">(F80-E80)/E80</f>
        <v>1.9275421867177969E-2</v>
      </c>
      <c r="H80" s="77">
        <f>SUM(H75:H79)</f>
        <v>898426.65714285709</v>
      </c>
      <c r="I80" s="97">
        <f t="shared" ref="I80" si="13">(F80-H80)/H80</f>
        <v>1.8114047182101998E-3</v>
      </c>
    </row>
    <row r="81" spans="1:11" ht="17.25" customHeight="1" thickBot="1">
      <c r="A81" s="31" t="s">
        <v>72</v>
      </c>
      <c r="B81" s="26" t="s">
        <v>73</v>
      </c>
      <c r="C81" s="5"/>
      <c r="D81" s="6"/>
      <c r="E81" s="49"/>
      <c r="F81" s="49"/>
      <c r="G81" s="7"/>
      <c r="H81" s="49"/>
      <c r="I81" s="8"/>
    </row>
    <row r="82" spans="1:11" ht="16.5">
      <c r="A82" s="31"/>
      <c r="B82" s="155" t="s">
        <v>75</v>
      </c>
      <c r="C82" s="142" t="s">
        <v>148</v>
      </c>
      <c r="D82" s="146" t="s">
        <v>145</v>
      </c>
      <c r="E82" s="160">
        <v>48502.071428571428</v>
      </c>
      <c r="F82" s="160">
        <v>56895.428571428572</v>
      </c>
      <c r="G82" s="148">
        <f>(F82-E82)/E82</f>
        <v>0.17305151915455752</v>
      </c>
      <c r="H82" s="160">
        <v>57408</v>
      </c>
      <c r="I82" s="148">
        <f>(F82-H82)/H82</f>
        <v>-8.9285714285714107E-3</v>
      </c>
    </row>
    <row r="83" spans="1:11" ht="16.5">
      <c r="A83" s="35"/>
      <c r="B83" s="155" t="s">
        <v>74</v>
      </c>
      <c r="C83" s="142" t="s">
        <v>144</v>
      </c>
      <c r="D83" s="138" t="s">
        <v>142</v>
      </c>
      <c r="E83" s="163">
        <v>70590.69642857142</v>
      </c>
      <c r="F83" s="163">
        <v>70414.5</v>
      </c>
      <c r="G83" s="147">
        <f>(F83-E83)/E83</f>
        <v>-2.4960290447014937E-3</v>
      </c>
      <c r="H83" s="163">
        <v>70606.71428571429</v>
      </c>
      <c r="I83" s="147">
        <f>(F83-H83)/H83</f>
        <v>-2.7223230490018738E-3</v>
      </c>
    </row>
    <row r="84" spans="1:11" ht="16.5">
      <c r="A84" s="35"/>
      <c r="B84" s="155" t="s">
        <v>78</v>
      </c>
      <c r="C84" s="142" t="s">
        <v>149</v>
      </c>
      <c r="D84" s="140" t="s">
        <v>147</v>
      </c>
      <c r="E84" s="163">
        <v>131820.93055555556</v>
      </c>
      <c r="F84" s="163">
        <v>143520</v>
      </c>
      <c r="G84" s="147">
        <f>(F84-E84)/E84</f>
        <v>8.8749710650190702E-2</v>
      </c>
      <c r="H84" s="163">
        <v>143789.1</v>
      </c>
      <c r="I84" s="147">
        <f>(F84-H84)/H84</f>
        <v>-1.8714909544604271E-3</v>
      </c>
    </row>
    <row r="85" spans="1:11" ht="16.5">
      <c r="A85" s="35"/>
      <c r="B85" s="155" t="s">
        <v>77</v>
      </c>
      <c r="C85" s="142" t="s">
        <v>146</v>
      </c>
      <c r="D85" s="140" t="s">
        <v>162</v>
      </c>
      <c r="E85" s="163">
        <v>92541.333333333328</v>
      </c>
      <c r="F85" s="163">
        <v>90933.375</v>
      </c>
      <c r="G85" s="147">
        <f>(F85-E85)/E85</f>
        <v>-1.7375569115062047E-2</v>
      </c>
      <c r="H85" s="163">
        <v>90933.375</v>
      </c>
      <c r="I85" s="147">
        <f>(F85-H85)/H85</f>
        <v>0</v>
      </c>
    </row>
    <row r="86" spans="1:11" ht="16.5">
      <c r="A86" s="35"/>
      <c r="B86" s="155" t="s">
        <v>79</v>
      </c>
      <c r="C86" s="142" t="s">
        <v>155</v>
      </c>
      <c r="D86" s="151" t="s">
        <v>156</v>
      </c>
      <c r="E86" s="172">
        <v>578565</v>
      </c>
      <c r="F86" s="172">
        <v>577967</v>
      </c>
      <c r="G86" s="147">
        <f>(F86-E86)/E86</f>
        <v>-1.0335917312661498E-3</v>
      </c>
      <c r="H86" s="172">
        <v>577967</v>
      </c>
      <c r="I86" s="147">
        <f>(F86-H86)/H86</f>
        <v>0</v>
      </c>
    </row>
    <row r="87" spans="1:11" ht="16.5">
      <c r="A87" s="35"/>
      <c r="B87" s="155" t="s">
        <v>80</v>
      </c>
      <c r="C87" s="142" t="s">
        <v>151</v>
      </c>
      <c r="D87" s="151" t="s">
        <v>150</v>
      </c>
      <c r="E87" s="172">
        <v>211657.73958333331</v>
      </c>
      <c r="F87" s="172">
        <v>300993.33333333331</v>
      </c>
      <c r="G87" s="147">
        <f>(F87-E87)/E87</f>
        <v>0.42207572435510693</v>
      </c>
      <c r="H87" s="172">
        <v>300993.33333333331</v>
      </c>
      <c r="I87" s="147">
        <f>(F87-H87)/H87</f>
        <v>0</v>
      </c>
    </row>
    <row r="88" spans="1:11" ht="16.5" customHeight="1" thickBot="1">
      <c r="A88" s="33"/>
      <c r="B88" s="156" t="s">
        <v>76</v>
      </c>
      <c r="C88" s="143" t="s">
        <v>143</v>
      </c>
      <c r="D88" s="139" t="s">
        <v>161</v>
      </c>
      <c r="E88" s="166">
        <v>104202.33333333333</v>
      </c>
      <c r="F88" s="231">
        <v>90092.4375</v>
      </c>
      <c r="G88" s="149">
        <f>(F88-E88)/E88</f>
        <v>-0.13540863608300513</v>
      </c>
      <c r="H88" s="231">
        <v>90036.375</v>
      </c>
      <c r="I88" s="149">
        <f>(F88-H88)/H88</f>
        <v>6.2266500622665006E-4</v>
      </c>
    </row>
    <row r="89" spans="1:11" ht="15.75" customHeight="1" thickBot="1">
      <c r="A89" s="217" t="s">
        <v>194</v>
      </c>
      <c r="B89" s="218"/>
      <c r="C89" s="218"/>
      <c r="D89" s="219"/>
      <c r="E89" s="77">
        <f>SUM(E82:E88)</f>
        <v>1237880.1046626982</v>
      </c>
      <c r="F89" s="77">
        <f>SUM(F82:F88)</f>
        <v>1330816.0744047619</v>
      </c>
      <c r="G89" s="104">
        <f t="shared" ref="G89:G90" si="14">(F89-E89)/E89</f>
        <v>7.5076713319814747E-2</v>
      </c>
      <c r="H89" s="77">
        <f>SUM(H82:H88)</f>
        <v>1331733.8976190477</v>
      </c>
      <c r="I89" s="97">
        <f t="shared" ref="I89:I90" si="15">(F89-H89)/H89</f>
        <v>-6.8919415201994379E-4</v>
      </c>
    </row>
    <row r="90" spans="1:11" ht="15.75" customHeight="1" thickBot="1">
      <c r="A90" s="217" t="s">
        <v>195</v>
      </c>
      <c r="B90" s="218"/>
      <c r="C90" s="218"/>
      <c r="D90" s="219"/>
      <c r="E90" s="92">
        <f>SUM(E89+E80+E73+E65+E54+E46+E38+E31)</f>
        <v>20853745.92202381</v>
      </c>
      <c r="F90" s="92">
        <f>SUM(F31,F38,F46,F54,F65,F73,F80,F89)</f>
        <v>22115564.739087302</v>
      </c>
      <c r="G90" s="94">
        <f t="shared" si="14"/>
        <v>6.0508017206197695E-2</v>
      </c>
      <c r="H90" s="92">
        <f>SUM(H31,H38,H46,H54,H65,H73,H80,H89)</f>
        <v>22191073.944246031</v>
      </c>
      <c r="I90" s="105">
        <f t="shared" si="15"/>
        <v>-3.402683680314086E-3</v>
      </c>
      <c r="J90" s="106"/>
    </row>
    <row r="91" spans="1:11">
      <c r="E91" s="107"/>
      <c r="F91" s="107"/>
      <c r="K91" s="108"/>
    </row>
    <row r="92" spans="1:11">
      <c r="I92" s="27"/>
    </row>
    <row r="93" spans="1:11">
      <c r="I93" s="27"/>
    </row>
    <row r="94" spans="1:11">
      <c r="I94" s="27"/>
    </row>
  </sheetData>
  <sortState ref="B82:I88">
    <sortCondition ref="I82:I88"/>
  </sortState>
  <mergeCells count="20">
    <mergeCell ref="A90:D90"/>
    <mergeCell ref="A46:D46"/>
    <mergeCell ref="A38:D38"/>
    <mergeCell ref="F12:F13"/>
    <mergeCell ref="G12:G13"/>
    <mergeCell ref="A54:D54"/>
    <mergeCell ref="A65:D65"/>
    <mergeCell ref="A73:D73"/>
    <mergeCell ref="A80:D80"/>
    <mergeCell ref="A89:D89"/>
    <mergeCell ref="A31:D31"/>
    <mergeCell ref="A12:A13"/>
    <mergeCell ref="B12:B13"/>
    <mergeCell ref="C12:C13"/>
    <mergeCell ref="D12:D13"/>
    <mergeCell ref="E12:E13"/>
    <mergeCell ref="A9:I9"/>
    <mergeCell ref="H12:H13"/>
    <mergeCell ref="I12:I13"/>
    <mergeCell ref="D11:E11"/>
  </mergeCells>
  <printOptions horizontalCentered="1"/>
  <pageMargins left="0.15748031496062992" right="0.15748031496062992" top="0.47244094488188981" bottom="0.74803149606299213" header="0.31496062992125984" footer="0.31496062992125984"/>
  <pageSetup paperSize="9" orientation="landscape" r:id="rId1"/>
  <headerFooter>
    <oddFooter>&amp;C&amp;P</oddFooter>
  </headerFooter>
  <rowBreaks count="3" manualBreakCount="3">
    <brk id="28" max="16383" man="1"/>
    <brk id="54" max="16383" man="1"/>
    <brk id="80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7:P92"/>
  <sheetViews>
    <sheetView rightToLeft="1" topLeftCell="A6" zoomScaleNormal="100" workbookViewId="0">
      <selection activeCell="I16" sqref="I16:I40"/>
    </sheetView>
  </sheetViews>
  <sheetFormatPr defaultRowHeight="15"/>
  <cols>
    <col min="1" max="1" width="25.7109375" style="9" bestFit="1" customWidth="1"/>
    <col min="2" max="2" width="6.42578125" style="9" bestFit="1" customWidth="1"/>
    <col min="3" max="3" width="33.7109375" style="118" customWidth="1"/>
    <col min="4" max="6" width="13.140625" style="118" customWidth="1"/>
    <col min="7" max="7" width="11.28515625" style="76" customWidth="1"/>
    <col min="8" max="8" width="11.42578125" style="118" customWidth="1"/>
    <col min="9" max="9" width="11.7109375" style="118" customWidth="1"/>
    <col min="10" max="10" width="9.140625" style="118"/>
    <col min="11" max="11" width="13" style="194" bestFit="1" customWidth="1"/>
    <col min="12" max="12" width="9.140625" style="194"/>
    <col min="13" max="16384" width="9.140625" style="118"/>
  </cols>
  <sheetData>
    <row r="7" spans="1:12">
      <c r="A7" s="4" t="s">
        <v>1</v>
      </c>
      <c r="B7" s="3"/>
      <c r="C7" s="3"/>
    </row>
    <row r="8" spans="1:12">
      <c r="A8" s="4" t="s">
        <v>2</v>
      </c>
      <c r="B8" s="4"/>
      <c r="C8" s="4"/>
    </row>
    <row r="9" spans="1:12" ht="19.5">
      <c r="A9" s="25" t="s">
        <v>209</v>
      </c>
      <c r="B9" s="25"/>
      <c r="C9" s="25"/>
      <c r="D9" s="25"/>
      <c r="E9" s="193"/>
      <c r="F9" s="193"/>
    </row>
    <row r="10" spans="1:12" ht="18">
      <c r="A10" s="2" t="s">
        <v>210</v>
      </c>
      <c r="B10" s="2"/>
      <c r="C10" s="2"/>
    </row>
    <row r="11" spans="1:12" ht="18">
      <c r="A11" s="2" t="s">
        <v>230</v>
      </c>
    </row>
    <row r="12" spans="1:12" ht="15.75" thickBot="1"/>
    <row r="13" spans="1:12" ht="24.75" customHeight="1">
      <c r="A13" s="211" t="s">
        <v>3</v>
      </c>
      <c r="B13" s="211"/>
      <c r="C13" s="213" t="s">
        <v>0</v>
      </c>
      <c r="D13" s="207" t="s">
        <v>211</v>
      </c>
      <c r="E13" s="207" t="s">
        <v>212</v>
      </c>
      <c r="F13" s="207" t="s">
        <v>213</v>
      </c>
      <c r="G13" s="207" t="s">
        <v>214</v>
      </c>
      <c r="H13" s="207" t="s">
        <v>215</v>
      </c>
      <c r="I13" s="207" t="s">
        <v>216</v>
      </c>
    </row>
    <row r="14" spans="1:12" ht="26.25" customHeight="1" thickBot="1">
      <c r="A14" s="212"/>
      <c r="B14" s="212"/>
      <c r="C14" s="214"/>
      <c r="D14" s="227"/>
      <c r="E14" s="227"/>
      <c r="F14" s="227"/>
      <c r="G14" s="208"/>
      <c r="H14" s="227"/>
      <c r="I14" s="227"/>
    </row>
    <row r="15" spans="1:12" ht="17.25" customHeight="1" thickBot="1">
      <c r="A15" s="80" t="s">
        <v>24</v>
      </c>
      <c r="B15" s="113" t="s">
        <v>22</v>
      </c>
      <c r="C15" s="5"/>
      <c r="D15" s="7"/>
      <c r="E15" s="7"/>
      <c r="F15" s="7"/>
      <c r="G15" s="7"/>
      <c r="H15" s="7"/>
      <c r="I15" s="8"/>
      <c r="K15" s="195"/>
    </row>
    <row r="16" spans="1:12" ht="18">
      <c r="A16" s="81"/>
      <c r="B16" s="184" t="s">
        <v>4</v>
      </c>
      <c r="C16" s="141" t="s">
        <v>163</v>
      </c>
      <c r="D16" s="196">
        <v>37000</v>
      </c>
      <c r="E16" s="196">
        <v>40000</v>
      </c>
      <c r="F16" s="196">
        <v>70000</v>
      </c>
      <c r="G16" s="134">
        <v>32500</v>
      </c>
      <c r="H16" s="134">
        <v>50000</v>
      </c>
      <c r="I16" s="134">
        <f>AVERAGE(D16:H16)</f>
        <v>45900</v>
      </c>
      <c r="K16" s="195"/>
      <c r="L16" s="197"/>
    </row>
    <row r="17" spans="1:16" ht="18">
      <c r="A17" s="82"/>
      <c r="B17" s="185" t="s">
        <v>5</v>
      </c>
      <c r="C17" s="142" t="s">
        <v>164</v>
      </c>
      <c r="D17" s="180">
        <v>50000</v>
      </c>
      <c r="E17" s="180">
        <v>35000</v>
      </c>
      <c r="F17" s="180">
        <v>62500</v>
      </c>
      <c r="G17" s="198">
        <v>65000</v>
      </c>
      <c r="H17" s="198">
        <v>58333</v>
      </c>
      <c r="I17" s="134">
        <f t="shared" ref="I17:I40" si="0">AVERAGE(D17:H17)</f>
        <v>54166.6</v>
      </c>
      <c r="K17" s="195"/>
      <c r="L17" s="197"/>
    </row>
    <row r="18" spans="1:16" ht="18">
      <c r="A18" s="82"/>
      <c r="B18" s="185" t="s">
        <v>6</v>
      </c>
      <c r="C18" s="142" t="s">
        <v>165</v>
      </c>
      <c r="D18" s="180">
        <v>50000</v>
      </c>
      <c r="E18" s="180">
        <v>45000</v>
      </c>
      <c r="F18" s="180">
        <v>65000</v>
      </c>
      <c r="G18" s="198">
        <v>42500</v>
      </c>
      <c r="H18" s="198">
        <v>91666</v>
      </c>
      <c r="I18" s="134">
        <f t="shared" si="0"/>
        <v>58833.2</v>
      </c>
      <c r="K18" s="195"/>
      <c r="L18" s="197"/>
    </row>
    <row r="19" spans="1:16" ht="18">
      <c r="A19" s="82"/>
      <c r="B19" s="185" t="s">
        <v>7</v>
      </c>
      <c r="C19" s="142" t="s">
        <v>166</v>
      </c>
      <c r="D19" s="180">
        <v>40000</v>
      </c>
      <c r="E19" s="180">
        <v>35000</v>
      </c>
      <c r="F19" s="180">
        <v>35000</v>
      </c>
      <c r="G19" s="198">
        <v>35000</v>
      </c>
      <c r="H19" s="198">
        <v>56666</v>
      </c>
      <c r="I19" s="134">
        <f t="shared" si="0"/>
        <v>40333.199999999997</v>
      </c>
      <c r="K19" s="195"/>
      <c r="L19" s="197"/>
      <c r="P19" s="194"/>
    </row>
    <row r="20" spans="1:16" ht="18">
      <c r="A20" s="82"/>
      <c r="B20" s="185" t="s">
        <v>8</v>
      </c>
      <c r="C20" s="142" t="s">
        <v>167</v>
      </c>
      <c r="D20" s="180">
        <v>100000</v>
      </c>
      <c r="E20" s="180">
        <v>150000</v>
      </c>
      <c r="F20" s="180">
        <v>80000</v>
      </c>
      <c r="G20" s="198">
        <v>72500</v>
      </c>
      <c r="H20" s="198">
        <v>100000</v>
      </c>
      <c r="I20" s="134">
        <f t="shared" si="0"/>
        <v>100500</v>
      </c>
      <c r="K20" s="195"/>
      <c r="L20" s="197"/>
    </row>
    <row r="21" spans="1:16" ht="18.75" customHeight="1">
      <c r="A21" s="82"/>
      <c r="B21" s="185" t="s">
        <v>9</v>
      </c>
      <c r="C21" s="142" t="s">
        <v>168</v>
      </c>
      <c r="D21" s="180">
        <v>75000</v>
      </c>
      <c r="E21" s="180">
        <v>50000</v>
      </c>
      <c r="F21" s="180">
        <v>65000</v>
      </c>
      <c r="G21" s="198">
        <v>50000</v>
      </c>
      <c r="H21" s="198">
        <v>65000</v>
      </c>
      <c r="I21" s="134">
        <f t="shared" si="0"/>
        <v>61000</v>
      </c>
      <c r="K21" s="195"/>
      <c r="L21" s="197"/>
    </row>
    <row r="22" spans="1:16" ht="18">
      <c r="A22" s="82"/>
      <c r="B22" s="185" t="s">
        <v>10</v>
      </c>
      <c r="C22" s="142" t="s">
        <v>169</v>
      </c>
      <c r="D22" s="180">
        <v>45000</v>
      </c>
      <c r="E22" s="180">
        <v>60000</v>
      </c>
      <c r="F22" s="180">
        <v>67500</v>
      </c>
      <c r="G22" s="198">
        <v>67500</v>
      </c>
      <c r="H22" s="198">
        <v>58333</v>
      </c>
      <c r="I22" s="134">
        <f t="shared" si="0"/>
        <v>59666.6</v>
      </c>
      <c r="K22" s="195"/>
      <c r="L22" s="197"/>
    </row>
    <row r="23" spans="1:16" ht="18">
      <c r="A23" s="82"/>
      <c r="B23" s="185" t="s">
        <v>11</v>
      </c>
      <c r="C23" s="142" t="s">
        <v>170</v>
      </c>
      <c r="D23" s="180">
        <v>15000</v>
      </c>
      <c r="E23" s="180">
        <v>20000</v>
      </c>
      <c r="F23" s="180">
        <v>20000</v>
      </c>
      <c r="G23" s="198">
        <v>15000</v>
      </c>
      <c r="H23" s="198">
        <v>25000</v>
      </c>
      <c r="I23" s="134">
        <f t="shared" si="0"/>
        <v>19000</v>
      </c>
      <c r="K23" s="195"/>
      <c r="L23" s="197"/>
    </row>
    <row r="24" spans="1:16" ht="18">
      <c r="A24" s="82"/>
      <c r="B24" s="185" t="s">
        <v>12</v>
      </c>
      <c r="C24" s="142" t="s">
        <v>171</v>
      </c>
      <c r="D24" s="180">
        <v>20000</v>
      </c>
      <c r="E24" s="180">
        <v>20000</v>
      </c>
      <c r="F24" s="180">
        <v>20000</v>
      </c>
      <c r="G24" s="198">
        <v>35000</v>
      </c>
      <c r="H24" s="198">
        <v>25000</v>
      </c>
      <c r="I24" s="134">
        <f t="shared" si="0"/>
        <v>24000</v>
      </c>
      <c r="K24" s="195"/>
      <c r="L24" s="197"/>
    </row>
    <row r="25" spans="1:16" ht="18">
      <c r="A25" s="82"/>
      <c r="B25" s="185" t="s">
        <v>13</v>
      </c>
      <c r="C25" s="142" t="s">
        <v>172</v>
      </c>
      <c r="D25" s="180">
        <v>20000</v>
      </c>
      <c r="E25" s="180">
        <v>20000</v>
      </c>
      <c r="F25" s="180">
        <v>20000</v>
      </c>
      <c r="G25" s="198">
        <v>25000</v>
      </c>
      <c r="H25" s="198">
        <v>25000</v>
      </c>
      <c r="I25" s="134">
        <f t="shared" si="0"/>
        <v>22000</v>
      </c>
      <c r="K25" s="195"/>
      <c r="L25" s="197"/>
    </row>
    <row r="26" spans="1:16" ht="18">
      <c r="A26" s="82"/>
      <c r="B26" s="185" t="s">
        <v>14</v>
      </c>
      <c r="C26" s="142" t="s">
        <v>173</v>
      </c>
      <c r="D26" s="180">
        <v>20000</v>
      </c>
      <c r="E26" s="180">
        <v>20000</v>
      </c>
      <c r="F26" s="180">
        <v>22500</v>
      </c>
      <c r="G26" s="198">
        <v>22500</v>
      </c>
      <c r="H26" s="198">
        <v>28333</v>
      </c>
      <c r="I26" s="134">
        <f t="shared" si="0"/>
        <v>22666.6</v>
      </c>
      <c r="K26" s="195"/>
      <c r="L26" s="197"/>
    </row>
    <row r="27" spans="1:16" ht="18">
      <c r="A27" s="82"/>
      <c r="B27" s="185" t="s">
        <v>15</v>
      </c>
      <c r="C27" s="142" t="s">
        <v>174</v>
      </c>
      <c r="D27" s="180">
        <v>50000</v>
      </c>
      <c r="E27" s="180">
        <v>50000</v>
      </c>
      <c r="F27" s="180">
        <v>60000</v>
      </c>
      <c r="G27" s="198">
        <v>50000</v>
      </c>
      <c r="H27" s="198">
        <v>75000</v>
      </c>
      <c r="I27" s="134">
        <f t="shared" si="0"/>
        <v>57000</v>
      </c>
      <c r="K27" s="195"/>
      <c r="L27" s="197"/>
    </row>
    <row r="28" spans="1:16" ht="18">
      <c r="A28" s="82"/>
      <c r="B28" s="185" t="s">
        <v>16</v>
      </c>
      <c r="C28" s="142" t="s">
        <v>175</v>
      </c>
      <c r="D28" s="180">
        <v>25000</v>
      </c>
      <c r="E28" s="180">
        <v>20000</v>
      </c>
      <c r="F28" s="180">
        <v>20000</v>
      </c>
      <c r="G28" s="198">
        <v>22500</v>
      </c>
      <c r="H28" s="198">
        <v>20666</v>
      </c>
      <c r="I28" s="134">
        <f t="shared" si="0"/>
        <v>21633.200000000001</v>
      </c>
      <c r="K28" s="195"/>
      <c r="L28" s="197"/>
    </row>
    <row r="29" spans="1:16" ht="18">
      <c r="A29" s="82"/>
      <c r="B29" s="185" t="s">
        <v>17</v>
      </c>
      <c r="C29" s="142" t="s">
        <v>176</v>
      </c>
      <c r="D29" s="180">
        <v>40000</v>
      </c>
      <c r="E29" s="180">
        <v>25000</v>
      </c>
      <c r="F29" s="180">
        <v>42500</v>
      </c>
      <c r="G29" s="198">
        <v>55000</v>
      </c>
      <c r="H29" s="198">
        <v>65000</v>
      </c>
      <c r="I29" s="134">
        <f t="shared" si="0"/>
        <v>45500</v>
      </c>
      <c r="K29" s="195"/>
      <c r="L29" s="197"/>
    </row>
    <row r="30" spans="1:16" ht="18">
      <c r="A30" s="82"/>
      <c r="B30" s="185" t="s">
        <v>18</v>
      </c>
      <c r="C30" s="142" t="s">
        <v>177</v>
      </c>
      <c r="D30" s="180">
        <v>60000</v>
      </c>
      <c r="E30" s="180">
        <v>150000</v>
      </c>
      <c r="F30" s="180">
        <v>135000</v>
      </c>
      <c r="G30" s="198">
        <v>55000</v>
      </c>
      <c r="H30" s="198">
        <v>50000</v>
      </c>
      <c r="I30" s="134">
        <f t="shared" si="0"/>
        <v>90000</v>
      </c>
      <c r="K30" s="195"/>
      <c r="L30" s="197"/>
    </row>
    <row r="31" spans="1:16" ht="16.5" customHeight="1" thickBot="1">
      <c r="A31" s="83"/>
      <c r="B31" s="186" t="s">
        <v>19</v>
      </c>
      <c r="C31" s="143" t="s">
        <v>178</v>
      </c>
      <c r="D31" s="181">
        <v>40000</v>
      </c>
      <c r="E31" s="181">
        <v>35000</v>
      </c>
      <c r="F31" s="181">
        <v>52500</v>
      </c>
      <c r="G31" s="136">
        <v>45000</v>
      </c>
      <c r="H31" s="136">
        <v>50000</v>
      </c>
      <c r="I31" s="134">
        <f t="shared" si="0"/>
        <v>44500</v>
      </c>
      <c r="K31" s="195"/>
      <c r="L31" s="197"/>
    </row>
    <row r="32" spans="1:16" ht="17.25" customHeight="1" thickBot="1">
      <c r="A32" s="80" t="s">
        <v>20</v>
      </c>
      <c r="B32" s="113" t="s">
        <v>21</v>
      </c>
      <c r="C32" s="5"/>
      <c r="D32" s="7"/>
      <c r="E32" s="7"/>
      <c r="F32" s="7"/>
      <c r="G32" s="7"/>
      <c r="H32" s="7"/>
      <c r="I32" s="134"/>
      <c r="K32" s="199"/>
      <c r="L32" s="200"/>
    </row>
    <row r="33" spans="1:12" ht="18">
      <c r="A33" s="81"/>
      <c r="B33" s="184" t="s">
        <v>26</v>
      </c>
      <c r="C33" s="144" t="s">
        <v>179</v>
      </c>
      <c r="D33" s="196">
        <v>250000</v>
      </c>
      <c r="E33" s="196">
        <v>125000</v>
      </c>
      <c r="F33" s="196">
        <v>135000</v>
      </c>
      <c r="G33" s="134">
        <v>225000</v>
      </c>
      <c r="H33" s="134">
        <v>200000</v>
      </c>
      <c r="I33" s="134">
        <f t="shared" si="0"/>
        <v>187000</v>
      </c>
      <c r="K33" s="201"/>
      <c r="L33" s="197"/>
    </row>
    <row r="34" spans="1:12" ht="18">
      <c r="A34" s="82"/>
      <c r="B34" s="185" t="s">
        <v>27</v>
      </c>
      <c r="C34" s="142" t="s">
        <v>180</v>
      </c>
      <c r="D34" s="180">
        <v>250000</v>
      </c>
      <c r="E34" s="180">
        <v>125000</v>
      </c>
      <c r="F34" s="180">
        <v>140000</v>
      </c>
      <c r="G34" s="198">
        <v>225000</v>
      </c>
      <c r="H34" s="198">
        <v>200000</v>
      </c>
      <c r="I34" s="134">
        <f t="shared" si="0"/>
        <v>188000</v>
      </c>
      <c r="K34" s="201"/>
      <c r="L34" s="197"/>
    </row>
    <row r="35" spans="1:12" ht="18">
      <c r="A35" s="82"/>
      <c r="B35" s="184" t="s">
        <v>28</v>
      </c>
      <c r="C35" s="142" t="s">
        <v>181</v>
      </c>
      <c r="D35" s="180">
        <v>100000</v>
      </c>
      <c r="E35" s="180">
        <v>80000</v>
      </c>
      <c r="F35" s="180">
        <v>70000</v>
      </c>
      <c r="G35" s="198">
        <v>120000</v>
      </c>
      <c r="H35" s="198">
        <v>85000</v>
      </c>
      <c r="I35" s="134">
        <f t="shared" si="0"/>
        <v>91000</v>
      </c>
      <c r="K35" s="201"/>
      <c r="L35" s="197"/>
    </row>
    <row r="36" spans="1:12" ht="18">
      <c r="A36" s="82"/>
      <c r="B36" s="185" t="s">
        <v>29</v>
      </c>
      <c r="C36" s="142" t="s">
        <v>182</v>
      </c>
      <c r="D36" s="180">
        <v>85000</v>
      </c>
      <c r="E36" s="180">
        <v>50000</v>
      </c>
      <c r="F36" s="180">
        <v>62500</v>
      </c>
      <c r="G36" s="198">
        <v>150000</v>
      </c>
      <c r="H36" s="198">
        <v>85000</v>
      </c>
      <c r="I36" s="134">
        <f t="shared" si="0"/>
        <v>86500</v>
      </c>
      <c r="K36" s="201"/>
      <c r="L36" s="197"/>
    </row>
    <row r="37" spans="1:12" ht="16.5" customHeight="1" thickBot="1">
      <c r="A37" s="83"/>
      <c r="B37" s="184" t="s">
        <v>30</v>
      </c>
      <c r="C37" s="142" t="s">
        <v>183</v>
      </c>
      <c r="D37" s="180">
        <v>50000</v>
      </c>
      <c r="E37" s="180">
        <v>50000</v>
      </c>
      <c r="F37" s="180">
        <v>62500</v>
      </c>
      <c r="G37" s="198">
        <v>87500</v>
      </c>
      <c r="H37" s="198">
        <v>71666</v>
      </c>
      <c r="I37" s="134">
        <f t="shared" si="0"/>
        <v>64333.2</v>
      </c>
      <c r="K37" s="201"/>
      <c r="L37" s="197"/>
    </row>
    <row r="38" spans="1:12" ht="17.25" customHeight="1" thickBot="1">
      <c r="A38" s="80" t="s">
        <v>25</v>
      </c>
      <c r="B38" s="113" t="s">
        <v>51</v>
      </c>
      <c r="C38" s="5"/>
      <c r="D38" s="7"/>
      <c r="E38" s="7"/>
      <c r="F38" s="7"/>
      <c r="G38" s="7"/>
      <c r="H38" s="7"/>
      <c r="I38" s="134"/>
      <c r="K38" s="199"/>
      <c r="L38" s="200"/>
    </row>
    <row r="39" spans="1:12" ht="18">
      <c r="A39" s="81"/>
      <c r="B39" s="187" t="s">
        <v>31</v>
      </c>
      <c r="C39" s="145" t="s">
        <v>217</v>
      </c>
      <c r="D39" s="159">
        <v>1883700</v>
      </c>
      <c r="E39" s="159">
        <v>2000000</v>
      </c>
      <c r="F39" s="159">
        <v>1973400</v>
      </c>
      <c r="G39" s="159">
        <v>1480050</v>
      </c>
      <c r="H39" s="159">
        <v>1693536</v>
      </c>
      <c r="I39" s="159">
        <f t="shared" si="0"/>
        <v>1806137.2</v>
      </c>
      <c r="K39" s="201"/>
      <c r="L39" s="197"/>
    </row>
    <row r="40" spans="1:12" ht="18.75" thickBot="1">
      <c r="A40" s="83"/>
      <c r="B40" s="186" t="s">
        <v>32</v>
      </c>
      <c r="C40" s="143" t="s">
        <v>185</v>
      </c>
      <c r="D40" s="181">
        <v>1076400</v>
      </c>
      <c r="E40" s="181">
        <v>1180000</v>
      </c>
      <c r="F40" s="181">
        <v>1166100</v>
      </c>
      <c r="G40" s="136">
        <v>1076400</v>
      </c>
      <c r="H40" s="136">
        <v>1295268</v>
      </c>
      <c r="I40" s="136">
        <f t="shared" si="0"/>
        <v>1158833.6000000001</v>
      </c>
      <c r="K40" s="201"/>
      <c r="L40" s="197"/>
    </row>
    <row r="41" spans="1:12" ht="15.75" thickBot="1">
      <c r="C41" s="202" t="s">
        <v>231</v>
      </c>
      <c r="D41" s="202">
        <f>SUM(D16:D40)</f>
        <v>4382100</v>
      </c>
      <c r="E41" s="202">
        <f t="shared" ref="E41:H41" si="1">SUM(E16:E40)</f>
        <v>4385000</v>
      </c>
      <c r="F41" s="202">
        <f t="shared" si="1"/>
        <v>4447000</v>
      </c>
      <c r="G41" s="202">
        <f t="shared" si="1"/>
        <v>4053950</v>
      </c>
      <c r="H41" s="203">
        <f t="shared" si="1"/>
        <v>4474467</v>
      </c>
      <c r="I41" s="84"/>
    </row>
    <row r="49" spans="11:12" s="118" customFormat="1">
      <c r="K49" s="194"/>
      <c r="L49" s="194"/>
    </row>
    <row r="50" spans="11:12" s="118" customFormat="1">
      <c r="K50" s="194"/>
      <c r="L50" s="194"/>
    </row>
    <row r="51" spans="11:12" s="118" customFormat="1">
      <c r="K51" s="194"/>
      <c r="L51" s="194"/>
    </row>
    <row r="52" spans="11:12" s="118" customFormat="1">
      <c r="K52" s="194"/>
      <c r="L52" s="194"/>
    </row>
    <row r="53" spans="11:12" s="118" customFormat="1">
      <c r="K53" s="194"/>
      <c r="L53" s="194"/>
    </row>
    <row r="54" spans="11:12" s="118" customFormat="1">
      <c r="K54" s="194"/>
      <c r="L54" s="194"/>
    </row>
    <row r="55" spans="11:12" s="118" customFormat="1">
      <c r="K55" s="194"/>
      <c r="L55" s="194"/>
    </row>
    <row r="56" spans="11:12" s="118" customFormat="1">
      <c r="K56" s="194"/>
      <c r="L56" s="194"/>
    </row>
    <row r="57" spans="11:12" s="118" customFormat="1">
      <c r="K57" s="194"/>
      <c r="L57" s="194"/>
    </row>
    <row r="58" spans="11:12" s="118" customFormat="1">
      <c r="K58" s="194"/>
      <c r="L58" s="194"/>
    </row>
    <row r="59" spans="11:12" s="118" customFormat="1">
      <c r="K59" s="194"/>
      <c r="L59" s="194"/>
    </row>
    <row r="60" spans="11:12" s="118" customFormat="1">
      <c r="K60" s="194"/>
      <c r="L60" s="194"/>
    </row>
    <row r="61" spans="11:12" s="118" customFormat="1">
      <c r="K61" s="194"/>
      <c r="L61" s="194"/>
    </row>
    <row r="62" spans="11:12" s="118" customFormat="1">
      <c r="K62" s="194"/>
      <c r="L62" s="194"/>
    </row>
    <row r="63" spans="11:12" s="118" customFormat="1">
      <c r="K63" s="194"/>
      <c r="L63" s="194"/>
    </row>
    <row r="64" spans="11:12" s="118" customFormat="1">
      <c r="K64" s="194"/>
      <c r="L64" s="194"/>
    </row>
    <row r="65" spans="11:12" s="118" customFormat="1">
      <c r="K65" s="194"/>
      <c r="L65" s="194"/>
    </row>
    <row r="66" spans="11:12" s="118" customFormat="1">
      <c r="K66" s="194"/>
      <c r="L66" s="194"/>
    </row>
    <row r="67" spans="11:12" s="118" customFormat="1">
      <c r="K67" s="194"/>
      <c r="L67" s="194"/>
    </row>
    <row r="68" spans="11:12" s="118" customFormat="1">
      <c r="K68" s="194"/>
      <c r="L68" s="194"/>
    </row>
    <row r="69" spans="11:12" s="118" customFormat="1">
      <c r="K69" s="194"/>
      <c r="L69" s="194"/>
    </row>
    <row r="70" spans="11:12" s="118" customFormat="1">
      <c r="K70" s="194"/>
      <c r="L70" s="194"/>
    </row>
    <row r="71" spans="11:12" s="118" customFormat="1">
      <c r="K71" s="194"/>
      <c r="L71" s="194"/>
    </row>
    <row r="72" spans="11:12" s="118" customFormat="1">
      <c r="K72" s="194"/>
      <c r="L72" s="194"/>
    </row>
    <row r="73" spans="11:12" s="118" customFormat="1">
      <c r="K73" s="194"/>
      <c r="L73" s="194"/>
    </row>
    <row r="74" spans="11:12" s="118" customFormat="1">
      <c r="K74" s="194"/>
      <c r="L74" s="194"/>
    </row>
    <row r="75" spans="11:12" s="118" customFormat="1">
      <c r="K75" s="194"/>
      <c r="L75" s="194"/>
    </row>
    <row r="76" spans="11:12" s="118" customFormat="1">
      <c r="K76" s="194"/>
      <c r="L76" s="194"/>
    </row>
    <row r="77" spans="11:12" s="118" customFormat="1">
      <c r="K77" s="194"/>
      <c r="L77" s="194"/>
    </row>
    <row r="78" spans="11:12" s="118" customFormat="1">
      <c r="K78" s="194"/>
      <c r="L78" s="194"/>
    </row>
    <row r="79" spans="11:12" s="118" customFormat="1">
      <c r="K79" s="194"/>
      <c r="L79" s="194"/>
    </row>
    <row r="80" spans="11:12" s="118" customFormat="1">
      <c r="K80" s="194"/>
      <c r="L80" s="194"/>
    </row>
    <row r="81" spans="11:12" s="118" customFormat="1">
      <c r="K81" s="194"/>
      <c r="L81" s="194"/>
    </row>
    <row r="82" spans="11:12" s="118" customFormat="1">
      <c r="K82" s="194"/>
      <c r="L82" s="194"/>
    </row>
    <row r="83" spans="11:12" s="118" customFormat="1">
      <c r="K83" s="194"/>
      <c r="L83" s="194"/>
    </row>
    <row r="84" spans="11:12" s="118" customFormat="1">
      <c r="K84" s="194"/>
      <c r="L84" s="194"/>
    </row>
    <row r="85" spans="11:12" s="118" customFormat="1">
      <c r="K85" s="194"/>
      <c r="L85" s="194"/>
    </row>
    <row r="86" spans="11:12" s="118" customFormat="1">
      <c r="K86" s="194"/>
      <c r="L86" s="194"/>
    </row>
    <row r="87" spans="11:12" s="118" customFormat="1">
      <c r="K87" s="194"/>
      <c r="L87" s="194"/>
    </row>
    <row r="88" spans="11:12" s="118" customFormat="1">
      <c r="K88" s="194"/>
      <c r="L88" s="194"/>
    </row>
    <row r="89" spans="11:12" s="118" customFormat="1">
      <c r="K89" s="194"/>
      <c r="L89" s="194"/>
    </row>
    <row r="90" spans="11:12" s="118" customFormat="1">
      <c r="K90" s="194"/>
      <c r="L90" s="194"/>
    </row>
    <row r="91" spans="11:12" s="118" customFormat="1">
      <c r="K91" s="194"/>
      <c r="L91" s="194"/>
    </row>
    <row r="92" spans="11:12" s="118" customFormat="1">
      <c r="K92" s="194"/>
      <c r="L92" s="194"/>
    </row>
  </sheetData>
  <mergeCells count="9">
    <mergeCell ref="G13:G14"/>
    <mergeCell ref="H13:H14"/>
    <mergeCell ref="I13:I14"/>
    <mergeCell ref="A13:A14"/>
    <mergeCell ref="B13:B14"/>
    <mergeCell ref="C13:C14"/>
    <mergeCell ref="D13:D14"/>
    <mergeCell ref="E13:E14"/>
    <mergeCell ref="F13:F14"/>
  </mergeCells>
  <pageMargins left="0.74803149606299213" right="0.74803149606299213" top="0.78740157480314965" bottom="0.78740157480314965" header="0.51181102362204722" footer="0.51181102362204722"/>
  <pageSetup paperSize="9" scale="90" orientation="landscape" r:id="rId1"/>
  <rowBreaks count="1" manualBreakCount="1">
    <brk id="3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Supermarkets</vt:lpstr>
      <vt:lpstr>stores</vt:lpstr>
      <vt:lpstr>Comp</vt:lpstr>
      <vt:lpstr>02-06-2025</vt:lpstr>
      <vt:lpstr>By Order</vt:lpstr>
      <vt:lpstr>All Stores</vt:lpstr>
      <vt:lpstr>'02-06-2025'!Print_Titles</vt:lpstr>
      <vt:lpstr>'All Stores'!Print_Titles</vt:lpstr>
      <vt:lpstr>'By Order'!Print_Titles</vt:lpstr>
      <vt:lpstr>Comp!Print_Titles</vt:lpstr>
      <vt:lpstr>stores!Print_Titles</vt:lpstr>
      <vt:lpstr>Supermarkets!Print_Titles</vt:lpstr>
    </vt:vector>
  </TitlesOfParts>
  <Company>moet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rawad</dc:creator>
  <cp:lastModifiedBy>Rita Daher</cp:lastModifiedBy>
  <cp:lastPrinted>2025-06-05T05:12:55Z</cp:lastPrinted>
  <dcterms:created xsi:type="dcterms:W3CDTF">2010-10-20T06:23:14Z</dcterms:created>
  <dcterms:modified xsi:type="dcterms:W3CDTF">2025-06-05T05:16:17Z</dcterms:modified>
</cp:coreProperties>
</file>