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8-07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'28-07-2025'!$12:$14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3" i="11"/>
  <c r="G83" i="11"/>
  <c r="I82" i="11"/>
  <c r="G82" i="11"/>
  <c r="I78" i="11"/>
  <c r="G78" i="11"/>
  <c r="I77" i="11"/>
  <c r="G77" i="11"/>
  <c r="I79" i="11"/>
  <c r="G79" i="11"/>
  <c r="I76" i="11"/>
  <c r="G76" i="11"/>
  <c r="I75" i="11"/>
  <c r="G75" i="11"/>
  <c r="I70" i="11"/>
  <c r="G70" i="11"/>
  <c r="I72" i="11"/>
  <c r="G72" i="11"/>
  <c r="I69" i="11"/>
  <c r="G69" i="11"/>
  <c r="I68" i="11"/>
  <c r="G68" i="11"/>
  <c r="I67" i="11"/>
  <c r="G67" i="11"/>
  <c r="I71" i="11"/>
  <c r="G71" i="11"/>
  <c r="I63" i="11"/>
  <c r="G63" i="11"/>
  <c r="I62" i="11"/>
  <c r="G62" i="11"/>
  <c r="I61" i="11"/>
  <c r="G61" i="11"/>
  <c r="I64" i="11"/>
  <c r="G64" i="11"/>
  <c r="I60" i="11"/>
  <c r="G60" i="11"/>
  <c r="I59" i="11"/>
  <c r="G59" i="11"/>
  <c r="I58" i="11"/>
  <c r="G58" i="11"/>
  <c r="I57" i="11"/>
  <c r="G57" i="11"/>
  <c r="I56" i="11"/>
  <c r="G56" i="11"/>
  <c r="I51" i="11"/>
  <c r="G51" i="11"/>
  <c r="I50" i="11"/>
  <c r="G50" i="11"/>
  <c r="I52" i="11"/>
  <c r="G52" i="11"/>
  <c r="I53" i="11"/>
  <c r="G53" i="11"/>
  <c r="I49" i="11"/>
  <c r="G49" i="11"/>
  <c r="I48" i="11"/>
  <c r="G48" i="11"/>
  <c r="I42" i="11"/>
  <c r="G42" i="11"/>
  <c r="I40" i="11"/>
  <c r="G40" i="11"/>
  <c r="I41" i="11"/>
  <c r="G41" i="11"/>
  <c r="I45" i="11"/>
  <c r="G45" i="11"/>
  <c r="I43" i="11"/>
  <c r="G43" i="11"/>
  <c r="I44" i="11"/>
  <c r="G44" i="11"/>
  <c r="I36" i="11"/>
  <c r="G36" i="11"/>
  <c r="I35" i="11"/>
  <c r="G35" i="11"/>
  <c r="I37" i="11"/>
  <c r="G37" i="11"/>
  <c r="I33" i="11"/>
  <c r="G33" i="11"/>
  <c r="I34" i="11"/>
  <c r="G34" i="11"/>
  <c r="I24" i="11"/>
  <c r="G24" i="11"/>
  <c r="I27" i="11"/>
  <c r="G27" i="11"/>
  <c r="I16" i="11"/>
  <c r="G16" i="11"/>
  <c r="I22" i="11"/>
  <c r="G22" i="11"/>
  <c r="I23" i="11"/>
  <c r="G23" i="11"/>
  <c r="I25" i="11"/>
  <c r="G25" i="11"/>
  <c r="I20" i="11"/>
  <c r="G20" i="11"/>
  <c r="I19" i="11"/>
  <c r="G19" i="11"/>
  <c r="I18" i="11"/>
  <c r="G18" i="11"/>
  <c r="I26" i="11"/>
  <c r="G26" i="11"/>
  <c r="I29" i="11"/>
  <c r="G29" i="11"/>
  <c r="I15" i="11"/>
  <c r="G15" i="11"/>
  <c r="I30" i="11"/>
  <c r="G30" i="11"/>
  <c r="I21" i="11"/>
  <c r="G21" i="11"/>
  <c r="I17" i="11"/>
  <c r="G17" i="11"/>
  <c r="I28" i="11"/>
  <c r="G28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<sst xmlns="http://schemas.openxmlformats.org/spreadsheetml/2006/main" count="852" uniqueCount="231">
  <si>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</si>
  <si>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</si>
  <si>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</si>
  <si>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</si>
  <si>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</si>
  <si>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</si>
  <si>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</si>
  <si>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</si>
  <si>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</si>
  <si>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</si>
  <si>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</si>
  <si>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</si>
  <si>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</si>
  <si>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</si>
  <si>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</si>
  <si>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</si>
  <si>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</si>
  <si>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</si>
  <si>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</si>
  <si>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</si>
  <si>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</si>
  <si>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</si>
  <si>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</si>
  <si>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</si>
  <si>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</si>
  <si>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</si>
  <si>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</si>
  <si>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</si>
  <si>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</si>
  <si>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</si>
  <si>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</si>
  <si>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</si>
  <si>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</si>
  <si>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</si>
  <si>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</si>
  <si>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</si>
  <si>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</si>
  <si>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</si>
  <si>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</si>
  <si>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</si>
  <si>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</si>
  <si>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</si>
  <si>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</si>
  <si>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</si>
  <si>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</si>
  <si>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</si>
  <si>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</si>
  <si>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</si>
  <si>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</si>
  <si>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</si>
  <si>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</si>
  <si>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</si>
  <si>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</si>
  <si>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</si>
  <si>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</si>
  <si>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</si>
  <si>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</si>
  <si>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</si>
  <si>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</si>
  <si>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</si>
  <si>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</si>
  <si>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</si>
  <si>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</si>
  <si>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</si>
  <si>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</si>
  <si>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</si>
  <si>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</si>
  <si>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</si>
  <si>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</si>
  <si>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</si>
  <si>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</si>
  <si>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</si>
  <si>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</si>
  <si>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</si>
  <si>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</si>
  <si>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</si>
  <si>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</si>
  <si>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</si>
  <si>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</si>
  <si>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</si>
  <si>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</si>
  <si>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</si>
  <si>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</si>
  <si>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</si>
  <si>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</si>
  <si>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</si>
  <si>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</si>
  <si>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</si>
  <si>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</si>
  <si>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</si>
  <si>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</si>
  <si>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</si>
  <si>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</si>
  <si>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</si>
  <si>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</si>
  <si>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</si>
  <si>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</si>
  <si>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</si>
  <si>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</si>
  <si>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</si>
  <si>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</si>
  <si>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</si>
  <si>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</si>
  <si>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</si>
  <si>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</si>
  <si>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</si>
  <si>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</si>
  <si>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</si>
  <si>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</si>
  <si>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</si>
  <si>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</si>
  <si>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</si>
  <si>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</si>
  <si>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</si>
  <si>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</si>
  <si>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</si>
  <si>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</si>
  <si>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</si>
  <si>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</si>
  <si>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</si>
  <si>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</si>
  <si>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</si>
  <si>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</si>
  <si>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</si>
  <si>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</si>
  <si>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</si>
  <si>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</si>
  <si>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</si>
  <si>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</si>
  <si>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</si>
  <si>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</si>
  <si>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</si>
  <si>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</si>
  <si>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</si>
  <si>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</si>
  <si>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</si>
  <si>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</si>
  <si>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</si>
  <si>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</si>
  <si>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</si>
  <si>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</si>
  <si>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</si>
  <si>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</si>
  <si>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</si>
  <si>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</si>
  <si>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</si>
  <si>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</si>
  <si>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</si>
  <si>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</si>
  <si>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</si>
  <si>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</si>
  <si>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</si>
  <si>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</si>
  <si>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</si>
  <si>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</si>
  <si>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</si>
  <si>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</si>
  <si>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</si>
  <si>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</si>
  <si>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</si>
  <si>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</si>
  <si>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</si>
  <si>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</si>
  <si>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</si>
  <si>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</si>
  <si>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</si>
  <si>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</si>
  <si>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</si>
  <si>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</si>
  <si>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</si>
  <si>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</si>
  <si>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</si>
  <si>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</si>
  <si>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</si>
  <si>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</si>
  <si>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</si>
  <si>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</si>
  <si>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</si>
  <si>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</si>
  <si>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</si>
  <si>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</si>
  <si>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</si>
  <si>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</si>
  <si>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</si>
  <si>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</si>
  <si>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</si>
  <si>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</si>
  <si>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</si>
  <si>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</si>
  <si>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</si>
  <si>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</si>
  <si>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</si>
  <si>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</si>
  <si>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</si>
  <si>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</si>
  <si>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</si>
  <si>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</si>
  <si>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</si>
  <si>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</si>
  <si>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</si>
  <si>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</si>
  <si>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</si>
  <si>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</si>
  <si>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</si>
  <si>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</si>
  <si>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</si>
  <si>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</si>
  <si>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</si>
  <si>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</si>
  <si>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</si>
  <si>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</si>
  <si>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</si>
  <si>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</si>
  <si>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</si>
  <si>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</si>
  <si>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</si>
  <si>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</si>
  <si>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</si>
  <si>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</si>
  <si>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تموز 2024 (ل.ل.)</t>
  </si>
  <si>
    <t>المجموع</t>
  </si>
  <si>
    <t>معدل أسعار  السوبرماركات في 21-07-2025(ل.ل.)</t>
  </si>
  <si>
    <t>معدل أسعار المحلات والملاحم في 21-07-2025 (ل.ل.)</t>
  </si>
  <si>
    <t>المعدل العام للأسعار في 21-07-2025  (ل.ل.)</t>
  </si>
  <si>
    <t xml:space="preserve"> التاريخ 28 تموز 2025</t>
  </si>
  <si>
    <t>معدل أسعار  السوبرماركات في 28-07-2025(ل.ل.)</t>
  </si>
  <si>
    <t>معدل أسعار المحلات والملاحم في 28-07-2025 (ل.ل.)</t>
  </si>
  <si>
    <t>معدل أسعار  السوبرماركات في 28-07-2025 (ل.ل.)</t>
  </si>
  <si>
    <t>المعدل العام للأسعار في 28-07-2025 (ل.ل.)</t>
  </si>
  <si>
    <t>المعدل العام للأسعار في 28-07-2025  (ل.ل.)</t>
  </si>
  <si>
    <t xml:space="preserve"> التاريخ28 تموز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</si>
</sst>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225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90498.8</v>
      </c>
      <c r="G15" s="43">
        <f t="shared" ref="G15:G30" si="0">(F15-E15)/E15</f>
        <v>0.35560398013601924</v>
      </c>
      <c r="H15" s="168">
        <v>83398.8</v>
      </c>
      <c r="I15" s="43">
        <f t="shared" ref="I15:I30" si="1">(F15-H15)/H15</f>
        <v>8.5133119421382561E-2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73887.555555555562</v>
      </c>
      <c r="G16" s="46">
        <f t="shared" si="0"/>
        <v>0.1814473355239066</v>
      </c>
      <c r="H16" s="162">
        <v>76109.777777777781</v>
      </c>
      <c r="I16" s="42">
        <f t="shared" si="1"/>
        <v>-2.9197591782629723E-2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78109.777777777781</v>
      </c>
      <c r="G17" s="46">
        <f t="shared" si="0"/>
        <v>0.1929122662958225</v>
      </c>
      <c r="H17" s="162">
        <v>76998.666666666672</v>
      </c>
      <c r="I17" s="42">
        <f t="shared" si="1"/>
        <v>1.4430264304720983E-2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60998.8</v>
      </c>
      <c r="G18" s="46">
        <f t="shared" si="0"/>
        <v>0.7869921986002596</v>
      </c>
      <c r="H18" s="162">
        <v>51598.8</v>
      </c>
      <c r="I18" s="42">
        <f t="shared" si="1"/>
        <v>0.18217477925843237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144998.5</v>
      </c>
      <c r="G19" s="46">
        <f t="shared" si="0"/>
        <v>0.31305342307715101</v>
      </c>
      <c r="H19" s="162">
        <v>153748.5</v>
      </c>
      <c r="I19" s="42">
        <f t="shared" si="1"/>
        <v>-5.6911124336172382E-2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132498.79999999999</v>
      </c>
      <c r="G20" s="46">
        <f t="shared" si="0"/>
        <v>1.3184493370487183</v>
      </c>
      <c r="H20" s="162">
        <v>119998.8</v>
      </c>
      <c r="I20" s="42">
        <f t="shared" si="1"/>
        <v>0.10416770834374998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106498.8</v>
      </c>
      <c r="G21" s="46">
        <f t="shared" si="0"/>
        <v>0.38977190301936238</v>
      </c>
      <c r="H21" s="162">
        <v>104998.8</v>
      </c>
      <c r="I21" s="42">
        <f t="shared" si="1"/>
        <v>1.4285877552886319E-2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22559.447222222225</v>
      </c>
      <c r="F22" s="162">
        <v>32998.800000000003</v>
      </c>
      <c r="G22" s="46">
        <f t="shared" si="0"/>
        <v>0.46274860704452342</v>
      </c>
      <c r="H22" s="162">
        <v>32998.800000000003</v>
      </c>
      <c r="I22" s="42">
        <f t="shared" si="1"/>
        <v>0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47220.888888888891</v>
      </c>
      <c r="G23" s="46">
        <f t="shared" si="0"/>
        <v>0.58277022171163528</v>
      </c>
      <c r="H23" s="162">
        <v>47776.444444444445</v>
      </c>
      <c r="I23" s="42">
        <f t="shared" si="1"/>
        <v>-1.1628231485529812E-2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46665.333333333336</v>
      </c>
      <c r="G24" s="46">
        <f t="shared" si="0"/>
        <v>0.56504502486035602</v>
      </c>
      <c r="H24" s="162">
        <v>46109.777777777781</v>
      </c>
      <c r="I24" s="42">
        <f t="shared" si="1"/>
        <v>1.204854116263601E-2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47998.8</v>
      </c>
      <c r="G25" s="46">
        <f t="shared" si="0"/>
        <v>0.64593574798683961</v>
      </c>
      <c r="H25" s="162">
        <v>47498.8</v>
      </c>
      <c r="I25" s="42">
        <f t="shared" si="1"/>
        <v>1.0526581724169874E-2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124998.8</v>
      </c>
      <c r="G26" s="46">
        <f t="shared" si="0"/>
        <v>0.91664231708947408</v>
      </c>
      <c r="H26" s="162">
        <v>128998.8</v>
      </c>
      <c r="I26" s="42">
        <f t="shared" si="1"/>
        <v>-3.1008040384871798E-2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48887.555555555555</v>
      </c>
      <c r="G27" s="46">
        <f t="shared" si="0"/>
        <v>0.62006669333712827</v>
      </c>
      <c r="H27" s="162">
        <v>47776.444444444445</v>
      </c>
      <c r="I27" s="42">
        <f t="shared" si="1"/>
        <v>2.3256462971059624E-2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45298.8</v>
      </c>
      <c r="G28" s="46">
        <f t="shared" si="0"/>
        <v>-2.6919329845433715E-2</v>
      </c>
      <c r="H28" s="162">
        <v>45298.8</v>
      </c>
      <c r="I28" s="42">
        <f t="shared" si="1"/>
        <v>0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117916.66666666667</v>
      </c>
      <c r="G29" s="46">
        <f t="shared" si="0"/>
        <v>-8.9438787681317793E-3</v>
      </c>
      <c r="H29" s="162">
        <v>111500</v>
      </c>
      <c r="I29" s="42">
        <f t="shared" si="1"/>
        <v>5.754857997010468E-2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48698.8</v>
      </c>
      <c r="G30" s="48">
        <f t="shared" si="0"/>
        <v>-0.28565642038631656</v>
      </c>
      <c r="H30" s="165">
        <v>47198.8</v>
      </c>
      <c r="I30" s="53">
        <f t="shared" si="1"/>
        <v>3.1780468994974449E-2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196428.28571428571</v>
      </c>
      <c r="G32" s="43">
        <f>(F32-E32)/E32</f>
        <v>0.25826138450819464</v>
      </c>
      <c r="H32" s="168">
        <v>207856.85714285713</v>
      </c>
      <c r="I32" s="42">
        <f>(F32-H32)/H32</f>
        <v>-5.4982893447276179E-2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175714</v>
      </c>
      <c r="G33" s="46">
        <f>(F33-E33)/E33</f>
        <v>0.12731700682367023</v>
      </c>
      <c r="H33" s="162">
        <v>190714</v>
      </c>
      <c r="I33" s="42">
        <f>(F33-H33)/H33</f>
        <v>-7.8651803223675237E-2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152998</v>
      </c>
      <c r="G34" s="46">
        <f>(F34-E34)/E34</f>
        <v>0.84518743929516726</v>
      </c>
      <c r="H34" s="162">
        <v>153998</v>
      </c>
      <c r="I34" s="42">
        <f>(F34-H34)/H34</f>
        <v>-6.4935908258548815E-3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203333.33333333334</v>
      </c>
      <c r="G35" s="46">
        <f>(F35-E35)/E35</f>
        <v>1.9282928292829284</v>
      </c>
      <c r="H35" s="162">
        <v>207500</v>
      </c>
      <c r="I35" s="42">
        <f>(F35-H35)/H35</f>
        <v>-2.0080321285140517E-2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196998.8</v>
      </c>
      <c r="G36" s="48">
        <f>(F36-E36)/E36</f>
        <v>2.0737106037030637</v>
      </c>
      <c r="H36" s="162">
        <v>192498.8</v>
      </c>
      <c r="I36" s="53">
        <f>(F36-H36)/H36</f>
        <v>2.3376769101937259E-2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1911656.5</v>
      </c>
      <c r="G38" s="43">
        <f t="shared" ref="G38:G43" si="2">(F38-E38)/E38</f>
        <v>3.4013489750034864E-4</v>
      </c>
      <c r="H38" s="162">
        <v>1880261.5</v>
      </c>
      <c r="I38" s="42">
        <f t="shared" ref="I38:I43" si="3">(F38-H38)/H38</f>
        <v>1.6697145583207441E-2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1043211</v>
      </c>
      <c r="G39" s="46">
        <f t="shared" si="2"/>
        <v>3.0190245207529082E-2</v>
      </c>
      <c r="H39" s="162">
        <v>1050387</v>
      </c>
      <c r="I39" s="42">
        <f t="shared" si="3"/>
        <v>-6.8317677198975234E-3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721546.8</v>
      </c>
      <c r="G40" s="46">
        <f t="shared" si="2"/>
        <v>0.23989107537378634</v>
      </c>
      <c r="H40" s="162">
        <v>712576.8</v>
      </c>
      <c r="I40" s="42">
        <f t="shared" si="3"/>
        <v>1.2588116817724067E-2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381763.2</v>
      </c>
      <c r="G41" s="46">
        <f t="shared" si="2"/>
        <v>0.1379679144385027</v>
      </c>
      <c r="H41" s="162">
        <v>383557.2</v>
      </c>
      <c r="I41" s="42">
        <f t="shared" si="3"/>
        <v>-4.6772684752104769E-3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188370</v>
      </c>
      <c r="G42" s="46">
        <f t="shared" si="2"/>
        <v>-0.11578947368421053</v>
      </c>
      <c r="H42" s="162">
        <v>215280</v>
      </c>
      <c r="I42" s="42">
        <f t="shared" si="3"/>
        <v>-0.125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1002487.2</v>
      </c>
      <c r="G43" s="48">
        <f t="shared" si="2"/>
        <v>9.9458927693064386E-2</v>
      </c>
      <c r="H43" s="162">
        <v>1002487.2</v>
      </c>
      <c r="I43" s="55">
        <f t="shared" si="3"/>
        <v>0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379094.625</v>
      </c>
      <c r="G45" s="43">
        <f t="shared" ref="G45:G50" si="4">(F45-E45)/E45</f>
        <v>0.14274687164882316</v>
      </c>
      <c r="H45" s="162">
        <v>381449.25</v>
      </c>
      <c r="I45" s="42">
        <f t="shared" ref="I45:I50" si="5">(F45-H45)/H45</f>
        <v>-6.1728395061728392E-3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317896.8</v>
      </c>
      <c r="G46" s="46">
        <f t="shared" si="4"/>
        <v>9.163089052771948E-4</v>
      </c>
      <c r="H46" s="162">
        <v>317896.8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1091200.5</v>
      </c>
      <c r="G47" s="46">
        <f t="shared" si="4"/>
        <v>0.10657350323281797</v>
      </c>
      <c r="H47" s="162">
        <v>1075503</v>
      </c>
      <c r="I47" s="78">
        <f t="shared" si="5"/>
        <v>1.4595496246872394E-2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1395732</v>
      </c>
      <c r="G48" s="46">
        <f t="shared" si="4"/>
        <v>7.7143382960208298E-2</v>
      </c>
      <c r="H48" s="162">
        <v>1393377.375</v>
      </c>
      <c r="I48" s="78">
        <f t="shared" si="5"/>
        <v>1.6898688339905044E-3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166169.25</v>
      </c>
      <c r="G49" s="46">
        <f t="shared" si="4"/>
        <v>0.17157350921938813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1759465.5</v>
      </c>
      <c r="G50" s="53">
        <f t="shared" si="4"/>
        <v>1.1017331357515625E-2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165048</v>
      </c>
      <c r="G52" s="161">
        <f t="shared" ref="G52:G60" si="6">(F52-E52)/E52</f>
        <v>0.12282611376192974</v>
      </c>
      <c r="H52" s="159">
        <v>165048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209898</v>
      </c>
      <c r="G53" s="164">
        <f t="shared" si="6"/>
        <v>8.1669672764751358E-2</v>
      </c>
      <c r="H53" s="162">
        <v>209898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186037.8</v>
      </c>
      <c r="G55" s="164">
        <f t="shared" si="6"/>
        <v>-0.15173824130879351</v>
      </c>
      <c r="H55" s="162">
        <v>186037.8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109097.625</v>
      </c>
      <c r="G56" s="169">
        <f t="shared" si="6"/>
        <v>6.3979758587879895E-2</v>
      </c>
      <c r="H56" s="162">
        <v>109097.625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171999.75</v>
      </c>
      <c r="G57" s="167">
        <f t="shared" si="6"/>
        <v>0.63609215017064857</v>
      </c>
      <c r="H57" s="165">
        <v>161011.5</v>
      </c>
      <c r="I57" s="110">
        <f t="shared" si="7"/>
        <v>6.8245125348189412E-2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228017.4</v>
      </c>
      <c r="G58" s="42">
        <f t="shared" si="6"/>
        <v>0.22321804511278193</v>
      </c>
      <c r="H58" s="168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218868</v>
      </c>
      <c r="G59" s="46">
        <f t="shared" si="6"/>
        <v>0.19519226555495903</v>
      </c>
      <c r="H59" s="162">
        <v>218868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1444170</v>
      </c>
      <c r="G60" s="48">
        <f t="shared" si="6"/>
        <v>0.52414010728936578</v>
      </c>
      <c r="H60" s="162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495656.57142857142</v>
      </c>
      <c r="G62" s="43">
        <f t="shared" ref="G62:G67" si="8">(F62-E62)/E62</f>
        <v>0.18329980956459885</v>
      </c>
      <c r="H62" s="162">
        <v>495592.5</v>
      </c>
      <c r="I62" s="42">
        <f t="shared" ref="I62:I67" si="9">(F62-H62)/H62</f>
        <v>1.2928248222364192E-4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3145779</v>
      </c>
      <c r="G63" s="46">
        <f t="shared" si="8"/>
        <v>8.6880165289256198E-2</v>
      </c>
      <c r="H63" s="162">
        <v>3147931.8</v>
      </c>
      <c r="I63" s="42">
        <f t="shared" si="9"/>
        <v>-6.8387758591206263E-4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824741.66666666663</v>
      </c>
      <c r="G64" s="46">
        <f t="shared" si="8"/>
        <v>-3.3657758655295404E-2</v>
      </c>
      <c r="H64" s="162">
        <v>824741.66666666663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301167.75</v>
      </c>
      <c r="G66" s="46">
        <f t="shared" si="8"/>
        <v>1.7424242424242425E-2</v>
      </c>
      <c r="H66" s="162">
        <v>300831.375</v>
      </c>
      <c r="I66" s="78">
        <f t="shared" si="9"/>
        <v>1.1181513231457323E-3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224121.85714285713</v>
      </c>
      <c r="G67" s="48">
        <f t="shared" si="8"/>
        <v>6.5520812729199553E-3</v>
      </c>
      <c r="H67" s="162">
        <v>224121.85714285713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313053</v>
      </c>
      <c r="G69" s="43">
        <f>(F69-E69)/E69</f>
        <v>5.9754896311021016E-3</v>
      </c>
      <c r="H69" s="168">
        <v>313591.2</v>
      </c>
      <c r="I69" s="42">
        <f>(F69-H69)/H69</f>
        <v>-1.7162471395881377E-3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207975.85714285719</v>
      </c>
      <c r="G70" s="46">
        <f>(F70-E70)/E70</f>
        <v>-1.0003659875563986E-2</v>
      </c>
      <c r="H70" s="162">
        <v>207975.85714285719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98311.200000000012</v>
      </c>
      <c r="G71" s="46">
        <f>(F71-E71)/E71</f>
        <v>4.3528064146622037E-3</v>
      </c>
      <c r="H71" s="162">
        <v>98072</v>
      </c>
      <c r="I71" s="42">
        <f>(F71-H71)/H71</f>
        <v>2.4390243902440213E-3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132217.79999999999</v>
      </c>
      <c r="G73" s="46">
        <f>(F73-E73)/E73</f>
        <v>1.2362637362637296E-2</v>
      </c>
      <c r="H73" s="171">
        <v>132217.79999999999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70414.5</v>
      </c>
      <c r="G75" s="42">
        <f t="shared" ref="G75:G81" si="10">(F75-E75)/E75</f>
        <v>-2.4960290447014937E-3</v>
      </c>
      <c r="H75" s="159">
        <v>70414.5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98333.625</v>
      </c>
      <c r="G76" s="46">
        <f t="shared" si="10"/>
        <v>-5.6320315923827635E-2</v>
      </c>
      <c r="H76" s="162">
        <v>98333.625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59330.142857142855</v>
      </c>
      <c r="G77" s="46">
        <f t="shared" si="10"/>
        <v>0.22324966974900923</v>
      </c>
      <c r="H77" s="162">
        <v>59330.142857142855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143071.5</v>
      </c>
      <c r="G79" s="46">
        <f t="shared" si="10"/>
        <v>8.5347367804408852E-2</v>
      </c>
      <c r="H79" s="162">
        <v>143071.5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586339</v>
      </c>
      <c r="G80" s="46">
        <f t="shared" si="10"/>
        <v>1.3436692506459949E-2</v>
      </c>
      <c r="H80" s="162">
        <v>586339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301392</v>
      </c>
      <c r="G81" s="48">
        <f t="shared" si="10"/>
        <v>0.42395926836087539</v>
      </c>
      <c r="H81" s="165">
        <v>301392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226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53666.6</v>
      </c>
      <c r="G15" s="42">
        <f>(F15-E15)/E15</f>
        <v>-0.19611468262156309</v>
      </c>
      <c r="H15" s="168">
        <v>48833.2</v>
      </c>
      <c r="I15" s="111">
        <f>(F15-H15)/H15</f>
        <v>9.8977744649132185E-2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59000</v>
      </c>
      <c r="G16" s="46">
        <f t="shared" ref="G16:G39" si="0">(F16-E16)/E16</f>
        <v>-5.6601720387143298E-2</v>
      </c>
      <c r="H16" s="162">
        <v>58000</v>
      </c>
      <c r="I16" s="46">
        <f>(F16-H16)/H16</f>
        <v>1.7241379310344827E-2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56666.6</v>
      </c>
      <c r="G17" s="46">
        <f t="shared" si="0"/>
        <v>-0.13457336389311103</v>
      </c>
      <c r="H17" s="162">
        <v>56333.2</v>
      </c>
      <c r="I17" s="46">
        <f t="shared" ref="I17:I29" si="1">(F17-H17)/H17</f>
        <v>5.918357203212341E-3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49000</v>
      </c>
      <c r="G18" s="46">
        <f t="shared" si="0"/>
        <v>0.43548098866555923</v>
      </c>
      <c r="H18" s="162">
        <v>44000</v>
      </c>
      <c r="I18" s="46">
        <f t="shared" si="1"/>
        <v>0.11363636363636363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91500</v>
      </c>
      <c r="G19" s="46">
        <f t="shared" si="0"/>
        <v>-0.17140944070759825</v>
      </c>
      <c r="H19" s="162">
        <v>98500</v>
      </c>
      <c r="I19" s="46">
        <f t="shared" si="1"/>
        <v>-7.1065989847715741E-2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86500</v>
      </c>
      <c r="G20" s="46">
        <f t="shared" si="0"/>
        <v>0.51356742592924731</v>
      </c>
      <c r="H20" s="162">
        <v>79000</v>
      </c>
      <c r="I20" s="46">
        <f t="shared" si="1"/>
        <v>9.49367088607595E-2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71000</v>
      </c>
      <c r="G21" s="46">
        <f t="shared" si="0"/>
        <v>-7.3474958268311699E-2</v>
      </c>
      <c r="H21" s="162">
        <v>64000</v>
      </c>
      <c r="I21" s="46">
        <f t="shared" si="1"/>
        <v>0.109375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22000</v>
      </c>
      <c r="G22" s="46">
        <f t="shared" si="0"/>
        <v>-2.479880010850356E-2</v>
      </c>
      <c r="H22" s="162">
        <v>22500</v>
      </c>
      <c r="I22" s="46">
        <f t="shared" si="1"/>
        <v>-2.2222222222222223E-2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25666.6</v>
      </c>
      <c r="G23" s="46">
        <f t="shared" si="0"/>
        <v>-0.13969577599072283</v>
      </c>
      <c r="H23" s="162">
        <v>25000</v>
      </c>
      <c r="I23" s="46">
        <f t="shared" si="1"/>
        <v>2.6663999999999941E-2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27666.6</v>
      </c>
      <c r="G24" s="46">
        <f t="shared" si="0"/>
        <v>-7.2127603257203327E-2</v>
      </c>
      <c r="H24" s="162">
        <v>27666.6</v>
      </c>
      <c r="I24" s="46">
        <f t="shared" si="1"/>
        <v>0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31000</v>
      </c>
      <c r="G25" s="46">
        <f t="shared" si="0"/>
        <v>6.3026746243489973E-2</v>
      </c>
      <c r="H25" s="162">
        <v>29500</v>
      </c>
      <c r="I25" s="46">
        <f t="shared" si="1"/>
        <v>5.0847457627118647E-2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74833.2</v>
      </c>
      <c r="G26" s="46">
        <f t="shared" si="0"/>
        <v>0.14743883815860651</v>
      </c>
      <c r="H26" s="162">
        <v>67000</v>
      </c>
      <c r="I26" s="46">
        <f t="shared" si="1"/>
        <v>0.11691343283582085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29833.200000000001</v>
      </c>
      <c r="G27" s="46">
        <f t="shared" si="0"/>
        <v>-1.1368575777096279E-2</v>
      </c>
      <c r="H27" s="162">
        <v>29500</v>
      </c>
      <c r="I27" s="46">
        <f t="shared" si="1"/>
        <v>1.1294915254237313E-2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37000</v>
      </c>
      <c r="G28" s="46">
        <f t="shared" si="0"/>
        <v>-0.20518899406344207</v>
      </c>
      <c r="H28" s="162">
        <v>39500</v>
      </c>
      <c r="I28" s="46">
        <f t="shared" si="1"/>
        <v>-6.3291139240506333E-2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95000</v>
      </c>
      <c r="G29" s="46">
        <f t="shared" si="0"/>
        <v>-0.20155195886619806</v>
      </c>
      <c r="H29" s="162">
        <v>88000</v>
      </c>
      <c r="I29" s="46">
        <f t="shared" si="1"/>
        <v>7.9545454545454544E-2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43500</v>
      </c>
      <c r="G30" s="48">
        <f t="shared" si="0"/>
        <v>-0.36191557670424679</v>
      </c>
      <c r="H30" s="165">
        <v>43000</v>
      </c>
      <c r="I30" s="48">
        <f>(F30-H30)/H30</f>
        <v>1.1627906976744186E-2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152666.6</v>
      </c>
      <c r="G32" s="42">
        <f t="shared" si="0"/>
        <v>-2.2063004899562533E-2</v>
      </c>
      <c r="H32" s="168">
        <v>141000</v>
      </c>
      <c r="I32" s="43">
        <f>(F32-H32)/H32</f>
        <v>8.2741843971631243E-2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124333.2</v>
      </c>
      <c r="G33" s="46">
        <f t="shared" si="0"/>
        <v>-0.20232348661570079</v>
      </c>
      <c r="H33" s="162">
        <v>131000</v>
      </c>
      <c r="I33" s="46">
        <f>(F33-H33)/H33</f>
        <v>-5.0891603053435139E-2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116000</v>
      </c>
      <c r="G34" s="46">
        <f>(F34-E34)/E34</f>
        <v>0.39898392762153362</v>
      </c>
      <c r="H34" s="162">
        <v>93500</v>
      </c>
      <c r="I34" s="46">
        <f>(F34-H34)/H34</f>
        <v>0.24064171122994651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73000</v>
      </c>
      <c r="G35" s="46">
        <f t="shared" si="0"/>
        <v>5.1305130513051307E-2</v>
      </c>
      <c r="H35" s="162">
        <v>65000</v>
      </c>
      <c r="I35" s="46">
        <f>(F35-H35)/H35</f>
        <v>0.12307692307692308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164666.6</v>
      </c>
      <c r="G36" s="52">
        <f t="shared" si="0"/>
        <v>1.5692414090630549</v>
      </c>
      <c r="H36" s="162">
        <v>143000</v>
      </c>
      <c r="I36" s="46">
        <f>(F36-H36)/H36</f>
        <v>0.15151468531468534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1864077.2</v>
      </c>
      <c r="G38" s="161">
        <f t="shared" si="0"/>
        <v>-2.4557373300404813E-2</v>
      </c>
      <c r="H38" s="189">
        <v>1864077.2</v>
      </c>
      <c r="I38" s="161">
        <f>(F38-H38)/H38</f>
        <v>0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1265730</v>
      </c>
      <c r="G39" s="167">
        <f t="shared" si="0"/>
        <v>0.24993189207794567</v>
      </c>
      <c r="H39" s="135">
        <v>1251138.6000000001</v>
      </c>
      <c r="I39" s="167">
        <f>(F39-H39)/H39</f>
        <v>1.1662496864855664E-2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227</v>
      </c>
      <c r="E12" s="215" t="s">
        <v>226</v>
      </c>
      <c r="F12" s="222" t="s">
        <v>186</v>
      </c>
      <c r="G12" s="207" t="s">
        <v>219</v>
      </c>
      <c r="H12" s="224" t="s">
        <v>228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90498.8</v>
      </c>
      <c r="E15" s="190">
        <v>53666.6</v>
      </c>
      <c r="F15" s="62">
        <f t="shared" ref="F15:F30" si="0">D15-E15</f>
        <v>36832.200000000004</v>
      </c>
      <c r="G15" s="159">
        <v>66759.024999999994</v>
      </c>
      <c r="H15" s="124">
        <f>AVERAGE(D15:E15)</f>
        <v>72082.7</v>
      </c>
      <c r="I15" s="64">
        <f t="shared" ref="I15:I30" si="1">(H15-G15)/G15</f>
        <v>7.9744648757228004E-2</v>
      </c>
    </row>
    <row r="16" spans="1:9" ht="16.5" customHeight="1">
      <c r="A16" s="122"/>
      <c r="B16" s="155" t="s">
        <v>5</v>
      </c>
      <c r="C16" s="142" t="s">
        <v>164</v>
      </c>
      <c r="D16" s="134">
        <v>73887.555555555562</v>
      </c>
      <c r="E16" s="134">
        <v>59000</v>
      </c>
      <c r="F16" s="65">
        <f t="shared" si="0"/>
        <v>14887.555555555562</v>
      </c>
      <c r="G16" s="162">
        <v>62539.863888888889</v>
      </c>
      <c r="H16" s="173">
        <f t="shared" ref="H16:H30" si="2">AVERAGE(D16:E16)</f>
        <v>66443.777777777781</v>
      </c>
      <c r="I16" s="66">
        <f t="shared" si="1"/>
        <v>6.2422807568381658E-2</v>
      </c>
    </row>
    <row r="17" spans="1:9" ht="16.5">
      <c r="A17" s="122"/>
      <c r="B17" s="155" t="s">
        <v>6</v>
      </c>
      <c r="C17" s="142" t="s">
        <v>165</v>
      </c>
      <c r="D17" s="134">
        <v>78109.777777777781</v>
      </c>
      <c r="E17" s="134">
        <v>56666.6</v>
      </c>
      <c r="F17" s="65">
        <f t="shared" si="0"/>
        <v>21443.177777777782</v>
      </c>
      <c r="G17" s="162">
        <v>65478.224999999999</v>
      </c>
      <c r="H17" s="173">
        <f t="shared" si="2"/>
        <v>67388.188888888893</v>
      </c>
      <c r="I17" s="66">
        <f t="shared" si="1"/>
        <v>2.9169451201355792E-2</v>
      </c>
    </row>
    <row r="18" spans="1:9" ht="16.5">
      <c r="A18" s="122"/>
      <c r="B18" s="155" t="s">
        <v>7</v>
      </c>
      <c r="C18" s="142" t="s">
        <v>166</v>
      </c>
      <c r="D18" s="134">
        <v>60998.8</v>
      </c>
      <c r="E18" s="134">
        <v>49000</v>
      </c>
      <c r="F18" s="65">
        <f t="shared" si="0"/>
        <v>11998.800000000003</v>
      </c>
      <c r="G18" s="162">
        <v>34134.9</v>
      </c>
      <c r="H18" s="173">
        <f t="shared" si="2"/>
        <v>54999.4</v>
      </c>
      <c r="I18" s="66">
        <f t="shared" si="1"/>
        <v>0.61123659363290939</v>
      </c>
    </row>
    <row r="19" spans="1:9" ht="16.5">
      <c r="A19" s="122"/>
      <c r="B19" s="155" t="s">
        <v>8</v>
      </c>
      <c r="C19" s="142" t="s">
        <v>167</v>
      </c>
      <c r="D19" s="134">
        <v>144998.5</v>
      </c>
      <c r="E19" s="134">
        <v>91500</v>
      </c>
      <c r="F19" s="65">
        <f t="shared" si="0"/>
        <v>53498.5</v>
      </c>
      <c r="G19" s="162">
        <v>110428.48482142857</v>
      </c>
      <c r="H19" s="173">
        <f t="shared" si="2"/>
        <v>118249.25</v>
      </c>
      <c r="I19" s="66">
        <f t="shared" si="1"/>
        <v>7.0821991184776376E-2</v>
      </c>
    </row>
    <row r="20" spans="1:9" ht="16.5">
      <c r="A20" s="122"/>
      <c r="B20" s="155" t="s">
        <v>9</v>
      </c>
      <c r="C20" s="142" t="s">
        <v>168</v>
      </c>
      <c r="D20" s="134">
        <v>132498.79999999999</v>
      </c>
      <c r="E20" s="134">
        <v>86500</v>
      </c>
      <c r="F20" s="65">
        <f t="shared" si="0"/>
        <v>45998.799999999988</v>
      </c>
      <c r="G20" s="162">
        <v>57149.75</v>
      </c>
      <c r="H20" s="173">
        <f t="shared" si="2"/>
        <v>109499.4</v>
      </c>
      <c r="I20" s="66">
        <f t="shared" si="1"/>
        <v>0.91600838148898278</v>
      </c>
    </row>
    <row r="21" spans="1:9" ht="16.5">
      <c r="A21" s="122"/>
      <c r="B21" s="155" t="s">
        <v>10</v>
      </c>
      <c r="C21" s="142" t="s">
        <v>169</v>
      </c>
      <c r="D21" s="134">
        <v>106498.8</v>
      </c>
      <c r="E21" s="134">
        <v>71000</v>
      </c>
      <c r="F21" s="65">
        <f t="shared" si="0"/>
        <v>35498.800000000003</v>
      </c>
      <c r="G21" s="162">
        <v>76630.416666666672</v>
      </c>
      <c r="H21" s="173">
        <f t="shared" si="2"/>
        <v>88749.4</v>
      </c>
      <c r="I21" s="66">
        <f t="shared" si="1"/>
        <v>0.15814847237552523</v>
      </c>
    </row>
    <row r="22" spans="1:9" ht="16.5">
      <c r="A22" s="122"/>
      <c r="B22" s="155" t="s">
        <v>11</v>
      </c>
      <c r="C22" s="142" t="s">
        <v>170</v>
      </c>
      <c r="D22" s="134">
        <v>32998.800000000003</v>
      </c>
      <c r="E22" s="134">
        <v>22000</v>
      </c>
      <c r="F22" s="65">
        <f t="shared" si="0"/>
        <v>10998.800000000003</v>
      </c>
      <c r="G22" s="162">
        <v>22559.447222222225</v>
      </c>
      <c r="H22" s="173">
        <f t="shared" si="2"/>
        <v>27499.4</v>
      </c>
      <c r="I22" s="66">
        <f t="shared" si="1"/>
        <v>0.21897490346800993</v>
      </c>
    </row>
    <row r="23" spans="1:9" ht="16.5">
      <c r="A23" s="122"/>
      <c r="B23" s="155" t="s">
        <v>12</v>
      </c>
      <c r="C23" s="142" t="s">
        <v>171</v>
      </c>
      <c r="D23" s="134">
        <v>47220.888888888891</v>
      </c>
      <c r="E23" s="134">
        <v>25666.6</v>
      </c>
      <c r="F23" s="65">
        <f t="shared" si="0"/>
        <v>21554.288888888892</v>
      </c>
      <c r="G23" s="162">
        <v>29834.329861111109</v>
      </c>
      <c r="H23" s="173">
        <f t="shared" si="2"/>
        <v>36443.744444444441</v>
      </c>
      <c r="I23" s="66">
        <f t="shared" si="1"/>
        <v>0.22153722286045607</v>
      </c>
    </row>
    <row r="24" spans="1:9" ht="16.5">
      <c r="A24" s="122"/>
      <c r="B24" s="155" t="s">
        <v>13</v>
      </c>
      <c r="C24" s="142" t="s">
        <v>172</v>
      </c>
      <c r="D24" s="134">
        <v>46665.333333333336</v>
      </c>
      <c r="E24" s="134">
        <v>27666.6</v>
      </c>
      <c r="F24" s="65">
        <f t="shared" si="0"/>
        <v>18998.733333333337</v>
      </c>
      <c r="G24" s="162">
        <v>29817.246527777777</v>
      </c>
      <c r="H24" s="173">
        <f t="shared" si="2"/>
        <v>37165.966666666667</v>
      </c>
      <c r="I24" s="66">
        <f t="shared" si="1"/>
        <v>0.24645871080157636</v>
      </c>
    </row>
    <row r="25" spans="1:9" ht="16.5">
      <c r="A25" s="122"/>
      <c r="B25" s="155" t="s">
        <v>14</v>
      </c>
      <c r="C25" s="142" t="s">
        <v>173</v>
      </c>
      <c r="D25" s="134">
        <v>47998.8</v>
      </c>
      <c r="E25" s="134">
        <v>31000</v>
      </c>
      <c r="F25" s="65">
        <f t="shared" si="0"/>
        <v>16998.800000000003</v>
      </c>
      <c r="G25" s="162">
        <v>29162.013194444444</v>
      </c>
      <c r="H25" s="173">
        <f t="shared" si="2"/>
        <v>39499.4</v>
      </c>
      <c r="I25" s="66">
        <f t="shared" si="1"/>
        <v>0.35448124711516482</v>
      </c>
    </row>
    <row r="26" spans="1:9" ht="16.5">
      <c r="A26" s="122"/>
      <c r="B26" s="155" t="s">
        <v>15</v>
      </c>
      <c r="C26" s="142" t="s">
        <v>174</v>
      </c>
      <c r="D26" s="134">
        <v>124998.8</v>
      </c>
      <c r="E26" s="134">
        <v>74833.2</v>
      </c>
      <c r="F26" s="65">
        <f t="shared" si="0"/>
        <v>50165.600000000006</v>
      </c>
      <c r="G26" s="162">
        <v>65217.59375</v>
      </c>
      <c r="H26" s="173">
        <f t="shared" si="2"/>
        <v>99916</v>
      </c>
      <c r="I26" s="66">
        <f t="shared" si="1"/>
        <v>0.53204057762404033</v>
      </c>
    </row>
    <row r="27" spans="1:9" ht="16.5">
      <c r="A27" s="122"/>
      <c r="B27" s="155" t="s">
        <v>16</v>
      </c>
      <c r="C27" s="142" t="s">
        <v>175</v>
      </c>
      <c r="D27" s="134">
        <v>48887.555555555555</v>
      </c>
      <c r="E27" s="134">
        <v>29833.200000000001</v>
      </c>
      <c r="F27" s="65">
        <f t="shared" si="0"/>
        <v>19054.355555555554</v>
      </c>
      <c r="G27" s="162">
        <v>30176.261111111111</v>
      </c>
      <c r="H27" s="173">
        <f t="shared" si="2"/>
        <v>39360.37777777778</v>
      </c>
      <c r="I27" s="66">
        <f t="shared" si="1"/>
        <v>0.30434905878001606</v>
      </c>
    </row>
    <row r="28" spans="1:9" ht="16.5">
      <c r="A28" s="122"/>
      <c r="B28" s="155" t="s">
        <v>17</v>
      </c>
      <c r="C28" s="142" t="s">
        <v>176</v>
      </c>
      <c r="D28" s="134">
        <v>45298.8</v>
      </c>
      <c r="E28" s="134">
        <v>37000</v>
      </c>
      <c r="F28" s="65">
        <f t="shared" si="0"/>
        <v>8298.8000000000029</v>
      </c>
      <c r="G28" s="162">
        <v>46551.947222222225</v>
      </c>
      <c r="H28" s="173">
        <f t="shared" si="2"/>
        <v>41149.4</v>
      </c>
      <c r="I28" s="66">
        <f t="shared" si="1"/>
        <v>-0.11605416195443789</v>
      </c>
    </row>
    <row r="29" spans="1:9" ht="16.5">
      <c r="A29" s="122"/>
      <c r="B29" s="155" t="s">
        <v>18</v>
      </c>
      <c r="C29" s="142" t="s">
        <v>177</v>
      </c>
      <c r="D29" s="134">
        <v>117916.66666666667</v>
      </c>
      <c r="E29" s="134">
        <v>95000</v>
      </c>
      <c r="F29" s="65">
        <f t="shared" si="0"/>
        <v>22916.666666666672</v>
      </c>
      <c r="G29" s="162">
        <v>118980.81666666665</v>
      </c>
      <c r="H29" s="173">
        <f t="shared" si="2"/>
        <v>106458.33333333334</v>
      </c>
      <c r="I29" s="66">
        <f t="shared" si="1"/>
        <v>-0.10524791881716486</v>
      </c>
    </row>
    <row r="30" spans="1:9" ht="17.25" thickBot="1">
      <c r="A30" s="36"/>
      <c r="B30" s="156" t="s">
        <v>19</v>
      </c>
      <c r="C30" s="143" t="s">
        <v>178</v>
      </c>
      <c r="D30" s="191">
        <v>48698.8</v>
      </c>
      <c r="E30" s="136">
        <v>43500</v>
      </c>
      <c r="F30" s="68">
        <f t="shared" si="0"/>
        <v>5198.8000000000029</v>
      </c>
      <c r="G30" s="165">
        <v>68172.797222222231</v>
      </c>
      <c r="H30" s="93">
        <f t="shared" si="2"/>
        <v>46099.4</v>
      </c>
      <c r="I30" s="69">
        <f t="shared" si="1"/>
        <v>-0.32378599854528167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196428.28571428571</v>
      </c>
      <c r="E32" s="125">
        <v>152666.6</v>
      </c>
      <c r="F32" s="62">
        <f>D32-E32</f>
        <v>43761.685714285704</v>
      </c>
      <c r="G32" s="168">
        <v>156110.875</v>
      </c>
      <c r="H32" s="63">
        <f>AVERAGE(D32:E32)</f>
        <v>174547.44285714286</v>
      </c>
      <c r="I32" s="72">
        <f>(H32-G32)/G32</f>
        <v>0.11809918980431605</v>
      </c>
    </row>
    <row r="33" spans="1:9" ht="16.5">
      <c r="A33" s="35"/>
      <c r="B33" s="32" t="s">
        <v>27</v>
      </c>
      <c r="C33" s="15" t="s">
        <v>180</v>
      </c>
      <c r="D33" s="45">
        <v>175714</v>
      </c>
      <c r="E33" s="125">
        <v>124333.2</v>
      </c>
      <c r="F33" s="73">
        <f>D33-E33</f>
        <v>51380.800000000003</v>
      </c>
      <c r="G33" s="162">
        <v>155869.19999999998</v>
      </c>
      <c r="H33" s="63">
        <f>AVERAGE(D33:E33)</f>
        <v>150023.6</v>
      </c>
      <c r="I33" s="66">
        <f>(H33-G33)/G33</f>
        <v>-3.7503239896015235E-2</v>
      </c>
    </row>
    <row r="34" spans="1:9" ht="16.5">
      <c r="A34" s="35"/>
      <c r="B34" s="37" t="s">
        <v>28</v>
      </c>
      <c r="C34" s="15" t="s">
        <v>181</v>
      </c>
      <c r="D34" s="45">
        <v>152998</v>
      </c>
      <c r="E34" s="125">
        <v>116000</v>
      </c>
      <c r="F34" s="65">
        <f>D34-E34</f>
        <v>36998</v>
      </c>
      <c r="G34" s="162">
        <v>82917.32142857142</v>
      </c>
      <c r="H34" s="63">
        <f>AVERAGE(D34:E34)</f>
        <v>134499</v>
      </c>
      <c r="I34" s="66">
        <f>(H34-G34)/G34</f>
        <v>0.62208568345835047</v>
      </c>
    </row>
    <row r="35" spans="1:9" ht="16.5">
      <c r="A35" s="35"/>
      <c r="B35" s="32" t="s">
        <v>29</v>
      </c>
      <c r="C35" s="15" t="s">
        <v>182</v>
      </c>
      <c r="D35" s="45">
        <v>203333.33333333334</v>
      </c>
      <c r="E35" s="125">
        <v>73000</v>
      </c>
      <c r="F35" s="73">
        <f>D35-E35</f>
        <v>130333.33333333334</v>
      </c>
      <c r="G35" s="162">
        <v>69437.5</v>
      </c>
      <c r="H35" s="63">
        <f>AVERAGE(D35:E35)</f>
        <v>138166.66666666669</v>
      </c>
      <c r="I35" s="66">
        <f>(H35-G35)/G35</f>
        <v>0.98979897989799004</v>
      </c>
    </row>
    <row r="36" spans="1:9" ht="17.25" thickBot="1">
      <c r="A36" s="36"/>
      <c r="B36" s="37" t="s">
        <v>30</v>
      </c>
      <c r="C36" s="15" t="s">
        <v>183</v>
      </c>
      <c r="D36" s="47">
        <v>196998.8</v>
      </c>
      <c r="E36" s="125">
        <v>164666.6</v>
      </c>
      <c r="F36" s="65">
        <f>D36-E36</f>
        <v>32332.199999999983</v>
      </c>
      <c r="G36" s="165">
        <v>64091.525000000001</v>
      </c>
      <c r="H36" s="63">
        <f>AVERAGE(D36:E36)</f>
        <v>180832.7</v>
      </c>
      <c r="I36" s="74">
        <f>(H36-G36)/G36</f>
        <v>1.8214760063830595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1911656.5</v>
      </c>
      <c r="E38" s="126">
        <v>1864077.2</v>
      </c>
      <c r="F38" s="62">
        <f>D38-E38</f>
        <v>47579.300000000047</v>
      </c>
      <c r="G38" s="162">
        <v>1911006.5</v>
      </c>
      <c r="H38" s="62">
        <f>AVERAGE(D38:E38)</f>
        <v>1887866.85</v>
      </c>
      <c r="I38" s="72">
        <f>(H38-G38)/G38</f>
        <v>-1.210861920145217E-2</v>
      </c>
    </row>
    <row r="39" spans="1:9" ht="17.25" thickBot="1">
      <c r="A39" s="36"/>
      <c r="B39" s="34" t="s">
        <v>32</v>
      </c>
      <c r="C39" s="16" t="s">
        <v>185</v>
      </c>
      <c r="D39" s="54">
        <v>1043211</v>
      </c>
      <c r="E39" s="127">
        <v>1265730</v>
      </c>
      <c r="F39" s="68">
        <f>D39-E39</f>
        <v>-222519</v>
      </c>
      <c r="G39" s="162">
        <v>1012639.175</v>
      </c>
      <c r="H39" s="75">
        <f>AVERAGE(D39:E39)</f>
        <v>1154470.5</v>
      </c>
      <c r="I39" s="69">
        <f>(H39-G39)/G39</f>
        <v>0.14006106864273737</v>
      </c>
    </row>
    <row r="40" spans="1:9" ht="15.75" customHeight="1" thickBot="1">
      <c r="A40" s="217"/>
      <c r="B40" s="218"/>
      <c r="C40" s="219"/>
      <c r="D40" s="77">
        <f>SUM(D15:D39)</f>
        <v>5128515.3968253974</v>
      </c>
      <c r="E40" s="77">
        <f>SUM(E15:E39)</f>
        <v>4614306.4000000004</v>
      </c>
      <c r="F40" s="77">
        <f>SUM(F15:F39)</f>
        <v>514208.99682539678</v>
      </c>
      <c r="G40" s="77">
        <f>SUM(G15:G39)</f>
        <v>4365665.2145833327</v>
      </c>
      <c r="H40" s="77">
        <f>AVERAGE(D40:E40)</f>
        <v>4871410.8984126989</v>
      </c>
      <c r="I40" s="69">
        <f>(H40-G40)/G40</f>
        <v>0.1158461904362118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229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72082.7</v>
      </c>
      <c r="G16" s="21">
        <f t="shared" ref="G16:G31" si="0">(F16-E16)/E16</f>
        <v>7.9744648757228004E-2</v>
      </c>
      <c r="H16" s="159">
        <v>66116</v>
      </c>
      <c r="I16" s="21">
        <f t="shared" ref="I16:I31" si="1">(F16-H16)/H16</f>
        <v>9.0245931393308693E-2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66443.777777777781</v>
      </c>
      <c r="G17" s="21">
        <f t="shared" si="0"/>
        <v>6.2422807568381658E-2</v>
      </c>
      <c r="H17" s="162">
        <v>67054.888888888891</v>
      </c>
      <c r="I17" s="21">
        <f t="shared" si="1"/>
        <v>-9.1135951641606802E-3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67388.188888888893</v>
      </c>
      <c r="G18" s="21">
        <f t="shared" si="0"/>
        <v>2.9169451201355792E-2</v>
      </c>
      <c r="H18" s="162">
        <v>66665.933333333334</v>
      </c>
      <c r="I18" s="21">
        <f t="shared" si="1"/>
        <v>1.0833952506810962E-2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54999.4</v>
      </c>
      <c r="G19" s="21">
        <f t="shared" si="0"/>
        <v>0.61123659363290939</v>
      </c>
      <c r="H19" s="162">
        <v>47799.4</v>
      </c>
      <c r="I19" s="21">
        <f t="shared" si="1"/>
        <v>0.15062950580969636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118249.25</v>
      </c>
      <c r="G20" s="21">
        <f t="shared" si="0"/>
        <v>7.0821991184776376E-2</v>
      </c>
      <c r="H20" s="162">
        <v>126124.25</v>
      </c>
      <c r="I20" s="21">
        <f t="shared" si="1"/>
        <v>-6.2438428771627981E-2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109499.4</v>
      </c>
      <c r="G21" s="21">
        <f t="shared" si="0"/>
        <v>0.91600838148898278</v>
      </c>
      <c r="H21" s="162">
        <v>99499.4</v>
      </c>
      <c r="I21" s="21">
        <f t="shared" si="1"/>
        <v>0.10050311861177053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88749.4</v>
      </c>
      <c r="G22" s="21">
        <f t="shared" si="0"/>
        <v>0.15814847237552523</v>
      </c>
      <c r="H22" s="162">
        <v>84499.4</v>
      </c>
      <c r="I22" s="21">
        <f t="shared" si="1"/>
        <v>5.0296215121054116E-2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27499.4</v>
      </c>
      <c r="G23" s="21">
        <f t="shared" si="0"/>
        <v>0.21897490346800993</v>
      </c>
      <c r="H23" s="162">
        <v>27749.4</v>
      </c>
      <c r="I23" s="21">
        <f t="shared" si="1"/>
        <v>-9.00920380260474E-3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36443.744444444441</v>
      </c>
      <c r="G24" s="21">
        <f t="shared" si="0"/>
        <v>0.22153722286045607</v>
      </c>
      <c r="H24" s="162">
        <v>36388.222222222219</v>
      </c>
      <c r="I24" s="21">
        <f t="shared" si="1"/>
        <v>1.5258294808454418E-3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37165.966666666667</v>
      </c>
      <c r="G25" s="21">
        <f t="shared" si="0"/>
        <v>0.24645871080157636</v>
      </c>
      <c r="H25" s="162">
        <v>36888.188888888893</v>
      </c>
      <c r="I25" s="21">
        <f t="shared" si="1"/>
        <v>7.5302633754796046E-3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39499.4</v>
      </c>
      <c r="G26" s="21">
        <f t="shared" si="0"/>
        <v>0.35448124711516482</v>
      </c>
      <c r="H26" s="162">
        <v>38499.4</v>
      </c>
      <c r="I26" s="21">
        <f t="shared" si="1"/>
        <v>2.5974430770349666E-2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99916</v>
      </c>
      <c r="G27" s="21">
        <f t="shared" si="0"/>
        <v>0.53204057762404033</v>
      </c>
      <c r="H27" s="162">
        <v>97999.4</v>
      </c>
      <c r="I27" s="21">
        <f t="shared" si="1"/>
        <v>1.955726259548534E-2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39360.37777777778</v>
      </c>
      <c r="G28" s="21">
        <f t="shared" si="0"/>
        <v>0.30434905878001606</v>
      </c>
      <c r="H28" s="162">
        <v>38638.222222222219</v>
      </c>
      <c r="I28" s="21">
        <f t="shared" si="1"/>
        <v>1.8690185883868723E-2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41149.4</v>
      </c>
      <c r="G29" s="21">
        <f t="shared" si="0"/>
        <v>-0.11605416195443789</v>
      </c>
      <c r="H29" s="162">
        <v>42399.4</v>
      </c>
      <c r="I29" s="21">
        <f t="shared" si="1"/>
        <v>-2.948154926720661E-2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106458.33333333334</v>
      </c>
      <c r="G30" s="21">
        <f t="shared" si="0"/>
        <v>-0.10524791881716486</v>
      </c>
      <c r="H30" s="162">
        <v>99750</v>
      </c>
      <c r="I30" s="21">
        <f t="shared" si="1"/>
        <v>6.7251461988304187E-2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46099.4</v>
      </c>
      <c r="G31" s="149">
        <f t="shared" si="0"/>
        <v>-0.32378599854528167</v>
      </c>
      <c r="H31" s="165">
        <v>45099.4</v>
      </c>
      <c r="I31" s="149">
        <f t="shared" si="1"/>
        <v>2.2173243989942217E-2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174547.44285714286</v>
      </c>
      <c r="G33" s="21">
        <f>(F33-E33)/E33</f>
        <v>0.11809918980431605</v>
      </c>
      <c r="H33" s="168">
        <v>174428.42857142858</v>
      </c>
      <c r="I33" s="21">
        <f>(F33-H33)/H33</f>
        <v>6.8231014112210379E-4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150023.6</v>
      </c>
      <c r="G34" s="21">
        <f>(F34-E34)/E34</f>
        <v>-3.7503239896015235E-2</v>
      </c>
      <c r="H34" s="162">
        <v>160857</v>
      </c>
      <c r="I34" s="21">
        <f>(F34-H34)/H34</f>
        <v>-6.734801718296371E-2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134499</v>
      </c>
      <c r="G35" s="21">
        <f>(F35-E35)/E35</f>
        <v>0.62208568345835047</v>
      </c>
      <c r="H35" s="162">
        <v>123749</v>
      </c>
      <c r="I35" s="21">
        <f>(F35-H35)/H35</f>
        <v>8.6869388843546211E-2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138166.66666666669</v>
      </c>
      <c r="G36" s="21">
        <f>(F36-E36)/E36</f>
        <v>0.98979897989799004</v>
      </c>
      <c r="H36" s="162">
        <v>136250</v>
      </c>
      <c r="I36" s="21">
        <f>(F36-H36)/H36</f>
        <v>1.4067278287461916E-2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180832.7</v>
      </c>
      <c r="G37" s="149">
        <f>(F37-E37)/E37</f>
        <v>1.8214760063830595</v>
      </c>
      <c r="H37" s="165">
        <v>167749.4</v>
      </c>
      <c r="I37" s="149">
        <f>(F37-H37)/H37</f>
        <v>7.7993125459763307E-2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1887866.85</v>
      </c>
      <c r="G39" s="21">
        <f t="shared" ref="G39:G44" si="2">(F39-E39)/E39</f>
        <v>-1.210861920145217E-2</v>
      </c>
      <c r="H39" s="162">
        <v>1872169.35</v>
      </c>
      <c r="I39" s="21">
        <f t="shared" ref="I39:I44" si="3">(F39-H39)/H39</f>
        <v>8.3846581507169733E-3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1154470.5</v>
      </c>
      <c r="G40" s="21">
        <f t="shared" si="2"/>
        <v>0.14006106864273737</v>
      </c>
      <c r="H40" s="162">
        <v>1150762.8</v>
      </c>
      <c r="I40" s="21">
        <f t="shared" si="3"/>
        <v>3.2219498231954953E-3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721546.8</v>
      </c>
      <c r="G41" s="21">
        <f t="shared" si="2"/>
        <v>0.23989107537378634</v>
      </c>
      <c r="H41" s="170">
        <v>712576.8</v>
      </c>
      <c r="I41" s="21">
        <f t="shared" si="3"/>
        <v>1.2588116817724067E-2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381763.2</v>
      </c>
      <c r="G42" s="21">
        <f t="shared" si="2"/>
        <v>0.1379679144385027</v>
      </c>
      <c r="H42" s="163">
        <v>383557.2</v>
      </c>
      <c r="I42" s="21">
        <f t="shared" si="3"/>
        <v>-4.6772684752104769E-3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188370</v>
      </c>
      <c r="G43" s="21">
        <f t="shared" si="2"/>
        <v>-0.11578947368421053</v>
      </c>
      <c r="H43" s="163">
        <v>215280</v>
      </c>
      <c r="I43" s="21">
        <f t="shared" si="3"/>
        <v>-0.125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1002487.2</v>
      </c>
      <c r="G44" s="153">
        <f t="shared" si="2"/>
        <v>9.9458927693064386E-2</v>
      </c>
      <c r="H44" s="166">
        <v>1002487.2</v>
      </c>
      <c r="I44" s="153">
        <f t="shared" si="3"/>
        <v>0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379094.625</v>
      </c>
      <c r="G46" s="21">
        <f t="shared" ref="G46:G51" si="4">(F46-E46)/E46</f>
        <v>0.14274687164882316</v>
      </c>
      <c r="H46" s="160">
        <v>381449.25</v>
      </c>
      <c r="I46" s="21">
        <f t="shared" ref="I46:I51" si="5">(F46-H46)/H46</f>
        <v>-6.1728395061728392E-3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317896.8</v>
      </c>
      <c r="G47" s="21">
        <f t="shared" si="4"/>
        <v>9.163089052771948E-4</v>
      </c>
      <c r="H47" s="163">
        <v>317896.8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1091200.5</v>
      </c>
      <c r="G48" s="21">
        <f t="shared" si="4"/>
        <v>0.10657350323281797</v>
      </c>
      <c r="H48" s="163">
        <v>1075503</v>
      </c>
      <c r="I48" s="21">
        <f t="shared" si="5"/>
        <v>1.4595496246872394E-2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1395732</v>
      </c>
      <c r="G49" s="21">
        <f t="shared" si="4"/>
        <v>7.7143382960208298E-2</v>
      </c>
      <c r="H49" s="163">
        <v>1393377.375</v>
      </c>
      <c r="I49" s="21">
        <f t="shared" si="5"/>
        <v>1.6898688339905044E-3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166169.25</v>
      </c>
      <c r="G50" s="21">
        <f t="shared" si="4"/>
        <v>0.17157350921938813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1759465.5</v>
      </c>
      <c r="G51" s="153">
        <f t="shared" si="4"/>
        <v>1.1017331357515625E-2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165048</v>
      </c>
      <c r="G53" s="22">
        <f t="shared" ref="G53:G61" si="6">(F53-E53)/E53</f>
        <v>0.12282611376192974</v>
      </c>
      <c r="H53" s="124">
        <v>165048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209898</v>
      </c>
      <c r="G54" s="147">
        <f t="shared" si="6"/>
        <v>8.1669672764751358E-2</v>
      </c>
      <c r="H54" s="174">
        <v>209898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186037.8</v>
      </c>
      <c r="G56" s="147">
        <f t="shared" si="6"/>
        <v>-0.15173824130879351</v>
      </c>
      <c r="H56" s="174">
        <v>186037.8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109097.625</v>
      </c>
      <c r="G57" s="147">
        <f t="shared" si="6"/>
        <v>6.3979758587879895E-2</v>
      </c>
      <c r="H57" s="179">
        <v>109097.625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171999.75</v>
      </c>
      <c r="G58" s="152">
        <f t="shared" si="6"/>
        <v>0.63609215017064857</v>
      </c>
      <c r="H58" s="166">
        <v>161011.5</v>
      </c>
      <c r="I58" s="152">
        <f t="shared" si="7"/>
        <v>6.8245125348189412E-2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228017.4</v>
      </c>
      <c r="G59" s="147">
        <f t="shared" si="6"/>
        <v>0.22321804511278193</v>
      </c>
      <c r="H59" s="173">
        <v>228017.4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218868</v>
      </c>
      <c r="G60" s="147">
        <f t="shared" si="6"/>
        <v>0.19519226555495903</v>
      </c>
      <c r="H60" s="174">
        <v>218868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1444170</v>
      </c>
      <c r="G61" s="28">
        <f t="shared" si="6"/>
        <v>0.52414010728936578</v>
      </c>
      <c r="H61" s="175">
        <v>1444170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495656.57142857142</v>
      </c>
      <c r="G63" s="21">
        <f t="shared" ref="G63:G68" si="8">(F63-E63)/E63</f>
        <v>0.18329980956459885</v>
      </c>
      <c r="H63" s="168">
        <v>495592.5</v>
      </c>
      <c r="I63" s="21">
        <f t="shared" ref="I63:I68" si="9">(F63-H63)/H63</f>
        <v>1.2928248222364192E-4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3145779</v>
      </c>
      <c r="G64" s="21">
        <f t="shared" si="8"/>
        <v>8.6880165289256198E-2</v>
      </c>
      <c r="H64" s="162">
        <v>3147931.8</v>
      </c>
      <c r="I64" s="21">
        <f t="shared" si="9"/>
        <v>-6.8387758591206263E-4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824741.66666666663</v>
      </c>
      <c r="G65" s="21">
        <f t="shared" si="8"/>
        <v>-3.3657758655295404E-2</v>
      </c>
      <c r="H65" s="162">
        <v>824741.66666666663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301167.75</v>
      </c>
      <c r="G67" s="21">
        <f t="shared" si="8"/>
        <v>1.7424242424242425E-2</v>
      </c>
      <c r="H67" s="162">
        <v>300831.375</v>
      </c>
      <c r="I67" s="21">
        <f t="shared" si="9"/>
        <v>1.1181513231457323E-3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224121.85714285713</v>
      </c>
      <c r="G68" s="153">
        <f t="shared" si="8"/>
        <v>6.5520812729199553E-3</v>
      </c>
      <c r="H68" s="171">
        <v>224121.85714285713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313053</v>
      </c>
      <c r="G70" s="21">
        <f>(F70-E70)/E70</f>
        <v>5.9754896311021016E-3</v>
      </c>
      <c r="H70" s="160">
        <v>313591.2</v>
      </c>
      <c r="I70" s="21">
        <f>(F70-H70)/H70</f>
        <v>-1.7162471395881377E-3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207975.85714285719</v>
      </c>
      <c r="G71" s="21">
        <f>(F71-E71)/E71</f>
        <v>-1.0003659875563986E-2</v>
      </c>
      <c r="H71" s="163">
        <v>207975.85714285719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98311.200000000012</v>
      </c>
      <c r="G72" s="21">
        <f>(F72-E72)/E72</f>
        <v>4.3528064146622037E-3</v>
      </c>
      <c r="H72" s="163">
        <v>98072</v>
      </c>
      <c r="I72" s="21">
        <f>(F72-H72)/H72</f>
        <v>2.4390243902440213E-3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132217.79999999999</v>
      </c>
      <c r="G74" s="21">
        <f>(F74-E74)/E74</f>
        <v>1.2362637362637296E-2</v>
      </c>
      <c r="H74" s="166">
        <v>132217.79999999999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70414.5</v>
      </c>
      <c r="G76" s="22">
        <f t="shared" ref="G76:G82" si="10">(F76-E76)/E76</f>
        <v>-2.4960290447014937E-3</v>
      </c>
      <c r="H76" s="160">
        <v>70414.5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98333.625</v>
      </c>
      <c r="G77" s="21">
        <f t="shared" si="10"/>
        <v>-5.6320315923827635E-2</v>
      </c>
      <c r="H77" s="154">
        <v>98333.625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59330.142857142855</v>
      </c>
      <c r="G78" s="21">
        <f t="shared" si="10"/>
        <v>0.22324966974900923</v>
      </c>
      <c r="H78" s="163">
        <v>59330.142857142855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143071.5</v>
      </c>
      <c r="G80" s="21">
        <f t="shared" si="10"/>
        <v>8.5347367804408852E-2</v>
      </c>
      <c r="H80" s="172">
        <v>143071.5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586339</v>
      </c>
      <c r="G81" s="21">
        <f t="shared" si="10"/>
        <v>1.3436692506459949E-2</v>
      </c>
      <c r="H81" s="172">
        <v>586339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301392</v>
      </c>
      <c r="G82" s="149">
        <f t="shared" si="10"/>
        <v>0.42395926836087539</v>
      </c>
      <c r="H82" s="166">
        <v>301392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8" t="s">
        <v>208</v>
      </c>
      <c r="E11" s="228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229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110428.48482142857</v>
      </c>
      <c r="F15" s="159">
        <v>118249.25</v>
      </c>
      <c r="G15" s="147">
        <f>(F15-E15)/E15</f>
        <v>7.0821991184776376E-2</v>
      </c>
      <c r="H15" s="159">
        <v>126124.25</v>
      </c>
      <c r="I15" s="147">
        <f>(F15-H15)/H15</f>
        <v>-6.2438428771627981E-2</v>
      </c>
    </row>
    <row r="16" spans="1:9" ht="16.5">
      <c r="A16" s="122"/>
      <c r="B16" s="155" t="s">
        <v>17</v>
      </c>
      <c r="C16" s="142" t="s">
        <v>97</v>
      </c>
      <c r="D16" s="138" t="s">
        <v>161</v>
      </c>
      <c r="E16" s="162">
        <v>46551.947222222225</v>
      </c>
      <c r="F16" s="162">
        <v>41149.4</v>
      </c>
      <c r="G16" s="147">
        <f>(F16-E16)/E16</f>
        <v>-0.11605416195443789</v>
      </c>
      <c r="H16" s="162">
        <v>42399.4</v>
      </c>
      <c r="I16" s="147">
        <f>(F16-H16)/H16</f>
        <v>-2.948154926720661E-2</v>
      </c>
    </row>
    <row r="17" spans="1:9" ht="16.5">
      <c r="A17" s="122"/>
      <c r="B17" s="155" t="s">
        <v>5</v>
      </c>
      <c r="C17" s="142" t="s">
        <v>85</v>
      </c>
      <c r="D17" s="138" t="s">
        <v>161</v>
      </c>
      <c r="E17" s="162">
        <v>62539.863888888889</v>
      </c>
      <c r="F17" s="162">
        <v>66443.777777777781</v>
      </c>
      <c r="G17" s="147">
        <f>(F17-E17)/E17</f>
        <v>6.2422807568381658E-2</v>
      </c>
      <c r="H17" s="162">
        <v>67054.888888888891</v>
      </c>
      <c r="I17" s="147">
        <f>(F17-H17)/H17</f>
        <v>-9.1135951641606802E-3</v>
      </c>
    </row>
    <row r="18" spans="1:9" ht="16.5">
      <c r="A18" s="122"/>
      <c r="B18" s="155" t="s">
        <v>11</v>
      </c>
      <c r="C18" s="142" t="s">
        <v>91</v>
      </c>
      <c r="D18" s="138" t="s">
        <v>81</v>
      </c>
      <c r="E18" s="162">
        <v>22559.447222222225</v>
      </c>
      <c r="F18" s="162">
        <v>27499.4</v>
      </c>
      <c r="G18" s="147">
        <f>(F18-E18)/E18</f>
        <v>0.21897490346800993</v>
      </c>
      <c r="H18" s="162">
        <v>27749.4</v>
      </c>
      <c r="I18" s="147">
        <f>(F18-H18)/H18</f>
        <v>-9.00920380260474E-3</v>
      </c>
    </row>
    <row r="19" spans="1:9" ht="16.5">
      <c r="A19" s="122"/>
      <c r="B19" s="155" t="s">
        <v>12</v>
      </c>
      <c r="C19" s="142" t="s">
        <v>92</v>
      </c>
      <c r="D19" s="138" t="s">
        <v>81</v>
      </c>
      <c r="E19" s="162">
        <v>29834.329861111109</v>
      </c>
      <c r="F19" s="162">
        <v>36443.744444444441</v>
      </c>
      <c r="G19" s="147">
        <f>(F19-E19)/E19</f>
        <v>0.22153722286045607</v>
      </c>
      <c r="H19" s="162">
        <v>36388.222222222219</v>
      </c>
      <c r="I19" s="147">
        <f>(F19-H19)/H19</f>
        <v>1.5258294808454418E-3</v>
      </c>
    </row>
    <row r="20" spans="1:9" ht="16.5" customHeight="1">
      <c r="A20" s="122"/>
      <c r="B20" s="155" t="s">
        <v>13</v>
      </c>
      <c r="C20" s="142" t="s">
        <v>93</v>
      </c>
      <c r="D20" s="138" t="s">
        <v>81</v>
      </c>
      <c r="E20" s="162">
        <v>29817.246527777777</v>
      </c>
      <c r="F20" s="162">
        <v>37165.966666666667</v>
      </c>
      <c r="G20" s="147">
        <f>(F20-E20)/E20</f>
        <v>0.24645871080157636</v>
      </c>
      <c r="H20" s="162">
        <v>36888.188888888893</v>
      </c>
      <c r="I20" s="147">
        <f>(F20-H20)/H20</f>
        <v>7.5302633754796046E-3</v>
      </c>
    </row>
    <row r="21" spans="1:9" ht="16.5">
      <c r="A21" s="122"/>
      <c r="B21" s="155" t="s">
        <v>6</v>
      </c>
      <c r="C21" s="142" t="s">
        <v>86</v>
      </c>
      <c r="D21" s="138" t="s">
        <v>161</v>
      </c>
      <c r="E21" s="162">
        <v>65478.224999999999</v>
      </c>
      <c r="F21" s="162">
        <v>67388.188888888893</v>
      </c>
      <c r="G21" s="147">
        <f>(F21-E21)/E21</f>
        <v>2.9169451201355792E-2</v>
      </c>
      <c r="H21" s="162">
        <v>66665.933333333334</v>
      </c>
      <c r="I21" s="147">
        <f>(F21-H21)/H21</f>
        <v>1.0833952506810962E-2</v>
      </c>
    </row>
    <row r="22" spans="1:9" ht="16.5">
      <c r="A22" s="122"/>
      <c r="B22" s="155" t="s">
        <v>16</v>
      </c>
      <c r="C22" s="142" t="s">
        <v>96</v>
      </c>
      <c r="D22" s="140" t="s">
        <v>81</v>
      </c>
      <c r="E22" s="162">
        <v>30176.261111111111</v>
      </c>
      <c r="F22" s="162">
        <v>39360.37777777778</v>
      </c>
      <c r="G22" s="147">
        <f>(F22-E22)/E22</f>
        <v>0.30434905878001606</v>
      </c>
      <c r="H22" s="162">
        <v>38638.222222222219</v>
      </c>
      <c r="I22" s="147">
        <f>(F22-H22)/H22</f>
        <v>1.8690185883868723E-2</v>
      </c>
    </row>
    <row r="23" spans="1:9" ht="16.5">
      <c r="A23" s="122"/>
      <c r="B23" s="155" t="s">
        <v>15</v>
      </c>
      <c r="C23" s="142" t="s">
        <v>95</v>
      </c>
      <c r="D23" s="140" t="s">
        <v>82</v>
      </c>
      <c r="E23" s="162">
        <v>65217.59375</v>
      </c>
      <c r="F23" s="162">
        <v>99916</v>
      </c>
      <c r="G23" s="147">
        <f>(F23-E23)/E23</f>
        <v>0.53204057762404033</v>
      </c>
      <c r="H23" s="162">
        <v>97999.4</v>
      </c>
      <c r="I23" s="147">
        <f>(F23-H23)/H23</f>
        <v>1.955726259548534E-2</v>
      </c>
    </row>
    <row r="24" spans="1:9" ht="16.5">
      <c r="A24" s="122"/>
      <c r="B24" s="155" t="s">
        <v>19</v>
      </c>
      <c r="C24" s="142" t="s">
        <v>99</v>
      </c>
      <c r="D24" s="140" t="s">
        <v>161</v>
      </c>
      <c r="E24" s="162">
        <v>68172.797222222231</v>
      </c>
      <c r="F24" s="162">
        <v>46099.4</v>
      </c>
      <c r="G24" s="147">
        <f>(F24-E24)/E24</f>
        <v>-0.32378599854528167</v>
      </c>
      <c r="H24" s="162">
        <v>45099.4</v>
      </c>
      <c r="I24" s="147">
        <f>(F24-H24)/H24</f>
        <v>2.2173243989942217E-2</v>
      </c>
    </row>
    <row r="25" spans="1:9" ht="16.5">
      <c r="A25" s="122"/>
      <c r="B25" s="155" t="s">
        <v>14</v>
      </c>
      <c r="C25" s="142" t="s">
        <v>94</v>
      </c>
      <c r="D25" s="140" t="s">
        <v>81</v>
      </c>
      <c r="E25" s="162">
        <v>29162.013194444444</v>
      </c>
      <c r="F25" s="162">
        <v>39499.4</v>
      </c>
      <c r="G25" s="147">
        <f>(F25-E25)/E25</f>
        <v>0.35448124711516482</v>
      </c>
      <c r="H25" s="162">
        <v>38499.4</v>
      </c>
      <c r="I25" s="147">
        <f>(F25-H25)/H25</f>
        <v>2.5974430770349666E-2</v>
      </c>
    </row>
    <row r="26" spans="1:9" ht="16.5">
      <c r="A26" s="122"/>
      <c r="B26" s="155" t="s">
        <v>10</v>
      </c>
      <c r="C26" s="142" t="s">
        <v>90</v>
      </c>
      <c r="D26" s="140" t="s">
        <v>161</v>
      </c>
      <c r="E26" s="162">
        <v>76630.416666666672</v>
      </c>
      <c r="F26" s="162">
        <v>88749.4</v>
      </c>
      <c r="G26" s="147">
        <f>(F26-E26)/E26</f>
        <v>0.15814847237552523</v>
      </c>
      <c r="H26" s="162">
        <v>84499.4</v>
      </c>
      <c r="I26" s="147">
        <f>(F26-H26)/H26</f>
        <v>5.0296215121054116E-2</v>
      </c>
    </row>
    <row r="27" spans="1:9" ht="16.5">
      <c r="A27" s="122"/>
      <c r="B27" s="155" t="s">
        <v>18</v>
      </c>
      <c r="C27" s="142" t="s">
        <v>98</v>
      </c>
      <c r="D27" s="140" t="s">
        <v>83</v>
      </c>
      <c r="E27" s="162">
        <v>118980.81666666665</v>
      </c>
      <c r="F27" s="162">
        <v>106458.33333333334</v>
      </c>
      <c r="G27" s="147">
        <f>(F27-E27)/E27</f>
        <v>-0.10524791881716486</v>
      </c>
      <c r="H27" s="162">
        <v>99750</v>
      </c>
      <c r="I27" s="147">
        <f>(F27-H27)/H27</f>
        <v>6.7251461988304187E-2</v>
      </c>
    </row>
    <row r="28" spans="1:9" ht="17.25" thickBot="1">
      <c r="A28" s="36"/>
      <c r="B28" s="155" t="s">
        <v>4</v>
      </c>
      <c r="C28" s="142" t="s">
        <v>84</v>
      </c>
      <c r="D28" s="140" t="s">
        <v>161</v>
      </c>
      <c r="E28" s="162">
        <v>66759.024999999994</v>
      </c>
      <c r="F28" s="162">
        <v>72082.7</v>
      </c>
      <c r="G28" s="147">
        <f>(F28-E28)/E28</f>
        <v>7.9744648757228004E-2</v>
      </c>
      <c r="H28" s="162">
        <v>66116</v>
      </c>
      <c r="I28" s="147">
        <f>(F28-H28)/H28</f>
        <v>9.0245931393308693E-2</v>
      </c>
    </row>
    <row r="29" spans="1:9" ht="16.5">
      <c r="A29" s="122"/>
      <c r="B29" s="155" t="s">
        <v>9</v>
      </c>
      <c r="C29" s="142" t="s">
        <v>88</v>
      </c>
      <c r="D29" s="140" t="s">
        <v>161</v>
      </c>
      <c r="E29" s="162">
        <v>57149.75</v>
      </c>
      <c r="F29" s="162">
        <v>109499.4</v>
      </c>
      <c r="G29" s="147">
        <f>(F29-E29)/E29</f>
        <v>0.91600838148898278</v>
      </c>
      <c r="H29" s="162">
        <v>99499.4</v>
      </c>
      <c r="I29" s="147">
        <f>(F29-H29)/H29</f>
        <v>0.10050311861177053</v>
      </c>
    </row>
    <row r="30" spans="1:9" ht="17.25" thickBot="1">
      <c r="A30" s="36"/>
      <c r="B30" s="156" t="s">
        <v>7</v>
      </c>
      <c r="C30" s="143" t="s">
        <v>87</v>
      </c>
      <c r="D30" s="139" t="s">
        <v>161</v>
      </c>
      <c r="E30" s="165">
        <v>34134.9</v>
      </c>
      <c r="F30" s="165">
        <v>54999.4</v>
      </c>
      <c r="G30" s="149">
        <f>(F30-E30)/E30</f>
        <v>0.61123659363290939</v>
      </c>
      <c r="H30" s="165">
        <v>47799.4</v>
      </c>
      <c r="I30" s="149">
        <f>(F30-H30)/H30</f>
        <v>0.15062950580969636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913593.11815476185</v>
      </c>
      <c r="F31" s="93">
        <f>SUM(F15:F30)</f>
        <v>1051004.138888889</v>
      </c>
      <c r="G31" s="94">
        <f t="shared" ref="G31" si="0">(F31-E31)/E31</f>
        <v>0.15040724147710779</v>
      </c>
      <c r="H31" s="93">
        <f>SUM(H15:H30)</f>
        <v>1021170.9055555558</v>
      </c>
      <c r="I31" s="97">
        <f t="shared" ref="I31" si="1">(F31-H31)/H31</f>
        <v>2.9214731022034698E-2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27</v>
      </c>
      <c r="C33" s="144" t="s">
        <v>101</v>
      </c>
      <c r="D33" s="146" t="s">
        <v>161</v>
      </c>
      <c r="E33" s="168">
        <v>155869.19999999998</v>
      </c>
      <c r="F33" s="168">
        <v>150023.6</v>
      </c>
      <c r="G33" s="147">
        <f>(F33-E33)/E33</f>
        <v>-3.7503239896015235E-2</v>
      </c>
      <c r="H33" s="168">
        <v>160857</v>
      </c>
      <c r="I33" s="147">
        <f>(F33-H33)/H33</f>
        <v>-6.734801718296371E-2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156110.875</v>
      </c>
      <c r="F34" s="162">
        <v>174547.44285714286</v>
      </c>
      <c r="G34" s="147">
        <f>(F34-E34)/E34</f>
        <v>0.11809918980431605</v>
      </c>
      <c r="H34" s="162">
        <v>174428.42857142858</v>
      </c>
      <c r="I34" s="147">
        <f>(F34-H34)/H34</f>
        <v>6.8231014112210379E-4</v>
      </c>
    </row>
    <row r="35" spans="1:9" ht="16.5">
      <c r="A35" s="35"/>
      <c r="B35" s="157" t="s">
        <v>29</v>
      </c>
      <c r="C35" s="142" t="s">
        <v>103</v>
      </c>
      <c r="D35" s="138" t="s">
        <v>161</v>
      </c>
      <c r="E35" s="162">
        <v>69437.5</v>
      </c>
      <c r="F35" s="162">
        <v>138166.66666666669</v>
      </c>
      <c r="G35" s="147">
        <f>(F35-E35)/E35</f>
        <v>0.98979897989799004</v>
      </c>
      <c r="H35" s="162">
        <v>136250</v>
      </c>
      <c r="I35" s="147">
        <f>(F35-H35)/H35</f>
        <v>1.4067278287461916E-2</v>
      </c>
    </row>
    <row r="36" spans="1:9" ht="16.5">
      <c r="A36" s="35"/>
      <c r="B36" s="155" t="s">
        <v>30</v>
      </c>
      <c r="C36" s="142" t="s">
        <v>104</v>
      </c>
      <c r="D36" s="138" t="s">
        <v>161</v>
      </c>
      <c r="E36" s="162">
        <v>64091.525000000001</v>
      </c>
      <c r="F36" s="162">
        <v>180832.7</v>
      </c>
      <c r="G36" s="147">
        <f>(F36-E36)/E36</f>
        <v>1.8214760063830595</v>
      </c>
      <c r="H36" s="162">
        <v>167749.4</v>
      </c>
      <c r="I36" s="147">
        <f>(F36-H36)/H36</f>
        <v>7.7993125459763307E-2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82917.32142857142</v>
      </c>
      <c r="F37" s="165">
        <v>134499</v>
      </c>
      <c r="G37" s="149">
        <f>(F37-E37)/E37</f>
        <v>0.62208568345835047</v>
      </c>
      <c r="H37" s="165">
        <v>123749</v>
      </c>
      <c r="I37" s="149">
        <f>(F37-H37)/H37</f>
        <v>8.6869388843546211E-2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528426.42142857146</v>
      </c>
      <c r="F38" s="95">
        <f>SUM(F33:F37)</f>
        <v>778069.40952380956</v>
      </c>
      <c r="G38" s="96">
        <f t="shared" ref="G38" si="2">(F38-E38)/E38</f>
        <v>0.47242714968782629</v>
      </c>
      <c r="H38" s="95">
        <f>SUM(H33:H37)</f>
        <v>763033.82857142854</v>
      </c>
      <c r="I38" s="97">
        <f t="shared" ref="I38" si="3">(F38-H38)/H38</f>
        <v>1.9704999161742297E-2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213037.5</v>
      </c>
      <c r="F40" s="162">
        <v>188370</v>
      </c>
      <c r="G40" s="147">
        <f>(F40-E40)/E40</f>
        <v>-0.11578947368421053</v>
      </c>
      <c r="H40" s="162">
        <v>215280</v>
      </c>
      <c r="I40" s="147">
        <f>(F40-H40)/H40</f>
        <v>-0.125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335478</v>
      </c>
      <c r="F41" s="162">
        <v>381763.2</v>
      </c>
      <c r="G41" s="147">
        <f>(F41-E41)/E41</f>
        <v>0.1379679144385027</v>
      </c>
      <c r="H41" s="162">
        <v>383557.2</v>
      </c>
      <c r="I41" s="147">
        <f>(F41-H41)/H41</f>
        <v>-4.6772684752104769E-3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911800.5</v>
      </c>
      <c r="F42" s="170">
        <v>1002487.2</v>
      </c>
      <c r="G42" s="147">
        <f>(F42-E42)/E42</f>
        <v>9.9458927693064386E-2</v>
      </c>
      <c r="H42" s="170">
        <v>1002487.2</v>
      </c>
      <c r="I42" s="147">
        <f>(F42-H42)/H42</f>
        <v>0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1012639.175</v>
      </c>
      <c r="F43" s="163">
        <v>1154470.5</v>
      </c>
      <c r="G43" s="147">
        <f>(F43-E43)/E43</f>
        <v>0.14006106864273737</v>
      </c>
      <c r="H43" s="163">
        <v>1150762.8</v>
      </c>
      <c r="I43" s="147">
        <f>(F43-H43)/H43</f>
        <v>3.2219498231954953E-3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1911006.5</v>
      </c>
      <c r="F44" s="163">
        <v>1887866.85</v>
      </c>
      <c r="G44" s="147">
        <f>(F44-E44)/E44</f>
        <v>-1.210861920145217E-2</v>
      </c>
      <c r="H44" s="163">
        <v>1872169.35</v>
      </c>
      <c r="I44" s="147">
        <f>(F44-H44)/H44</f>
        <v>8.3846581507169733E-3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581943.69999999995</v>
      </c>
      <c r="F45" s="166">
        <v>721546.8</v>
      </c>
      <c r="G45" s="153">
        <f>(F45-E45)/E45</f>
        <v>0.23989107537378634</v>
      </c>
      <c r="H45" s="166">
        <v>712576.8</v>
      </c>
      <c r="I45" s="153">
        <f>(F45-H45)/H45</f>
        <v>1.2588116817724067E-2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4965905.375</v>
      </c>
      <c r="F46" s="77">
        <f>SUM(F40:F45)</f>
        <v>5336504.55</v>
      </c>
      <c r="G46" s="96">
        <f t="shared" ref="G46" si="4">(F46-E46)/E46</f>
        <v>7.4628722662682598E-2</v>
      </c>
      <c r="H46" s="95">
        <f>SUM(H40:H45)</f>
        <v>5336833.3500000006</v>
      </c>
      <c r="I46" s="97">
        <f t="shared" ref="I46" si="5">(F46-H46)/H46</f>
        <v>-6.1609568528263122E-5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331739.80555555556</v>
      </c>
      <c r="F48" s="160">
        <v>379094.625</v>
      </c>
      <c r="G48" s="147">
        <f>(F48-E48)/E48</f>
        <v>0.14274687164882316</v>
      </c>
      <c r="H48" s="160">
        <v>381449.25</v>
      </c>
      <c r="I48" s="147">
        <f>(F48-H48)/H48</f>
        <v>-6.1728395061728392E-3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317605.77500000002</v>
      </c>
      <c r="F49" s="163">
        <v>317896.8</v>
      </c>
      <c r="G49" s="147">
        <f>(F49-E49)/E49</f>
        <v>9.163089052771948E-4</v>
      </c>
      <c r="H49" s="163">
        <v>317896.8</v>
      </c>
      <c r="I49" s="147">
        <f>(F49-H49)/H49</f>
        <v>0</v>
      </c>
    </row>
    <row r="50" spans="1:9" ht="16.5">
      <c r="A50" s="35"/>
      <c r="B50" s="155" t="s">
        <v>49</v>
      </c>
      <c r="C50" s="142" t="s">
        <v>158</v>
      </c>
      <c r="D50" s="138" t="s">
        <v>199</v>
      </c>
      <c r="E50" s="163">
        <v>141834.25</v>
      </c>
      <c r="F50" s="163">
        <v>166169.25</v>
      </c>
      <c r="G50" s="147">
        <f>(F50-E50)/E50</f>
        <v>0.17157350921938813</v>
      </c>
      <c r="H50" s="163">
        <v>166169.25</v>
      </c>
      <c r="I50" s="147">
        <f>(F50-H50)/H50</f>
        <v>0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1740292.125</v>
      </c>
      <c r="F51" s="163">
        <v>1759465.5</v>
      </c>
      <c r="G51" s="147">
        <f>(F51-E51)/E51</f>
        <v>1.1017331357515625E-2</v>
      </c>
      <c r="H51" s="163">
        <v>1759465.5</v>
      </c>
      <c r="I51" s="147">
        <f>(F51-H51)/H51</f>
        <v>0</v>
      </c>
    </row>
    <row r="52" spans="1:9" ht="16.5">
      <c r="A52" s="35"/>
      <c r="B52" s="155" t="s">
        <v>48</v>
      </c>
      <c r="C52" s="142" t="s">
        <v>157</v>
      </c>
      <c r="D52" s="140" t="s">
        <v>114</v>
      </c>
      <c r="E52" s="163">
        <v>1295771.78125</v>
      </c>
      <c r="F52" s="163">
        <v>1395732</v>
      </c>
      <c r="G52" s="147">
        <f>(F52-E52)/E52</f>
        <v>7.7143382960208298E-2</v>
      </c>
      <c r="H52" s="163">
        <v>1393377.375</v>
      </c>
      <c r="I52" s="147">
        <f>(F52-H52)/H52</f>
        <v>1.6898688339905044E-3</v>
      </c>
    </row>
    <row r="53" spans="1:9" ht="16.5" customHeight="1" thickBot="1">
      <c r="A53" s="36"/>
      <c r="B53" s="155" t="s">
        <v>47</v>
      </c>
      <c r="C53" s="142" t="s">
        <v>113</v>
      </c>
      <c r="D53" s="139" t="s">
        <v>114</v>
      </c>
      <c r="E53" s="166">
        <v>986107.5625</v>
      </c>
      <c r="F53" s="166">
        <v>1091200.5</v>
      </c>
      <c r="G53" s="153">
        <f>(F53-E53)/E53</f>
        <v>0.10657350323281797</v>
      </c>
      <c r="H53" s="166">
        <v>1075503</v>
      </c>
      <c r="I53" s="153">
        <f>(F53-H53)/H53</f>
        <v>1.4595496246872394E-2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4813351.2993055554</v>
      </c>
      <c r="F54" s="77">
        <f>SUM(F48:F53)</f>
        <v>5109558.6749999998</v>
      </c>
      <c r="G54" s="96">
        <f t="shared" ref="G54" si="6">(F54-E54)/E54</f>
        <v>6.153869877255367E-2</v>
      </c>
      <c r="H54" s="77">
        <f>SUM(H48:H53)</f>
        <v>5093861.1749999998</v>
      </c>
      <c r="I54" s="97">
        <f t="shared" ref="I54" si="7">(F54-H54)/H54</f>
        <v>3.0816505320249528E-3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146993.375</v>
      </c>
      <c r="F56" s="124">
        <v>165048</v>
      </c>
      <c r="G56" s="148">
        <f>(F56-E56)/E56</f>
        <v>0.12282611376192974</v>
      </c>
      <c r="H56" s="124">
        <v>165048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194050</v>
      </c>
      <c r="F57" s="174">
        <v>209898</v>
      </c>
      <c r="G57" s="147">
        <f>(F57-E57)/E57</f>
        <v>8.1669672764751358E-2</v>
      </c>
      <c r="H57" s="174">
        <v>209898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>(F58-E58)/E58</f>
        <v>4.2199488491048681E-2</v>
      </c>
      <c r="H58" s="174">
        <v>146211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219316.5</v>
      </c>
      <c r="F59" s="174">
        <v>186037.8</v>
      </c>
      <c r="G59" s="147">
        <f>(F59-E59)/E59</f>
        <v>-0.15173824130879351</v>
      </c>
      <c r="H59" s="174">
        <v>186037.8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102537.3125</v>
      </c>
      <c r="F60" s="179">
        <v>109097.625</v>
      </c>
      <c r="G60" s="147">
        <f>(F60-E60)/E60</f>
        <v>6.3979758587879895E-2</v>
      </c>
      <c r="H60" s="179">
        <v>109097.625</v>
      </c>
      <c r="I60" s="147">
        <f>(F60-H60)/H60</f>
        <v>0</v>
      </c>
    </row>
    <row r="61" spans="1:9" s="118" customFormat="1" ht="17.25" thickBot="1">
      <c r="A61" s="128"/>
      <c r="B61" s="178" t="s">
        <v>54</v>
      </c>
      <c r="C61" s="143" t="s">
        <v>121</v>
      </c>
      <c r="D61" s="139" t="s">
        <v>120</v>
      </c>
      <c r="E61" s="166">
        <v>186407.8125</v>
      </c>
      <c r="F61" s="175">
        <v>228017.4</v>
      </c>
      <c r="G61" s="152">
        <f>(F61-E61)/E61</f>
        <v>0.22321804511278193</v>
      </c>
      <c r="H61" s="175">
        <v>228017.4</v>
      </c>
      <c r="I61" s="152">
        <f>(F61-H61)/H61</f>
        <v>0</v>
      </c>
    </row>
    <row r="62" spans="1:9" s="118" customFormat="1" ht="16.5">
      <c r="A62" s="128"/>
      <c r="B62" s="88" t="s">
        <v>55</v>
      </c>
      <c r="C62" s="141" t="s">
        <v>122</v>
      </c>
      <c r="D62" s="138" t="s">
        <v>120</v>
      </c>
      <c r="E62" s="160">
        <v>183123.67499999999</v>
      </c>
      <c r="F62" s="173">
        <v>218868</v>
      </c>
      <c r="G62" s="147">
        <f>(F62-E62)/E62</f>
        <v>0.19519226555495903</v>
      </c>
      <c r="H62" s="173">
        <v>218868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947531</v>
      </c>
      <c r="F63" s="174">
        <v>1444170</v>
      </c>
      <c r="G63" s="147">
        <f>(F63-E63)/E63</f>
        <v>0.52414010728936578</v>
      </c>
      <c r="H63" s="174">
        <v>1444170</v>
      </c>
      <c r="I63" s="147">
        <f>(F63-H63)/H63</f>
        <v>0</v>
      </c>
    </row>
    <row r="64" spans="1:9" ht="16.5" customHeight="1" thickBot="1">
      <c r="A64" s="103"/>
      <c r="B64" s="178" t="s">
        <v>43</v>
      </c>
      <c r="C64" s="143" t="s">
        <v>119</v>
      </c>
      <c r="D64" s="139" t="s">
        <v>114</v>
      </c>
      <c r="E64" s="166">
        <v>105128.4</v>
      </c>
      <c r="F64" s="166">
        <v>171999.75</v>
      </c>
      <c r="G64" s="152">
        <f>(F64-E64)/E64</f>
        <v>0.63609215017064857</v>
      </c>
      <c r="H64" s="166">
        <v>161011.5</v>
      </c>
      <c r="I64" s="152">
        <f>(F64-H64)/H64</f>
        <v>6.8245125348189412E-2</v>
      </c>
    </row>
    <row r="65" spans="1:9" ht="15.75" customHeight="1" thickBot="1">
      <c r="A65" s="217" t="s">
        <v>192</v>
      </c>
      <c r="B65" s="229"/>
      <c r="C65" s="229"/>
      <c r="D65" s="230"/>
      <c r="E65" s="92">
        <f>SUM(E56:E64)</f>
        <v>2225378.875</v>
      </c>
      <c r="F65" s="92">
        <f>SUM(F56:F64)</f>
        <v>2879347.5750000002</v>
      </c>
      <c r="G65" s="94">
        <f t="shared" ref="G65" si="8">(F65-E65)/E65</f>
        <v>0.29386847666557464</v>
      </c>
      <c r="H65" s="92">
        <f>SUM(H56:H64)</f>
        <v>2868359.3250000002</v>
      </c>
      <c r="I65" s="131">
        <f t="shared" ref="I65" si="9">(F65-H65)/H65</f>
        <v>3.8308484938510971E-3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60</v>
      </c>
      <c r="C67" s="142" t="s">
        <v>129</v>
      </c>
      <c r="D67" s="146" t="s">
        <v>206</v>
      </c>
      <c r="E67" s="160">
        <v>2894320</v>
      </c>
      <c r="F67" s="168">
        <v>3145779</v>
      </c>
      <c r="G67" s="147">
        <f>(F67-E67)/E67</f>
        <v>8.6880165289256198E-2</v>
      </c>
      <c r="H67" s="168">
        <v>3147931.8</v>
      </c>
      <c r="I67" s="147">
        <f>(F67-H67)/H67</f>
        <v>-6.8387758591206263E-4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853467.46875</v>
      </c>
      <c r="F68" s="162">
        <v>824741.66666666663</v>
      </c>
      <c r="G68" s="147">
        <f>(F68-E68)/E68</f>
        <v>-3.3657758655295404E-2</v>
      </c>
      <c r="H68" s="162">
        <v>824741.66666666663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600840.5</v>
      </c>
      <c r="F69" s="162">
        <v>585292.5</v>
      </c>
      <c r="G69" s="147">
        <f>(F69-E69)/E69</f>
        <v>-2.5877083851704404E-2</v>
      </c>
      <c r="H69" s="162">
        <v>585292.5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222662.95138888891</v>
      </c>
      <c r="F70" s="162">
        <v>224121.85714285713</v>
      </c>
      <c r="G70" s="147">
        <f>(F70-E70)/E70</f>
        <v>6.5520812729199553E-3</v>
      </c>
      <c r="H70" s="162">
        <v>224121.85714285713</v>
      </c>
      <c r="I70" s="147">
        <f>(F70-H70)/H70</f>
        <v>0</v>
      </c>
    </row>
    <row r="71" spans="1:9" ht="16.5">
      <c r="A71" s="35"/>
      <c r="B71" s="155" t="s">
        <v>59</v>
      </c>
      <c r="C71" s="142" t="s">
        <v>128</v>
      </c>
      <c r="D71" s="140" t="s">
        <v>124</v>
      </c>
      <c r="E71" s="163">
        <v>418876.57500000001</v>
      </c>
      <c r="F71" s="162">
        <v>495656.57142857142</v>
      </c>
      <c r="G71" s="147">
        <f>(F71-E71)/E71</f>
        <v>0.18329980956459885</v>
      </c>
      <c r="H71" s="162">
        <v>495592.5</v>
      </c>
      <c r="I71" s="147">
        <f>(F71-H71)/H71</f>
        <v>1.2928248222364192E-4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296010</v>
      </c>
      <c r="F72" s="171">
        <v>301167.75</v>
      </c>
      <c r="G72" s="153">
        <f>(F72-E72)/E72</f>
        <v>1.7424242424242425E-2</v>
      </c>
      <c r="H72" s="171">
        <v>300831.375</v>
      </c>
      <c r="I72" s="153">
        <f>(F72-H72)/H72</f>
        <v>1.1181513231457323E-3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5286177.4951388892</v>
      </c>
      <c r="F73" s="77">
        <f>SUM(F67:F72)</f>
        <v>5576759.3452380951</v>
      </c>
      <c r="G73" s="96">
        <f t="shared" ref="G73" si="10">(F73-E73)/E73</f>
        <v>5.4970127349378992E-2</v>
      </c>
      <c r="H73" s="77">
        <f>SUM(H67:H72)</f>
        <v>5578511.6988095241</v>
      </c>
      <c r="I73" s="97">
        <f t="shared" ref="I73" si="11">(F73-H73)/H73</f>
        <v>-3.1412564247250326E-4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311193.46666666662</v>
      </c>
      <c r="F75" s="160">
        <v>313053</v>
      </c>
      <c r="G75" s="147">
        <f>(F75-E75)/E75</f>
        <v>5.9754896311021016E-3</v>
      </c>
      <c r="H75" s="160">
        <v>313591.2</v>
      </c>
      <c r="I75" s="147">
        <f>(F75-H75)/H75</f>
        <v>-1.7162471395881377E-3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210077.4</v>
      </c>
      <c r="F76" s="163">
        <v>207975.85714285719</v>
      </c>
      <c r="G76" s="147">
        <f>(F76-E76)/E76</f>
        <v>-1.0003659875563986E-2</v>
      </c>
      <c r="H76" s="163">
        <v>207975.85714285719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133274.04166666666</v>
      </c>
      <c r="F77" s="163">
        <v>149350.5</v>
      </c>
      <c r="G77" s="147">
        <f>(F77-E77)/E77</f>
        <v>0.12062707885412803</v>
      </c>
      <c r="H77" s="163">
        <v>149350.5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130603.2</v>
      </c>
      <c r="F78" s="163">
        <v>132217.79999999999</v>
      </c>
      <c r="G78" s="147">
        <f>(F78-E78)/E78</f>
        <v>1.2362637362637296E-2</v>
      </c>
      <c r="H78" s="163">
        <v>132217.79999999999</v>
      </c>
      <c r="I78" s="147">
        <f>(F78-H78)/H78</f>
        <v>0</v>
      </c>
    </row>
    <row r="79" spans="1:9" ht="16.5" customHeight="1" thickBot="1">
      <c r="A79" s="36"/>
      <c r="B79" s="155" t="s">
        <v>69</v>
      </c>
      <c r="C79" s="142" t="s">
        <v>140</v>
      </c>
      <c r="D79" s="139" t="s">
        <v>136</v>
      </c>
      <c r="E79" s="166">
        <v>97885.125</v>
      </c>
      <c r="F79" s="166">
        <v>98311.200000000012</v>
      </c>
      <c r="G79" s="147">
        <f>(F79-E79)/E79</f>
        <v>4.3528064146622037E-3</v>
      </c>
      <c r="H79" s="166">
        <v>98072</v>
      </c>
      <c r="I79" s="147">
        <f>(F79-H79)/H79</f>
        <v>2.4390243902440213E-3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883033.23333333316</v>
      </c>
      <c r="F80" s="77">
        <f>SUM(F75:F79)</f>
        <v>900908.35714285704</v>
      </c>
      <c r="G80" s="96">
        <f t="shared" ref="G80" si="12">(F80-E80)/E80</f>
        <v>2.0242866445748211E-2</v>
      </c>
      <c r="H80" s="77">
        <f>SUM(H75:H79)</f>
        <v>901207.35714285728</v>
      </c>
      <c r="I80" s="97">
        <f t="shared" ref="I80" si="13">(F80-H80)/H80</f>
        <v>-3.3177714055527408E-4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70590.69642857142</v>
      </c>
      <c r="F82" s="160">
        <v>70414.5</v>
      </c>
      <c r="G82" s="148">
        <f>(F82-E82)/E82</f>
        <v>-2.4960290447014937E-3</v>
      </c>
      <c r="H82" s="160">
        <v>70414.5</v>
      </c>
      <c r="I82" s="148">
        <f>(F82-H82)/H82</f>
        <v>0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104202.33333333333</v>
      </c>
      <c r="F83" s="154">
        <v>98333.625</v>
      </c>
      <c r="G83" s="147">
        <f>(F83-E83)/E83</f>
        <v>-5.6320315923827635E-2</v>
      </c>
      <c r="H83" s="154">
        <v>98333.625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48502.071428571428</v>
      </c>
      <c r="F84" s="163">
        <v>59330.142857142855</v>
      </c>
      <c r="G84" s="147">
        <f>(F84-E84)/E84</f>
        <v>0.22324966974900923</v>
      </c>
      <c r="H84" s="163">
        <v>59330.142857142855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92541.333333333328</v>
      </c>
      <c r="F85" s="163">
        <v>91045.5</v>
      </c>
      <c r="G85" s="147">
        <f>(F85-E85)/E85</f>
        <v>-1.6163948361813049E-2</v>
      </c>
      <c r="H85" s="163">
        <v>91045.5</v>
      </c>
      <c r="I85" s="147">
        <f>(F85-H85)/H85</f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131820.93055555556</v>
      </c>
      <c r="F86" s="172">
        <v>143071.5</v>
      </c>
      <c r="G86" s="147">
        <f>(F86-E86)/E86</f>
        <v>8.5347367804408852E-2</v>
      </c>
      <c r="H86" s="172">
        <v>143071.5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578565</v>
      </c>
      <c r="F87" s="172">
        <v>586339</v>
      </c>
      <c r="G87" s="147">
        <f>(F87-E87)/E87</f>
        <v>1.3436692506459949E-2</v>
      </c>
      <c r="H87" s="172">
        <v>586339</v>
      </c>
      <c r="I87" s="147">
        <f>(F87-H87)/H87</f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211657.73958333331</v>
      </c>
      <c r="F88" s="166">
        <v>301392</v>
      </c>
      <c r="G88" s="149">
        <f>(F88-E88)/E88</f>
        <v>0.42395926836087539</v>
      </c>
      <c r="H88" s="166">
        <v>301392</v>
      </c>
      <c r="I88" s="149">
        <f>(F88-H88)/H88</f>
        <v>0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1237880.1046626982</v>
      </c>
      <c r="F89" s="77">
        <f>SUM(F82:F88)</f>
        <v>1349926.2678571427</v>
      </c>
      <c r="G89" s="104">
        <f t="shared" ref="G89:G90" si="14">(F89-E89)/E89</f>
        <v>9.0514552073664045E-2</v>
      </c>
      <c r="H89" s="77">
        <f>SUM(H82:H88)</f>
        <v>1349926.2678571427</v>
      </c>
      <c r="I89" s="97">
        <f t="shared" ref="I89:I90" si="15">(F89-H89)/H89</f>
        <v>0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20853745.922023807</v>
      </c>
      <c r="F90" s="92">
        <f>SUM(F31,F38,F46,F54,F65,F73,F80,F89)</f>
        <v>22982078.31865079</v>
      </c>
      <c r="G90" s="94">
        <f t="shared" si="14"/>
        <v>0.10205995625846932</v>
      </c>
      <c r="H90" s="92">
        <f>SUM(H31,H38,H46,H54,H65,H73,H80,H89)</f>
        <v>22912903.907936506</v>
      </c>
      <c r="I90" s="105">
        <f t="shared" si="15"/>
        <v>3.0190154417888146E-3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8" zoomScaleNormal="100" workbookViewId="0">
      <selection activeCell="I35" sqref="I35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70000</v>
      </c>
      <c r="E16" s="194">
        <v>50000</v>
      </c>
      <c r="F16" s="194">
        <v>40000</v>
      </c>
      <c r="G16" s="134">
        <v>55000</v>
      </c>
      <c r="H16" s="134">
        <v>53333</v>
      </c>
      <c r="I16" s="134">
        <f>AVERAGE(D16:H16)</f>
        <v>53666.6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60000</v>
      </c>
      <c r="E17" s="180">
        <v>45000</v>
      </c>
      <c r="F17" s="180">
        <v>65000</v>
      </c>
      <c r="G17" s="196">
        <v>60000</v>
      </c>
      <c r="H17" s="196">
        <v>65000</v>
      </c>
      <c r="I17" s="134">
        <f t="shared" ref="I17:I40" si="0">AVERAGE(D17:H17)</f>
        <v>59000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40000</v>
      </c>
      <c r="E18" s="180">
        <v>45000</v>
      </c>
      <c r="F18" s="180">
        <v>70000</v>
      </c>
      <c r="G18" s="196">
        <v>45000</v>
      </c>
      <c r="H18" s="196">
        <v>83333</v>
      </c>
      <c r="I18" s="134">
        <f t="shared" si="0"/>
        <v>56666.6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75000</v>
      </c>
      <c r="E19" s="180">
        <v>30000</v>
      </c>
      <c r="F19" s="180">
        <v>45000</v>
      </c>
      <c r="G19" s="196">
        <v>45000</v>
      </c>
      <c r="H19" s="196">
        <v>50000</v>
      </c>
      <c r="I19" s="134">
        <f t="shared" si="0"/>
        <v>49000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100000</v>
      </c>
      <c r="E20" s="180">
        <v>85000</v>
      </c>
      <c r="F20" s="180">
        <v>72500</v>
      </c>
      <c r="G20" s="196">
        <v>100000</v>
      </c>
      <c r="H20" s="196">
        <v>100000</v>
      </c>
      <c r="I20" s="134">
        <f t="shared" si="0"/>
        <v>91500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60000</v>
      </c>
      <c r="F21" s="180">
        <v>82500</v>
      </c>
      <c r="G21" s="196">
        <v>90000</v>
      </c>
      <c r="H21" s="196">
        <v>100000</v>
      </c>
      <c r="I21" s="134">
        <f t="shared" si="0"/>
        <v>86500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60000</v>
      </c>
      <c r="E22" s="180">
        <v>75000</v>
      </c>
      <c r="F22" s="180">
        <v>80000</v>
      </c>
      <c r="G22" s="196">
        <v>65000</v>
      </c>
      <c r="H22" s="196">
        <v>75000</v>
      </c>
      <c r="I22" s="134">
        <f t="shared" si="0"/>
        <v>71000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20000</v>
      </c>
      <c r="F23" s="180">
        <v>27500</v>
      </c>
      <c r="G23" s="196">
        <v>17500</v>
      </c>
      <c r="H23" s="196">
        <v>25000</v>
      </c>
      <c r="I23" s="134">
        <f t="shared" si="0"/>
        <v>22000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27500</v>
      </c>
      <c r="G24" s="196">
        <v>32500</v>
      </c>
      <c r="H24" s="196">
        <v>28333</v>
      </c>
      <c r="I24" s="134">
        <f t="shared" si="0"/>
        <v>25666.6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27500</v>
      </c>
      <c r="G25" s="196">
        <v>37500</v>
      </c>
      <c r="H25" s="196">
        <v>33333</v>
      </c>
      <c r="I25" s="134">
        <f t="shared" si="0"/>
        <v>27666.6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35000</v>
      </c>
      <c r="E26" s="180">
        <v>25000</v>
      </c>
      <c r="F26" s="180">
        <v>30000</v>
      </c>
      <c r="G26" s="196">
        <v>35000</v>
      </c>
      <c r="H26" s="196">
        <v>30000</v>
      </c>
      <c r="I26" s="134">
        <f t="shared" si="0"/>
        <v>31000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80000</v>
      </c>
      <c r="E27" s="180">
        <v>55000</v>
      </c>
      <c r="F27" s="180">
        <v>60000</v>
      </c>
      <c r="G27" s="196">
        <v>87500</v>
      </c>
      <c r="H27" s="196">
        <v>91666</v>
      </c>
      <c r="I27" s="134">
        <f t="shared" si="0"/>
        <v>74833.2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35000</v>
      </c>
      <c r="E28" s="180">
        <v>20000</v>
      </c>
      <c r="F28" s="180">
        <v>25000</v>
      </c>
      <c r="G28" s="196">
        <v>32500</v>
      </c>
      <c r="H28" s="196">
        <v>36666</v>
      </c>
      <c r="I28" s="134">
        <f t="shared" si="0"/>
        <v>29833.200000000001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30000</v>
      </c>
      <c r="E29" s="180">
        <v>30000</v>
      </c>
      <c r="F29" s="180">
        <v>25000</v>
      </c>
      <c r="G29" s="196">
        <v>50000</v>
      </c>
      <c r="H29" s="196">
        <v>50000</v>
      </c>
      <c r="I29" s="134">
        <f t="shared" si="0"/>
        <v>37000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70000</v>
      </c>
      <c r="E30" s="180">
        <v>150000</v>
      </c>
      <c r="F30" s="180">
        <v>155000</v>
      </c>
      <c r="G30" s="196">
        <v>50000</v>
      </c>
      <c r="H30" s="196">
        <v>50000</v>
      </c>
      <c r="I30" s="134">
        <f t="shared" si="0"/>
        <v>95000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45000</v>
      </c>
      <c r="F31" s="181">
        <v>25000</v>
      </c>
      <c r="G31" s="136">
        <v>47500</v>
      </c>
      <c r="H31" s="136">
        <v>50000</v>
      </c>
      <c r="I31" s="134">
        <f t="shared" si="0"/>
        <v>43500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225000</v>
      </c>
      <c r="E33" s="194">
        <v>125000</v>
      </c>
      <c r="F33" s="194">
        <v>155000</v>
      </c>
      <c r="G33" s="134">
        <v>125000</v>
      </c>
      <c r="H33" s="134">
        <v>133333</v>
      </c>
      <c r="I33" s="134">
        <f t="shared" si="0"/>
        <v>152666.6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125000</v>
      </c>
      <c r="F34" s="180">
        <v>155000</v>
      </c>
      <c r="G34" s="196">
        <v>125000</v>
      </c>
      <c r="H34" s="196">
        <v>116666</v>
      </c>
      <c r="I34" s="134">
        <f t="shared" si="0"/>
        <v>124333.2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90000</v>
      </c>
      <c r="E35" s="180">
        <v>125000</v>
      </c>
      <c r="F35" s="180">
        <v>90000</v>
      </c>
      <c r="G35" s="196">
        <v>125000</v>
      </c>
      <c r="H35" s="196">
        <v>150000</v>
      </c>
      <c r="I35" s="134">
        <f t="shared" si="0"/>
        <v>116000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65000</v>
      </c>
      <c r="F36" s="180">
        <v>50000</v>
      </c>
      <c r="G36" s="196">
        <v>100000</v>
      </c>
      <c r="H36" s="196">
        <v>75000</v>
      </c>
      <c r="I36" s="134">
        <f t="shared" si="0"/>
        <v>73000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125000</v>
      </c>
      <c r="E37" s="180">
        <v>150000</v>
      </c>
      <c r="F37" s="180">
        <v>190000</v>
      </c>
      <c r="G37" s="196">
        <v>175000</v>
      </c>
      <c r="H37" s="196">
        <v>183333</v>
      </c>
      <c r="I37" s="134">
        <f t="shared" si="0"/>
        <v>164666.6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2200000</v>
      </c>
      <c r="F39" s="159">
        <v>1973400</v>
      </c>
      <c r="G39" s="159">
        <v>1569750</v>
      </c>
      <c r="H39" s="159">
        <v>1693536</v>
      </c>
      <c r="I39" s="159">
        <f t="shared" si="0"/>
        <v>1864077.2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1440000</v>
      </c>
      <c r="F40" s="181">
        <v>1255800</v>
      </c>
      <c r="G40" s="136">
        <v>1098825</v>
      </c>
      <c r="H40" s="136">
        <v>1278225</v>
      </c>
      <c r="I40" s="136">
        <f t="shared" si="0"/>
        <v>1265730</v>
      </c>
      <c r="K40" s="199"/>
      <c r="L40" s="195"/>
    </row>
    <row r="41" spans="1:12" ht="15.75" thickBot="1">
      <c r="C41" s="200" t="s">
        <v>220</v>
      </c>
      <c r="D41" s="200">
        <f>SUM(D16:D40)</f>
        <v>4619500</v>
      </c>
      <c r="E41" s="200">
        <f t="shared" ref="E41:H41" si="1">SUM(E16:E40)</f>
        <v>5005000</v>
      </c>
      <c r="F41" s="200">
        <f t="shared" si="1"/>
        <v>4726700</v>
      </c>
      <c r="G41" s="200">
        <f t="shared" si="1"/>
        <v>4168575</v>
      </c>
      <c r="H41" s="201">
        <f t="shared" si="1"/>
        <v>4551757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28-07-2025</vt:lpstr>
      <vt:lpstr>By Order</vt:lpstr>
      <vt:lpstr>All Stores</vt:lpstr>
      <vt:lpstr>'28-07-2025'!Print_Titles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2025-08-01T05:57:49Z</cp:lastPrinted>
  <dcterms:created xsi:type="dcterms:W3CDTF">2010-10-20T06:23:14Z</dcterms:created>
  <dcterms:modified xsi:type="dcterms:W3CDTF">2025-08-01T05:58:23Z</dcterms:modified>
</cp:coreProperties>
</file>