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5-08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'25-08-2025'!$12:$14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2" i="11"/>
  <c r="G82" i="11"/>
  <c r="I88" i="11"/>
  <c r="G88" i="11"/>
  <c r="I87" i="11"/>
  <c r="G87" i="11"/>
  <c r="I86" i="11"/>
  <c r="G86" i="11"/>
  <c r="I85" i="11"/>
  <c r="G85" i="11"/>
  <c r="I84" i="11"/>
  <c r="G84" i="11"/>
  <c r="I76" i="11"/>
  <c r="G76" i="11"/>
  <c r="I79" i="11"/>
  <c r="G79" i="11"/>
  <c r="I78" i="11"/>
  <c r="G78" i="11"/>
  <c r="I77" i="11"/>
  <c r="G77" i="11"/>
  <c r="I75" i="11"/>
  <c r="G75" i="11"/>
  <c r="I70" i="11"/>
  <c r="G70" i="11"/>
  <c r="I72" i="11"/>
  <c r="G72" i="11"/>
  <c r="I69" i="11"/>
  <c r="G69" i="11"/>
  <c r="I67" i="11"/>
  <c r="G67" i="11"/>
  <c r="I68" i="11"/>
  <c r="G68" i="11"/>
  <c r="I71" i="11"/>
  <c r="G71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2" i="11"/>
  <c r="G52" i="11"/>
  <c r="I51" i="11"/>
  <c r="G51" i="11"/>
  <c r="I53" i="11"/>
  <c r="G53" i="11"/>
  <c r="I50" i="11"/>
  <c r="G50" i="11"/>
  <c r="I49" i="11"/>
  <c r="G49" i="11"/>
  <c r="I48" i="11"/>
  <c r="G48" i="11"/>
  <c r="I43" i="11"/>
  <c r="G43" i="11"/>
  <c r="I45" i="11"/>
  <c r="G45" i="11"/>
  <c r="I44" i="11"/>
  <c r="G44" i="11"/>
  <c r="I41" i="11"/>
  <c r="G41" i="11"/>
  <c r="I42" i="11"/>
  <c r="G42" i="11"/>
  <c r="I40" i="11"/>
  <c r="G40" i="11"/>
  <c r="I33" i="11"/>
  <c r="G33" i="11"/>
  <c r="I35" i="11"/>
  <c r="G35" i="11"/>
  <c r="I34" i="11"/>
  <c r="G34" i="11"/>
  <c r="I37" i="11"/>
  <c r="G37" i="11"/>
  <c r="I36" i="11"/>
  <c r="G36" i="11"/>
  <c r="I17" i="11"/>
  <c r="G17" i="11"/>
  <c r="I25" i="11"/>
  <c r="G25" i="11"/>
  <c r="I23" i="11"/>
  <c r="G23" i="11"/>
  <c r="I21" i="11"/>
  <c r="G21" i="11"/>
  <c r="I19" i="11"/>
  <c r="G19" i="11"/>
  <c r="I20" i="11"/>
  <c r="G20" i="11"/>
  <c r="I24" i="11"/>
  <c r="G24" i="11"/>
  <c r="I18" i="11"/>
  <c r="G18" i="11"/>
  <c r="I26" i="11"/>
  <c r="G26" i="11"/>
  <c r="I22" i="11"/>
  <c r="G22" i="11"/>
  <c r="I15" i="11"/>
  <c r="G15" i="11"/>
  <c r="I30" i="11"/>
  <c r="G30" i="11"/>
  <c r="I28" i="11"/>
  <c r="G28" i="11"/>
  <c r="I27" i="11"/>
  <c r="G27" i="11"/>
  <c r="I29" i="11"/>
  <c r="G29" i="11"/>
  <c r="I16" i="11"/>
  <c r="G1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<sst xmlns="http://schemas.openxmlformats.org/spreadsheetml/2006/main" count="852" uniqueCount="231">
  <si>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</si>
  <si>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</si>
  <si>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</si>
  <si>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</si>
  <si>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</si>
  <si>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</si>
  <si>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</si>
  <si>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</si>
  <si>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</si>
  <si>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</si>
  <si>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</si>
  <si>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</si>
  <si>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</si>
  <si>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</si>
  <si>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</si>
  <si>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</si>
  <si>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</si>
  <si>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</si>
  <si>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</si>
  <si>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</si>
  <si>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</si>
  <si>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</si>
  <si>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</si>
  <si>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</si>
  <si>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</si>
  <si>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</si>
  <si>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</si>
  <si>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</si>
  <si>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</si>
  <si>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</si>
  <si>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</si>
  <si>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</si>
  <si>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</si>
  <si>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</si>
  <si>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</si>
  <si>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</si>
  <si>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</si>
  <si>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</si>
  <si>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</si>
  <si>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</si>
  <si>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</si>
  <si>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</si>
  <si>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</si>
  <si>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</si>
  <si>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</si>
  <si>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</si>
  <si>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</si>
  <si>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</si>
  <si>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</si>
  <si>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</si>
  <si>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</si>
  <si>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</si>
  <si>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</si>
  <si>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</si>
  <si>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</si>
  <si>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</si>
  <si>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</si>
  <si>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</si>
  <si>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</si>
  <si>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</si>
  <si>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</si>
  <si>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</si>
  <si>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</si>
  <si>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</si>
  <si>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</si>
  <si>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</si>
  <si>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</si>
  <si>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</si>
  <si>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</si>
  <si>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</si>
  <si>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</si>
  <si>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</si>
  <si>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</si>
  <si>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</si>
  <si>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</si>
  <si>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</si>
  <si>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</si>
  <si>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</si>
  <si>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</si>
  <si>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</si>
  <si>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</si>
  <si>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</si>
  <si>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</si>
  <si>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</si>
  <si>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</si>
  <si>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</si>
  <si>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</si>
  <si>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</si>
  <si>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</si>
  <si>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</si>
  <si>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</si>
  <si>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</si>
  <si>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</si>
  <si>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</si>
  <si>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</si>
  <si>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</si>
  <si>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</si>
  <si>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</si>
  <si>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</si>
  <si>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</si>
  <si>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</si>
  <si>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</si>
  <si>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</si>
  <si>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</si>
  <si>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</si>
  <si>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</si>
  <si>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</si>
  <si>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</si>
  <si>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</si>
  <si>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</si>
  <si>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</si>
  <si>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</si>
  <si>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</si>
  <si>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</si>
  <si>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</si>
  <si>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</si>
  <si>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</si>
  <si>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</si>
  <si>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</si>
  <si>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</si>
  <si>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</si>
  <si>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</si>
  <si>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</si>
  <si>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</si>
  <si>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</si>
  <si>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</si>
  <si>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</si>
  <si>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</si>
  <si>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</si>
  <si>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</si>
  <si>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</si>
  <si>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</si>
  <si>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</si>
  <si>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</si>
  <si>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</si>
  <si>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</si>
  <si>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</si>
  <si>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</si>
  <si>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</si>
  <si>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</si>
  <si>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</si>
  <si>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</si>
  <si>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</si>
  <si>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</si>
  <si>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</si>
  <si>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</si>
  <si>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</si>
  <si>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</si>
  <si>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</si>
  <si>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</si>
  <si>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</si>
  <si>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</si>
  <si>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</si>
  <si>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</si>
  <si>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</si>
  <si>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</si>
  <si>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</si>
  <si>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</si>
  <si>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</si>
  <si>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</si>
  <si>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</si>
  <si>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</si>
  <si>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</si>
  <si>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</si>
  <si>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</si>
  <si>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</si>
  <si>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</si>
  <si>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</si>
  <si>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</si>
  <si>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</si>
  <si>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</si>
  <si>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</si>
  <si>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</si>
  <si>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</si>
  <si>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</si>
  <si>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</si>
  <si>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</si>
  <si>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</si>
  <si>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</si>
  <si>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</si>
  <si>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</si>
  <si>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</si>
  <si>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</si>
  <si>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</si>
  <si>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</si>
  <si>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</si>
  <si>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</si>
  <si>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</si>
  <si>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</si>
  <si>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</si>
  <si>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</si>
  <si>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</si>
  <si>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</si>
  <si>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</si>
  <si>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</si>
  <si>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</si>
  <si>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</si>
  <si>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</si>
  <si>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</si>
  <si>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</si>
  <si>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</si>
  <si>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</si>
  <si>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</si>
  <si>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</si>
  <si>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</si>
  <si>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</si>
  <si>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</si>
  <si>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</si>
  <si>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</si>
  <si>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</si>
  <si>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</si>
  <si>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</si>
  <si>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</si>
  <si>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</si>
  <si>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</si>
  <si>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</si>
  <si>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</si>
  <si>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</si>
  <si>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</si>
  <si>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آب 2024 (ل.ل.)</t>
  </si>
  <si>
    <t>المجموع</t>
  </si>
  <si>
    <t>معدل أسعار  السوبرماركات في 18-08-2025(ل.ل.)</t>
  </si>
  <si>
    <t>معدل أسعار المحلات والملاحم في 18-08-2025 (ل.ل.)</t>
  </si>
  <si>
    <t>المعدل العام للأسعار في 18-08-2025  (ل.ل.)</t>
  </si>
  <si>
    <t>معدل أسعار  السوبرماركات في 25-08-2025(ل.ل.)</t>
  </si>
  <si>
    <t xml:space="preserve"> التاريخ 25 آب 2025</t>
  </si>
  <si>
    <t>معدل أسعار المحلات والملاحم في 25-08-2025 (ل.ل.)</t>
  </si>
  <si>
    <t>معدل أسعار  السوبرماركات في 25-08-2025 (ل.ل.)</t>
  </si>
  <si>
    <t>المعدل العام للأسعار في 25-08-2025 (ل.ل.)</t>
  </si>
  <si>
    <t>المعدل العام للأسعار في 25-08-2025  (ل.ل.)</t>
  </si>
  <si>
    <t xml:space="preserve"> التاريخ25 آب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</si>
</sst>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2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224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84939.083249999996</v>
      </c>
      <c r="F15" s="168">
        <v>61555.333333333336</v>
      </c>
      <c r="G15" s="43">
        <f t="shared" ref="G15:G30" si="0">(F15-E15)/E15</f>
        <v>-0.27530023897057615</v>
      </c>
      <c r="H15" s="168">
        <v>69333.111111111109</v>
      </c>
      <c r="I15" s="43">
        <f t="shared" ref="I15:I30" si="1">(F15-H15)/H15</f>
        <v>-0.11217984673027792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74207.780388888888</v>
      </c>
      <c r="F16" s="162">
        <v>128123.5</v>
      </c>
      <c r="G16" s="46">
        <f t="shared" si="0"/>
        <v>0.72655076500824567</v>
      </c>
      <c r="H16" s="162">
        <v>104998.66666666667</v>
      </c>
      <c r="I16" s="42">
        <f t="shared" si="1"/>
        <v>0.22023930462609043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56817.65</v>
      </c>
      <c r="F17" s="162">
        <v>101498.8</v>
      </c>
      <c r="G17" s="46">
        <f t="shared" si="0"/>
        <v>0.78639560066282221</v>
      </c>
      <c r="H17" s="162">
        <v>98332</v>
      </c>
      <c r="I17" s="42">
        <f t="shared" si="1"/>
        <v>3.2205182443151799E-2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38830.75</v>
      </c>
      <c r="F18" s="162">
        <v>72498.8</v>
      </c>
      <c r="G18" s="46">
        <f t="shared" si="0"/>
        <v>0.86704609104897545</v>
      </c>
      <c r="H18" s="162">
        <v>66998.8</v>
      </c>
      <c r="I18" s="42">
        <f t="shared" si="1"/>
        <v>8.2091022525776575E-2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105442.05624999999</v>
      </c>
      <c r="F19" s="162">
        <v>226248.5</v>
      </c>
      <c r="G19" s="46">
        <f t="shared" si="0"/>
        <v>1.1457140352381929</v>
      </c>
      <c r="H19" s="162">
        <v>193123.5</v>
      </c>
      <c r="I19" s="42">
        <f t="shared" si="1"/>
        <v>0.17152236781127103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72828.675000000003</v>
      </c>
      <c r="F20" s="162">
        <v>137498.79999999999</v>
      </c>
      <c r="G20" s="46">
        <f t="shared" si="0"/>
        <v>0.88797613028110123</v>
      </c>
      <c r="H20" s="162">
        <v>157998.79999999999</v>
      </c>
      <c r="I20" s="42">
        <f t="shared" si="1"/>
        <v>-0.1297478208695256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93397.4</v>
      </c>
      <c r="F21" s="162">
        <v>111998.8</v>
      </c>
      <c r="G21" s="46">
        <f t="shared" si="0"/>
        <v>0.19916400242405047</v>
      </c>
      <c r="H21" s="162">
        <v>108998.8</v>
      </c>
      <c r="I21" s="42">
        <f t="shared" si="1"/>
        <v>2.7523238787949957E-2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27527.241666666669</v>
      </c>
      <c r="F22" s="162">
        <v>50554.222222222219</v>
      </c>
      <c r="G22" s="46">
        <f t="shared" si="0"/>
        <v>0.83651608956662804</v>
      </c>
      <c r="H22" s="162">
        <v>40498.800000000003</v>
      </c>
      <c r="I22" s="42">
        <f t="shared" si="1"/>
        <v>0.24828938690090116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33416.113888888882</v>
      </c>
      <c r="F23" s="162">
        <v>52220.888888888891</v>
      </c>
      <c r="G23" s="46">
        <f t="shared" si="0"/>
        <v>0.56274571790505967</v>
      </c>
      <c r="H23" s="162">
        <v>51109.777777777781</v>
      </c>
      <c r="I23" s="42">
        <f t="shared" si="1"/>
        <v>2.1739697557327551E-2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33943.908333333333</v>
      </c>
      <c r="F24" s="162">
        <v>51109.777777777781</v>
      </c>
      <c r="G24" s="46">
        <f t="shared" si="0"/>
        <v>0.50571281526786804</v>
      </c>
      <c r="H24" s="162">
        <v>49998.666666666664</v>
      </c>
      <c r="I24" s="42">
        <f t="shared" si="1"/>
        <v>2.2222814830617818E-2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34724.48055555555</v>
      </c>
      <c r="F25" s="162">
        <v>51665.333333333336</v>
      </c>
      <c r="G25" s="46">
        <f t="shared" si="0"/>
        <v>0.48786482927150449</v>
      </c>
      <c r="H25" s="162">
        <v>50554.222222222219</v>
      </c>
      <c r="I25" s="42">
        <f t="shared" si="1"/>
        <v>2.1978601633449786E-2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69814.033333333326</v>
      </c>
      <c r="F26" s="162">
        <v>112298.8</v>
      </c>
      <c r="G26" s="46">
        <f t="shared" si="0"/>
        <v>0.60854193115901745</v>
      </c>
      <c r="H26" s="162">
        <v>122498.8</v>
      </c>
      <c r="I26" s="42">
        <f t="shared" si="1"/>
        <v>-8.3266121790580808E-2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33471.677777777775</v>
      </c>
      <c r="F27" s="162">
        <v>53332</v>
      </c>
      <c r="G27" s="46">
        <f t="shared" si="0"/>
        <v>0.59334707850849699</v>
      </c>
      <c r="H27" s="162">
        <v>52220.888888888891</v>
      </c>
      <c r="I27" s="42">
        <f t="shared" si="1"/>
        <v>2.127713899078271E-2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50567.933416666667</v>
      </c>
      <c r="F28" s="162">
        <v>42398.8</v>
      </c>
      <c r="G28" s="46">
        <f t="shared" si="0"/>
        <v>-0.16154770157117398</v>
      </c>
      <c r="H28" s="162">
        <v>46098.8</v>
      </c>
      <c r="I28" s="42">
        <f t="shared" si="1"/>
        <v>-8.0262392947321834E-2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89598.94642857142</v>
      </c>
      <c r="F29" s="162">
        <v>129000</v>
      </c>
      <c r="G29" s="46">
        <f t="shared" si="0"/>
        <v>0.43974907230454136</v>
      </c>
      <c r="H29" s="162">
        <v>119416.66666666667</v>
      </c>
      <c r="I29" s="42">
        <f t="shared" si="1"/>
        <v>8.0251221214235821E-2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58843.275000000001</v>
      </c>
      <c r="F30" s="165">
        <v>49398.8</v>
      </c>
      <c r="G30" s="48">
        <f t="shared" si="0"/>
        <v>-0.1605021984245438</v>
      </c>
      <c r="H30" s="165">
        <v>53198.8</v>
      </c>
      <c r="I30" s="53">
        <f t="shared" si="1"/>
        <v>-7.1430182635698544E-2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135443.34097222221</v>
      </c>
      <c r="F32" s="168">
        <v>193332</v>
      </c>
      <c r="G32" s="43">
        <f>(F32-E32)/E32</f>
        <v>0.42740129276381367</v>
      </c>
      <c r="H32" s="168">
        <v>180887.55555555556</v>
      </c>
      <c r="I32" s="42">
        <f>(F32-H32)/H32</f>
        <v>6.8796575896136788E-2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179998.66666666666</v>
      </c>
      <c r="G33" s="46">
        <f>(F33-E33)/E33</f>
        <v>0.35260761274807689</v>
      </c>
      <c r="H33" s="162">
        <v>167554.22222222222</v>
      </c>
      <c r="I33" s="42">
        <f>(F33-H33)/H33</f>
        <v>7.4271148046270885E-2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86674.225000000006</v>
      </c>
      <c r="F34" s="162">
        <v>122141.42857142857</v>
      </c>
      <c r="G34" s="46">
        <f>(F34-E34)/E34</f>
        <v>0.40920127721278798</v>
      </c>
      <c r="H34" s="162">
        <v>144166.66666666666</v>
      </c>
      <c r="I34" s="42">
        <f>(F34-H34)/H34</f>
        <v>-0.1527762180016515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232500</v>
      </c>
      <c r="G35" s="46">
        <f>(F35-E35)/E35</f>
        <v>1.4827586206896548</v>
      </c>
      <c r="H35" s="162">
        <v>232500</v>
      </c>
      <c r="I35" s="42">
        <f>(F35-H35)/H35</f>
        <v>0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237220.88888888888</v>
      </c>
      <c r="G36" s="48">
        <f>(F36-E36)/E36</f>
        <v>0.4900662188102653</v>
      </c>
      <c r="H36" s="162">
        <v>248498.8</v>
      </c>
      <c r="I36" s="53">
        <f>(F36-H36)/H36</f>
        <v>-4.5384167292200656E-2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1903304.5</v>
      </c>
      <c r="F38" s="162">
        <v>1943051.5</v>
      </c>
      <c r="G38" s="43">
        <f t="shared" ref="G38:G43" si="2">(F38-E38)/E38</f>
        <v>2.0883153483848747E-2</v>
      </c>
      <c r="H38" s="162">
        <v>1943051.5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1020530.90625</v>
      </c>
      <c r="F39" s="162">
        <v>1039174.5</v>
      </c>
      <c r="G39" s="46">
        <f t="shared" si="2"/>
        <v>1.8268524388454797E-2</v>
      </c>
      <c r="H39" s="162">
        <v>1043211</v>
      </c>
      <c r="I39" s="42">
        <f t="shared" si="3"/>
        <v>-3.869303525365434E-3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560101.75</v>
      </c>
      <c r="F40" s="162">
        <v>735001.8</v>
      </c>
      <c r="G40" s="46">
        <f t="shared" si="2"/>
        <v>0.31226478046176442</v>
      </c>
      <c r="H40" s="162">
        <v>735001.8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373413.625</v>
      </c>
      <c r="F41" s="162">
        <v>346242</v>
      </c>
      <c r="G41" s="46">
        <f t="shared" si="2"/>
        <v>-7.2765488940046044E-2</v>
      </c>
      <c r="H41" s="162">
        <v>339066</v>
      </c>
      <c r="I41" s="42">
        <f t="shared" si="3"/>
        <v>2.1164021164021163E-2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183884.99999999997</v>
      </c>
      <c r="G42" s="46">
        <f t="shared" si="2"/>
        <v>-0.13684210526315804</v>
      </c>
      <c r="H42" s="162">
        <v>178503</v>
      </c>
      <c r="I42" s="42">
        <f t="shared" si="3"/>
        <v>3.0150753768844057E-2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1036035</v>
      </c>
      <c r="F43" s="162">
        <v>1012354.2</v>
      </c>
      <c r="G43" s="48">
        <f t="shared" si="2"/>
        <v>-2.2857142857142902E-2</v>
      </c>
      <c r="H43" s="162">
        <v>994414.2</v>
      </c>
      <c r="I43" s="55">
        <f t="shared" si="3"/>
        <v>1.8040772145047811E-2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404964.35416666669</v>
      </c>
      <c r="F45" s="162">
        <v>457806.375</v>
      </c>
      <c r="G45" s="43">
        <f t="shared" ref="G45:G50" si="4">(F45-E45)/E45</f>
        <v>0.13048561012751683</v>
      </c>
      <c r="H45" s="162">
        <v>460048.875</v>
      </c>
      <c r="I45" s="42">
        <f t="shared" ref="I45:I50" si="5">(F45-H45)/H45</f>
        <v>-4.8744820862783329E-3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314533.05</v>
      </c>
      <c r="F46" s="162">
        <v>321036.3</v>
      </c>
      <c r="G46" s="46">
        <f t="shared" si="4"/>
        <v>2.0675887637245118E-2</v>
      </c>
      <c r="H46" s="162">
        <v>321036.3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990175.875</v>
      </c>
      <c r="F47" s="162">
        <v>1107795</v>
      </c>
      <c r="G47" s="46">
        <f t="shared" si="4"/>
        <v>0.11878609444004076</v>
      </c>
      <c r="H47" s="162">
        <v>1107795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1297389.03125</v>
      </c>
      <c r="F48" s="162">
        <v>1445179.125</v>
      </c>
      <c r="G48" s="46">
        <f t="shared" si="4"/>
        <v>0.11391347559614262</v>
      </c>
      <c r="H48" s="162">
        <v>1431051.375</v>
      </c>
      <c r="I48" s="78">
        <f t="shared" si="5"/>
        <v>9.8722870798401627E-3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144884.1875</v>
      </c>
      <c r="F49" s="162">
        <v>166169.25</v>
      </c>
      <c r="G49" s="46">
        <f t="shared" si="4"/>
        <v>0.14691087321037019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1767538.5</v>
      </c>
      <c r="F50" s="162">
        <v>1759465.5</v>
      </c>
      <c r="G50" s="53">
        <f t="shared" si="4"/>
        <v>-4.5673686881502161E-3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153611.25</v>
      </c>
      <c r="F52" s="159">
        <v>165048</v>
      </c>
      <c r="G52" s="161">
        <f t="shared" ref="G52:G60" si="6">(F52-E52)/E52</f>
        <v>7.4452554744525543E-2</v>
      </c>
      <c r="H52" s="159">
        <v>165048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189042.75</v>
      </c>
      <c r="F53" s="162">
        <v>209898</v>
      </c>
      <c r="G53" s="164">
        <f t="shared" si="6"/>
        <v>0.1103202846975089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189536.09999999998</v>
      </c>
      <c r="F55" s="162">
        <v>182629.2</v>
      </c>
      <c r="G55" s="164">
        <f t="shared" si="6"/>
        <v>-3.6441079034547859E-2</v>
      </c>
      <c r="H55" s="162">
        <v>182629.2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110256.25</v>
      </c>
      <c r="F56" s="162">
        <v>108649.125</v>
      </c>
      <c r="G56" s="169">
        <f t="shared" si="6"/>
        <v>-1.4576271186440677E-2</v>
      </c>
      <c r="H56" s="162">
        <v>108649.125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148005</v>
      </c>
      <c r="F57" s="165">
        <v>171999.75</v>
      </c>
      <c r="G57" s="167">
        <f t="shared" si="6"/>
        <v>0.16212121212121211</v>
      </c>
      <c r="H57" s="165">
        <v>171999.75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186127.5</v>
      </c>
      <c r="F58" s="168">
        <v>228017.4</v>
      </c>
      <c r="G58" s="42">
        <f t="shared" si="6"/>
        <v>0.22506024096385538</v>
      </c>
      <c r="H58" s="168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180717.46875</v>
      </c>
      <c r="F59" s="162">
        <v>220790.14285714287</v>
      </c>
      <c r="G59" s="46">
        <f t="shared" si="6"/>
        <v>0.22174211704225671</v>
      </c>
      <c r="H59" s="162">
        <v>220790.14285714287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944840</v>
      </c>
      <c r="F60" s="162">
        <v>1444170</v>
      </c>
      <c r="G60" s="48">
        <f t="shared" si="6"/>
        <v>0.52848101265822789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449319.13541666669</v>
      </c>
      <c r="F62" s="162">
        <v>495656.57142857142</v>
      </c>
      <c r="G62" s="43">
        <f t="shared" ref="G62:G67" si="8">(F62-E62)/E62</f>
        <v>0.10312811620839314</v>
      </c>
      <c r="H62" s="162">
        <v>495592.5</v>
      </c>
      <c r="I62" s="42">
        <f t="shared" ref="I62:I67" si="9">(F62-H62)/H62</f>
        <v>1.2928248222364192E-4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2941150.875</v>
      </c>
      <c r="F63" s="162">
        <v>3145779</v>
      </c>
      <c r="G63" s="46">
        <f t="shared" si="8"/>
        <v>6.9574167969196757E-2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829240.45982142864</v>
      </c>
      <c r="F64" s="162">
        <v>822150.33333333337</v>
      </c>
      <c r="G64" s="46">
        <f t="shared" si="8"/>
        <v>-8.5501453819825397E-3</v>
      </c>
      <c r="H64" s="162">
        <v>824741.66666666663</v>
      </c>
      <c r="I64" s="78">
        <f t="shared" si="9"/>
        <v>-3.1419939577038334E-3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574977</v>
      </c>
      <c r="G65" s="46">
        <f t="shared" si="8"/>
        <v>-4.3045533714854443E-2</v>
      </c>
      <c r="H65" s="162">
        <v>574977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292141.6875</v>
      </c>
      <c r="F66" s="162">
        <v>300607.125</v>
      </c>
      <c r="G66" s="46">
        <f t="shared" si="8"/>
        <v>2.8977163692189598E-2</v>
      </c>
      <c r="H66" s="162">
        <v>287712.75</v>
      </c>
      <c r="I66" s="78">
        <f t="shared" si="9"/>
        <v>4.4816835541699143E-2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219989.25</v>
      </c>
      <c r="F67" s="162">
        <v>224250</v>
      </c>
      <c r="G67" s="48">
        <f t="shared" si="8"/>
        <v>1.9367991845056064E-2</v>
      </c>
      <c r="H67" s="162">
        <v>224250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312791.37500000006</v>
      </c>
      <c r="F69" s="168">
        <v>322920</v>
      </c>
      <c r="G69" s="43">
        <f>(F69-E69)/E69</f>
        <v>3.2381407575576338E-2</v>
      </c>
      <c r="H69" s="168">
        <v>324714</v>
      </c>
      <c r="I69" s="42">
        <f>(F69-H69)/H69</f>
        <v>-5.5248618784530384E-3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205028.57142857142</v>
      </c>
      <c r="F70" s="162">
        <v>207975.85714285719</v>
      </c>
      <c r="G70" s="46">
        <f>(F70-E70)/E70</f>
        <v>1.4375000000000264E-2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97829.0625</v>
      </c>
      <c r="F71" s="162">
        <v>98311.200000000012</v>
      </c>
      <c r="G71" s="46">
        <f>(F71-E71)/E71</f>
        <v>4.9283667621777697E-3</v>
      </c>
      <c r="H71" s="162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134026.75</v>
      </c>
      <c r="F72" s="162">
        <v>149350.5</v>
      </c>
      <c r="G72" s="46">
        <f>(F72-E72)/E72</f>
        <v>0.11433351924149471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129706.2</v>
      </c>
      <c r="F73" s="171">
        <v>131859</v>
      </c>
      <c r="G73" s="46">
        <f>(F73-E73)/E73</f>
        <v>1.6597510373444008E-2</v>
      </c>
      <c r="H73" s="171">
        <v>132217.79999999999</v>
      </c>
      <c r="I73" s="55">
        <f>(F73-H73)/H73</f>
        <v>-2.7137042062414319E-3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69966</v>
      </c>
      <c r="F75" s="159">
        <v>70606.71428571429</v>
      </c>
      <c r="G75" s="42">
        <f t="shared" ref="G75:G81" si="10">(F75-E75)/E75</f>
        <v>9.1575091575092169E-3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93820.59375</v>
      </c>
      <c r="F76" s="162">
        <v>89587.875</v>
      </c>
      <c r="G76" s="46">
        <f t="shared" si="10"/>
        <v>-4.5115028383627132E-2</v>
      </c>
      <c r="H76" s="162">
        <v>89587.875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50103.857142857145</v>
      </c>
      <c r="F77" s="162">
        <v>58176.857142857145</v>
      </c>
      <c r="G77" s="46">
        <f t="shared" si="10"/>
        <v>0.16112531969309463</v>
      </c>
      <c r="H77" s="162">
        <v>58176.857142857145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96776.333333333343</v>
      </c>
      <c r="F78" s="162">
        <v>89700</v>
      </c>
      <c r="G78" s="46">
        <f t="shared" si="10"/>
        <v>-7.3120494335736447E-2</v>
      </c>
      <c r="H78" s="162">
        <v>89700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140791.625</v>
      </c>
      <c r="F79" s="162">
        <v>143520</v>
      </c>
      <c r="G79" s="46">
        <f t="shared" si="10"/>
        <v>1.9378816033979295E-2</v>
      </c>
      <c r="H79" s="162">
        <v>142802.4</v>
      </c>
      <c r="I79" s="42">
        <f t="shared" si="11"/>
        <v>5.0251256281407444E-3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561110.14583333337</v>
      </c>
      <c r="F80" s="162">
        <v>566455.5</v>
      </c>
      <c r="G80" s="46">
        <f t="shared" si="10"/>
        <v>9.5263901505968484E-3</v>
      </c>
      <c r="H80" s="162">
        <v>586339</v>
      </c>
      <c r="I80" s="42">
        <f t="shared" si="11"/>
        <v>-3.3911269760326365E-2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246176.66666666669</v>
      </c>
      <c r="F81" s="165">
        <v>297405.33333333331</v>
      </c>
      <c r="G81" s="48">
        <f t="shared" si="10"/>
        <v>0.20809716599190267</v>
      </c>
      <c r="H81" s="165">
        <v>299710.125</v>
      </c>
      <c r="I81" s="53">
        <f t="shared" si="11"/>
        <v>-7.690069418464545E-3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226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84939.083249999996</v>
      </c>
      <c r="F15" s="168">
        <v>49166.6</v>
      </c>
      <c r="G15" s="42">
        <f>(F15-E15)/E15</f>
        <v>-0.42115457197379158</v>
      </c>
      <c r="H15" s="168">
        <v>55000</v>
      </c>
      <c r="I15" s="111">
        <f>(F15-H15)/H15</f>
        <v>-0.1060618181818182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74207.780388888888</v>
      </c>
      <c r="F16" s="162">
        <v>90000</v>
      </c>
      <c r="G16" s="46">
        <f t="shared" ref="G16:G39" si="0">(F16-E16)/E16</f>
        <v>0.21281083369360118</v>
      </c>
      <c r="H16" s="162">
        <v>76500</v>
      </c>
      <c r="I16" s="46">
        <f>(F16-H16)/H16</f>
        <v>0.17647058823529413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56817.65</v>
      </c>
      <c r="F17" s="162">
        <v>82000</v>
      </c>
      <c r="G17" s="46">
        <f t="shared" si="0"/>
        <v>0.44321350847843932</v>
      </c>
      <c r="H17" s="162">
        <v>69833.2</v>
      </c>
      <c r="I17" s="46">
        <f t="shared" ref="I17:I29" si="1">(F17-H17)/H17</f>
        <v>0.17422658563548574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38830.75</v>
      </c>
      <c r="F18" s="162">
        <v>72500</v>
      </c>
      <c r="G18" s="46">
        <f t="shared" si="0"/>
        <v>0.86707699439233077</v>
      </c>
      <c r="H18" s="162">
        <v>61500</v>
      </c>
      <c r="I18" s="46">
        <f t="shared" si="1"/>
        <v>0.17886178861788618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105442.05624999999</v>
      </c>
      <c r="F19" s="162">
        <v>245000</v>
      </c>
      <c r="G19" s="46">
        <f t="shared" si="0"/>
        <v>1.32355104512674</v>
      </c>
      <c r="H19" s="162">
        <v>157333.20000000001</v>
      </c>
      <c r="I19" s="46">
        <f t="shared" si="1"/>
        <v>0.55720470949551637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72828.675000000003</v>
      </c>
      <c r="F20" s="162">
        <v>90500</v>
      </c>
      <c r="G20" s="46">
        <f t="shared" si="0"/>
        <v>0.24264240699147688</v>
      </c>
      <c r="H20" s="162">
        <v>108833.2</v>
      </c>
      <c r="I20" s="46">
        <f t="shared" si="1"/>
        <v>-0.16845227375469984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93397.4</v>
      </c>
      <c r="F21" s="162">
        <v>75500</v>
      </c>
      <c r="G21" s="46">
        <f t="shared" si="0"/>
        <v>-0.19162631936220917</v>
      </c>
      <c r="H21" s="162">
        <v>74000</v>
      </c>
      <c r="I21" s="46">
        <f t="shared" si="1"/>
        <v>2.0270270270270271E-2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27527.241666666669</v>
      </c>
      <c r="F22" s="162">
        <v>32000</v>
      </c>
      <c r="G22" s="46">
        <f t="shared" si="0"/>
        <v>0.16248479914896416</v>
      </c>
      <c r="H22" s="162">
        <v>35833.199999999997</v>
      </c>
      <c r="I22" s="46">
        <f t="shared" si="1"/>
        <v>-0.10697342129645127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33416.113888888882</v>
      </c>
      <c r="F23" s="162">
        <v>31000</v>
      </c>
      <c r="G23" s="46">
        <f t="shared" si="0"/>
        <v>-7.2303856065449271E-2</v>
      </c>
      <c r="H23" s="162">
        <v>33500</v>
      </c>
      <c r="I23" s="46">
        <f t="shared" si="1"/>
        <v>-7.4626865671641784E-2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33943.908333333333</v>
      </c>
      <c r="F24" s="162">
        <v>32500</v>
      </c>
      <c r="G24" s="46">
        <f t="shared" si="0"/>
        <v>-4.2538069545615557E-2</v>
      </c>
      <c r="H24" s="162">
        <v>30500</v>
      </c>
      <c r="I24" s="46">
        <f t="shared" si="1"/>
        <v>6.5573770491803282E-2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34724.48055555555</v>
      </c>
      <c r="F25" s="162">
        <v>31500</v>
      </c>
      <c r="G25" s="46">
        <f t="shared" si="0"/>
        <v>-9.285900045061056E-2</v>
      </c>
      <c r="H25" s="162">
        <v>32000</v>
      </c>
      <c r="I25" s="46">
        <f t="shared" si="1"/>
        <v>-1.5625E-2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69814.033333333326</v>
      </c>
      <c r="F26" s="162">
        <v>90000</v>
      </c>
      <c r="G26" s="46">
        <f t="shared" si="0"/>
        <v>0.28913909858619652</v>
      </c>
      <c r="H26" s="162">
        <v>79000</v>
      </c>
      <c r="I26" s="46">
        <f t="shared" si="1"/>
        <v>0.13924050632911392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33471.677777777775</v>
      </c>
      <c r="F27" s="162">
        <v>33000</v>
      </c>
      <c r="G27" s="46">
        <f t="shared" si="0"/>
        <v>-1.4091847469054192E-2</v>
      </c>
      <c r="H27" s="162">
        <v>32333.200000000001</v>
      </c>
      <c r="I27" s="46">
        <f t="shared" si="1"/>
        <v>2.0622765454702884E-2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50567.933416666667</v>
      </c>
      <c r="F28" s="162">
        <v>42000</v>
      </c>
      <c r="G28" s="46">
        <f t="shared" si="0"/>
        <v>-0.16943412233339883</v>
      </c>
      <c r="H28" s="162">
        <v>36000</v>
      </c>
      <c r="I28" s="46">
        <f t="shared" si="1"/>
        <v>0.16666666666666666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89598.94642857142</v>
      </c>
      <c r="F29" s="162">
        <v>96000</v>
      </c>
      <c r="G29" s="46">
        <f t="shared" si="0"/>
        <v>7.1441170087100533E-2</v>
      </c>
      <c r="H29" s="162">
        <v>93000</v>
      </c>
      <c r="I29" s="46">
        <f t="shared" si="1"/>
        <v>3.2258064516129031E-2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58843.275000000001</v>
      </c>
      <c r="F30" s="165">
        <v>39500</v>
      </c>
      <c r="G30" s="48">
        <f t="shared" si="0"/>
        <v>-0.32872533012481037</v>
      </c>
      <c r="H30" s="165">
        <v>44000</v>
      </c>
      <c r="I30" s="48">
        <f>(F30-H30)/H30</f>
        <v>-0.10227272727272728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135443.34097222221</v>
      </c>
      <c r="F32" s="168">
        <v>156000</v>
      </c>
      <c r="G32" s="42">
        <f t="shared" si="0"/>
        <v>0.15177312432062429</v>
      </c>
      <c r="H32" s="168">
        <v>155500</v>
      </c>
      <c r="I32" s="43">
        <f>(F32-H32)/H32</f>
        <v>3.2154340836012861E-3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156000</v>
      </c>
      <c r="G33" s="46">
        <f t="shared" si="0"/>
        <v>0.17226861451955203</v>
      </c>
      <c r="H33" s="162">
        <v>149500</v>
      </c>
      <c r="I33" s="46">
        <f>(F33-H33)/H33</f>
        <v>4.3478260869565216E-2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86674.225000000006</v>
      </c>
      <c r="F34" s="162">
        <v>142000</v>
      </c>
      <c r="G34" s="46">
        <f>(F34-E34)/E34</f>
        <v>0.63831865817086908</v>
      </c>
      <c r="H34" s="162">
        <v>125000</v>
      </c>
      <c r="I34" s="46">
        <f>(F34-H34)/H34</f>
        <v>0.13600000000000001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83000</v>
      </c>
      <c r="G35" s="46">
        <f t="shared" si="0"/>
        <v>-0.11368186874304792</v>
      </c>
      <c r="H35" s="162">
        <v>81000</v>
      </c>
      <c r="I35" s="46">
        <f>(F35-H35)/H35</f>
        <v>2.4691358024691357E-2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210000</v>
      </c>
      <c r="G36" s="52">
        <f t="shared" si="0"/>
        <v>0.31908242741945225</v>
      </c>
      <c r="H36" s="162">
        <v>230000</v>
      </c>
      <c r="I36" s="46">
        <f>(F36-H36)/H36</f>
        <v>-8.6956521739130432E-2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1903304.5</v>
      </c>
      <c r="F38" s="189">
        <v>1780786</v>
      </c>
      <c r="G38" s="161">
        <f t="shared" si="0"/>
        <v>-6.4371465522200993E-2</v>
      </c>
      <c r="H38" s="189">
        <v>1852775</v>
      </c>
      <c r="I38" s="161">
        <f>(F38-H38)/H38</f>
        <v>-3.8854690936568119E-2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1020530.90625</v>
      </c>
      <c r="F39" s="135">
        <v>1252098.6000000001</v>
      </c>
      <c r="G39" s="167">
        <f t="shared" si="0"/>
        <v>0.22690904541138202</v>
      </c>
      <c r="H39" s="135">
        <v>1232481</v>
      </c>
      <c r="I39" s="167">
        <f>(F39-H39)/H39</f>
        <v>1.5917162211831332E-2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227</v>
      </c>
      <c r="E12" s="215" t="s">
        <v>226</v>
      </c>
      <c r="F12" s="222" t="s">
        <v>186</v>
      </c>
      <c r="G12" s="207" t="s">
        <v>219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61555.333333333336</v>
      </c>
      <c r="E15" s="190">
        <v>49166.6</v>
      </c>
      <c r="F15" s="62">
        <f t="shared" ref="F15:F30" si="0">D15-E15</f>
        <v>12388.733333333337</v>
      </c>
      <c r="G15" s="159">
        <v>84939.083249999996</v>
      </c>
      <c r="H15" s="124">
        <f>AVERAGE(D15:E15)</f>
        <v>55360.966666666667</v>
      </c>
      <c r="I15" s="64">
        <f t="shared" ref="I15:I30" si="1">(H15-G15)/G15</f>
        <v>-0.34822740547218384</v>
      </c>
    </row>
    <row r="16" spans="1:9" ht="16.5" customHeight="1">
      <c r="A16" s="122"/>
      <c r="B16" s="155" t="s">
        <v>5</v>
      </c>
      <c r="C16" s="142" t="s">
        <v>164</v>
      </c>
      <c r="D16" s="134">
        <v>128123.5</v>
      </c>
      <c r="E16" s="134">
        <v>90000</v>
      </c>
      <c r="F16" s="65">
        <f t="shared" si="0"/>
        <v>38123.5</v>
      </c>
      <c r="G16" s="162">
        <v>74207.780388888888</v>
      </c>
      <c r="H16" s="173">
        <f t="shared" ref="H16:H30" si="2">AVERAGE(D16:E16)</f>
        <v>109061.75</v>
      </c>
      <c r="I16" s="66">
        <f t="shared" si="1"/>
        <v>0.46968079935092344</v>
      </c>
    </row>
    <row r="17" spans="1:9" ht="16.5">
      <c r="A17" s="122"/>
      <c r="B17" s="155" t="s">
        <v>6</v>
      </c>
      <c r="C17" s="142" t="s">
        <v>165</v>
      </c>
      <c r="D17" s="134">
        <v>101498.8</v>
      </c>
      <c r="E17" s="134">
        <v>82000</v>
      </c>
      <c r="F17" s="65">
        <f t="shared" si="0"/>
        <v>19498.800000000003</v>
      </c>
      <c r="G17" s="162">
        <v>56817.65</v>
      </c>
      <c r="H17" s="173">
        <f t="shared" si="2"/>
        <v>91749.4</v>
      </c>
      <c r="I17" s="66">
        <f t="shared" si="1"/>
        <v>0.61480455457063066</v>
      </c>
    </row>
    <row r="18" spans="1:9" ht="16.5">
      <c r="A18" s="122"/>
      <c r="B18" s="155" t="s">
        <v>7</v>
      </c>
      <c r="C18" s="142" t="s">
        <v>166</v>
      </c>
      <c r="D18" s="134">
        <v>72498.8</v>
      </c>
      <c r="E18" s="134">
        <v>72500</v>
      </c>
      <c r="F18" s="65">
        <f t="shared" si="0"/>
        <v>-1.1999999999970896</v>
      </c>
      <c r="G18" s="162">
        <v>38830.75</v>
      </c>
      <c r="H18" s="173">
        <f t="shared" si="2"/>
        <v>72499.399999999994</v>
      </c>
      <c r="I18" s="66">
        <f t="shared" si="1"/>
        <v>0.86706154272065294</v>
      </c>
    </row>
    <row r="19" spans="1:9" ht="16.5">
      <c r="A19" s="122"/>
      <c r="B19" s="155" t="s">
        <v>8</v>
      </c>
      <c r="C19" s="142" t="s">
        <v>167</v>
      </c>
      <c r="D19" s="134">
        <v>226248.5</v>
      </c>
      <c r="E19" s="134">
        <v>245000</v>
      </c>
      <c r="F19" s="65">
        <f t="shared" si="0"/>
        <v>-18751.5</v>
      </c>
      <c r="G19" s="162">
        <v>105442.05624999999</v>
      </c>
      <c r="H19" s="173">
        <f t="shared" si="2"/>
        <v>235624.25</v>
      </c>
      <c r="I19" s="66">
        <f t="shared" si="1"/>
        <v>1.2346325401824665</v>
      </c>
    </row>
    <row r="20" spans="1:9" ht="16.5">
      <c r="A20" s="122"/>
      <c r="B20" s="155" t="s">
        <v>9</v>
      </c>
      <c r="C20" s="142" t="s">
        <v>168</v>
      </c>
      <c r="D20" s="134">
        <v>137498.79999999999</v>
      </c>
      <c r="E20" s="134">
        <v>90500</v>
      </c>
      <c r="F20" s="65">
        <f t="shared" si="0"/>
        <v>46998.799999999988</v>
      </c>
      <c r="G20" s="162">
        <v>72828.675000000003</v>
      </c>
      <c r="H20" s="173">
        <f t="shared" si="2"/>
        <v>113999.4</v>
      </c>
      <c r="I20" s="66">
        <f t="shared" si="1"/>
        <v>0.56530926863628905</v>
      </c>
    </row>
    <row r="21" spans="1:9" ht="16.5">
      <c r="A21" s="122"/>
      <c r="B21" s="155" t="s">
        <v>10</v>
      </c>
      <c r="C21" s="142" t="s">
        <v>169</v>
      </c>
      <c r="D21" s="134">
        <v>111998.8</v>
      </c>
      <c r="E21" s="134">
        <v>75500</v>
      </c>
      <c r="F21" s="65">
        <f t="shared" si="0"/>
        <v>36498.800000000003</v>
      </c>
      <c r="G21" s="162">
        <v>93397.4</v>
      </c>
      <c r="H21" s="173">
        <f t="shared" si="2"/>
        <v>93749.4</v>
      </c>
      <c r="I21" s="66">
        <f t="shared" si="1"/>
        <v>3.7688415309205612E-3</v>
      </c>
    </row>
    <row r="22" spans="1:9" ht="16.5">
      <c r="A22" s="122"/>
      <c r="B22" s="155" t="s">
        <v>11</v>
      </c>
      <c r="C22" s="142" t="s">
        <v>170</v>
      </c>
      <c r="D22" s="134">
        <v>50554.222222222219</v>
      </c>
      <c r="E22" s="134">
        <v>32000</v>
      </c>
      <c r="F22" s="65">
        <f t="shared" si="0"/>
        <v>18554.222222222219</v>
      </c>
      <c r="G22" s="162">
        <v>27527.241666666669</v>
      </c>
      <c r="H22" s="173">
        <f t="shared" si="2"/>
        <v>41277.111111111109</v>
      </c>
      <c r="I22" s="66">
        <f t="shared" si="1"/>
        <v>0.49950044435779611</v>
      </c>
    </row>
    <row r="23" spans="1:9" ht="16.5">
      <c r="A23" s="122"/>
      <c r="B23" s="155" t="s">
        <v>12</v>
      </c>
      <c r="C23" s="142" t="s">
        <v>171</v>
      </c>
      <c r="D23" s="134">
        <v>52220.888888888891</v>
      </c>
      <c r="E23" s="134">
        <v>31000</v>
      </c>
      <c r="F23" s="65">
        <f t="shared" si="0"/>
        <v>21220.888888888891</v>
      </c>
      <c r="G23" s="162">
        <v>33416.113888888882</v>
      </c>
      <c r="H23" s="173">
        <f t="shared" si="2"/>
        <v>41610.444444444445</v>
      </c>
      <c r="I23" s="66">
        <f t="shared" si="1"/>
        <v>0.24522093091980521</v>
      </c>
    </row>
    <row r="24" spans="1:9" ht="16.5">
      <c r="A24" s="122"/>
      <c r="B24" s="155" t="s">
        <v>13</v>
      </c>
      <c r="C24" s="142" t="s">
        <v>172</v>
      </c>
      <c r="D24" s="134">
        <v>51109.777777777781</v>
      </c>
      <c r="E24" s="134">
        <v>32500</v>
      </c>
      <c r="F24" s="65">
        <f t="shared" si="0"/>
        <v>18609.777777777781</v>
      </c>
      <c r="G24" s="162">
        <v>33943.908333333333</v>
      </c>
      <c r="H24" s="173">
        <f t="shared" si="2"/>
        <v>41804.888888888891</v>
      </c>
      <c r="I24" s="66">
        <f t="shared" si="1"/>
        <v>0.23158737286112627</v>
      </c>
    </row>
    <row r="25" spans="1:9" ht="16.5">
      <c r="A25" s="122"/>
      <c r="B25" s="155" t="s">
        <v>14</v>
      </c>
      <c r="C25" s="142" t="s">
        <v>173</v>
      </c>
      <c r="D25" s="134">
        <v>51665.333333333336</v>
      </c>
      <c r="E25" s="134">
        <v>31500</v>
      </c>
      <c r="F25" s="65">
        <f t="shared" si="0"/>
        <v>20165.333333333336</v>
      </c>
      <c r="G25" s="162">
        <v>34724.48055555555</v>
      </c>
      <c r="H25" s="173">
        <f t="shared" si="2"/>
        <v>41582.666666666672</v>
      </c>
      <c r="I25" s="66">
        <f t="shared" si="1"/>
        <v>0.19750291441044707</v>
      </c>
    </row>
    <row r="26" spans="1:9" ht="16.5">
      <c r="A26" s="122"/>
      <c r="B26" s="155" t="s">
        <v>15</v>
      </c>
      <c r="C26" s="142" t="s">
        <v>174</v>
      </c>
      <c r="D26" s="134">
        <v>112298.8</v>
      </c>
      <c r="E26" s="134">
        <v>90000</v>
      </c>
      <c r="F26" s="65">
        <f t="shared" si="0"/>
        <v>22298.800000000003</v>
      </c>
      <c r="G26" s="162">
        <v>69814.033333333326</v>
      </c>
      <c r="H26" s="173">
        <f t="shared" si="2"/>
        <v>101149.4</v>
      </c>
      <c r="I26" s="66">
        <f t="shared" si="1"/>
        <v>0.4488405148726069</v>
      </c>
    </row>
    <row r="27" spans="1:9" ht="16.5">
      <c r="A27" s="122"/>
      <c r="B27" s="155" t="s">
        <v>16</v>
      </c>
      <c r="C27" s="142" t="s">
        <v>175</v>
      </c>
      <c r="D27" s="134">
        <v>53332</v>
      </c>
      <c r="E27" s="134">
        <v>33000</v>
      </c>
      <c r="F27" s="65">
        <f t="shared" si="0"/>
        <v>20332</v>
      </c>
      <c r="G27" s="162">
        <v>33471.677777777775</v>
      </c>
      <c r="H27" s="173">
        <f t="shared" si="2"/>
        <v>43166</v>
      </c>
      <c r="I27" s="66">
        <f t="shared" si="1"/>
        <v>0.28962761551972144</v>
      </c>
    </row>
    <row r="28" spans="1:9" ht="16.5">
      <c r="A28" s="122"/>
      <c r="B28" s="155" t="s">
        <v>17</v>
      </c>
      <c r="C28" s="142" t="s">
        <v>176</v>
      </c>
      <c r="D28" s="134">
        <v>42398.8</v>
      </c>
      <c r="E28" s="134">
        <v>42000</v>
      </c>
      <c r="F28" s="65">
        <f t="shared" si="0"/>
        <v>398.80000000000291</v>
      </c>
      <c r="G28" s="162">
        <v>50567.933416666667</v>
      </c>
      <c r="H28" s="173">
        <f t="shared" si="2"/>
        <v>42199.4</v>
      </c>
      <c r="I28" s="66">
        <f t="shared" si="1"/>
        <v>-0.16549091195228641</v>
      </c>
    </row>
    <row r="29" spans="1:9" ht="16.5">
      <c r="A29" s="122"/>
      <c r="B29" s="155" t="s">
        <v>18</v>
      </c>
      <c r="C29" s="142" t="s">
        <v>177</v>
      </c>
      <c r="D29" s="134">
        <v>129000</v>
      </c>
      <c r="E29" s="134">
        <v>96000</v>
      </c>
      <c r="F29" s="65">
        <f t="shared" si="0"/>
        <v>33000</v>
      </c>
      <c r="G29" s="162">
        <v>89598.94642857142</v>
      </c>
      <c r="H29" s="173">
        <f t="shared" si="2"/>
        <v>112500</v>
      </c>
      <c r="I29" s="66">
        <f t="shared" si="1"/>
        <v>0.25559512119582095</v>
      </c>
    </row>
    <row r="30" spans="1:9" ht="17.25" thickBot="1">
      <c r="A30" s="36"/>
      <c r="B30" s="156" t="s">
        <v>19</v>
      </c>
      <c r="C30" s="143" t="s">
        <v>178</v>
      </c>
      <c r="D30" s="191">
        <v>49398.8</v>
      </c>
      <c r="E30" s="136">
        <v>39500</v>
      </c>
      <c r="F30" s="68">
        <f t="shared" si="0"/>
        <v>9898.8000000000029</v>
      </c>
      <c r="G30" s="165">
        <v>58843.275000000001</v>
      </c>
      <c r="H30" s="93">
        <f t="shared" si="2"/>
        <v>44449.4</v>
      </c>
      <c r="I30" s="69">
        <f t="shared" si="1"/>
        <v>-0.2446137642746771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193332</v>
      </c>
      <c r="E32" s="125">
        <v>156000</v>
      </c>
      <c r="F32" s="62">
        <f>D32-E32</f>
        <v>37332</v>
      </c>
      <c r="G32" s="168">
        <v>135443.34097222221</v>
      </c>
      <c r="H32" s="63">
        <f>AVERAGE(D32:E32)</f>
        <v>174666</v>
      </c>
      <c r="I32" s="72">
        <f>(H32-G32)/G32</f>
        <v>0.28958720854221898</v>
      </c>
    </row>
    <row r="33" spans="1:9" ht="16.5">
      <c r="A33" s="35"/>
      <c r="B33" s="32" t="s">
        <v>27</v>
      </c>
      <c r="C33" s="15" t="s">
        <v>180</v>
      </c>
      <c r="D33" s="45">
        <v>179998.66666666666</v>
      </c>
      <c r="E33" s="125">
        <v>156000</v>
      </c>
      <c r="F33" s="73">
        <f>D33-E33</f>
        <v>23998.666666666657</v>
      </c>
      <c r="G33" s="162">
        <v>133075.30208333331</v>
      </c>
      <c r="H33" s="63">
        <f>AVERAGE(D33:E33)</f>
        <v>167999.33333333331</v>
      </c>
      <c r="I33" s="66">
        <f>(H33-G33)/G33</f>
        <v>0.26243811363381436</v>
      </c>
    </row>
    <row r="34" spans="1:9" ht="16.5">
      <c r="A34" s="35"/>
      <c r="B34" s="37" t="s">
        <v>28</v>
      </c>
      <c r="C34" s="15" t="s">
        <v>181</v>
      </c>
      <c r="D34" s="45">
        <v>122141.42857142857</v>
      </c>
      <c r="E34" s="125">
        <v>142000</v>
      </c>
      <c r="F34" s="65">
        <f>D34-E34</f>
        <v>-19858.571428571435</v>
      </c>
      <c r="G34" s="162">
        <v>86674.225000000006</v>
      </c>
      <c r="H34" s="63">
        <f>AVERAGE(D34:E34)</f>
        <v>132070.71428571429</v>
      </c>
      <c r="I34" s="66">
        <f>(H34-G34)/G34</f>
        <v>0.52375996769182853</v>
      </c>
    </row>
    <row r="35" spans="1:9" ht="16.5">
      <c r="A35" s="35"/>
      <c r="B35" s="32" t="s">
        <v>29</v>
      </c>
      <c r="C35" s="15" t="s">
        <v>182</v>
      </c>
      <c r="D35" s="45">
        <v>232500</v>
      </c>
      <c r="E35" s="125">
        <v>83000</v>
      </c>
      <c r="F35" s="73">
        <f>D35-E35</f>
        <v>149500</v>
      </c>
      <c r="G35" s="162">
        <v>93645.833333333343</v>
      </c>
      <c r="H35" s="63">
        <f>AVERAGE(D35:E35)</f>
        <v>157750</v>
      </c>
      <c r="I35" s="66">
        <f>(H35-G35)/G35</f>
        <v>0.68453837597330347</v>
      </c>
    </row>
    <row r="36" spans="1:9" ht="17.25" thickBot="1">
      <c r="A36" s="36"/>
      <c r="B36" s="37" t="s">
        <v>30</v>
      </c>
      <c r="C36" s="15" t="s">
        <v>183</v>
      </c>
      <c r="D36" s="47">
        <v>237220.88888888888</v>
      </c>
      <c r="E36" s="125">
        <v>210000</v>
      </c>
      <c r="F36" s="65">
        <f>D36-E36</f>
        <v>27220.888888888876</v>
      </c>
      <c r="G36" s="165">
        <v>159201.57500000001</v>
      </c>
      <c r="H36" s="63">
        <f>AVERAGE(D36:E36)</f>
        <v>223610.44444444444</v>
      </c>
      <c r="I36" s="74">
        <f>(H36-G36)/G36</f>
        <v>0.40457432311485875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6">
        <v>1780786</v>
      </c>
      <c r="F38" s="62">
        <f>D38-E38</f>
        <v>162265.5</v>
      </c>
      <c r="G38" s="162">
        <v>1903304.5</v>
      </c>
      <c r="H38" s="62">
        <f>AVERAGE(D38:E38)</f>
        <v>1861918.75</v>
      </c>
      <c r="I38" s="72">
        <f>(H38-G38)/G38</f>
        <v>-2.1744156019176123E-2</v>
      </c>
    </row>
    <row r="39" spans="1:9" ht="17.25" thickBot="1">
      <c r="A39" s="36"/>
      <c r="B39" s="34" t="s">
        <v>32</v>
      </c>
      <c r="C39" s="16" t="s">
        <v>185</v>
      </c>
      <c r="D39" s="54">
        <v>1039174.5</v>
      </c>
      <c r="E39" s="127">
        <v>1252098.6000000001</v>
      </c>
      <c r="F39" s="68">
        <f>D39-E39</f>
        <v>-212924.10000000009</v>
      </c>
      <c r="G39" s="162">
        <v>1020530.90625</v>
      </c>
      <c r="H39" s="75">
        <f>AVERAGE(D39:E39)</f>
        <v>1145636.55</v>
      </c>
      <c r="I39" s="69">
        <f>(H39-G39)/G39</f>
        <v>0.12258878489991841</v>
      </c>
    </row>
    <row r="40" spans="1:9" ht="15.75" customHeight="1" thickBot="1">
      <c r="A40" s="217"/>
      <c r="B40" s="218"/>
      <c r="C40" s="219"/>
      <c r="D40" s="77">
        <f>SUM(D15:D39)</f>
        <v>5378820.1396825407</v>
      </c>
      <c r="E40" s="77">
        <f>SUM(E15:E39)</f>
        <v>4912051.2</v>
      </c>
      <c r="F40" s="77">
        <f>SUM(F15:F39)</f>
        <v>466768.93968253955</v>
      </c>
      <c r="G40" s="77">
        <f>SUM(G15:G39)</f>
        <v>4490246.6879285714</v>
      </c>
      <c r="H40" s="77">
        <f>AVERAGE(D40:E40)</f>
        <v>5145435.6698412709</v>
      </c>
      <c r="I40" s="69">
        <f>(H40-G40)/G40</f>
        <v>0.14591380550963662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229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84939.083249999996</v>
      </c>
      <c r="F16" s="40">
        <v>55360.966666666667</v>
      </c>
      <c r="G16" s="21">
        <f t="shared" ref="G16:G31" si="0">(F16-E16)/E16</f>
        <v>-0.34822740547218384</v>
      </c>
      <c r="H16" s="159">
        <v>62166.555555555555</v>
      </c>
      <c r="I16" s="21">
        <f t="shared" ref="I16:I31" si="1">(F16-H16)/H16</f>
        <v>-0.1094734753770784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74207.780388888888</v>
      </c>
      <c r="F17" s="44">
        <v>109061.75</v>
      </c>
      <c r="G17" s="21">
        <f t="shared" si="0"/>
        <v>0.46968079935092344</v>
      </c>
      <c r="H17" s="162">
        <v>90749.333333333343</v>
      </c>
      <c r="I17" s="21">
        <f t="shared" si="1"/>
        <v>0.20179119773147999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56817.65</v>
      </c>
      <c r="F18" s="44">
        <v>91749.4</v>
      </c>
      <c r="G18" s="21">
        <f t="shared" si="0"/>
        <v>0.61480455457063066</v>
      </c>
      <c r="H18" s="162">
        <v>84082.6</v>
      </c>
      <c r="I18" s="21">
        <f t="shared" si="1"/>
        <v>9.1181766501035738E-2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38830.75</v>
      </c>
      <c r="F19" s="44">
        <v>72499.399999999994</v>
      </c>
      <c r="G19" s="21">
        <f t="shared" si="0"/>
        <v>0.86706154272065294</v>
      </c>
      <c r="H19" s="162">
        <v>64249.4</v>
      </c>
      <c r="I19" s="21">
        <f t="shared" si="1"/>
        <v>0.12840586838165013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105442.05624999999</v>
      </c>
      <c r="F20" s="44">
        <v>235624.25</v>
      </c>
      <c r="G20" s="21">
        <f t="shared" si="0"/>
        <v>1.2346325401824665</v>
      </c>
      <c r="H20" s="162">
        <v>175228.35</v>
      </c>
      <c r="I20" s="21">
        <f t="shared" si="1"/>
        <v>0.34466968387250119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72828.675000000003</v>
      </c>
      <c r="F21" s="44">
        <v>113999.4</v>
      </c>
      <c r="G21" s="21">
        <f t="shared" si="0"/>
        <v>0.56530926863628905</v>
      </c>
      <c r="H21" s="162">
        <v>133416</v>
      </c>
      <c r="I21" s="21">
        <f t="shared" si="1"/>
        <v>-0.14553426875337294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93397.4</v>
      </c>
      <c r="F22" s="44">
        <v>93749.4</v>
      </c>
      <c r="G22" s="21">
        <f t="shared" si="0"/>
        <v>3.7688415309205612E-3</v>
      </c>
      <c r="H22" s="162">
        <v>91499.4</v>
      </c>
      <c r="I22" s="21">
        <f t="shared" si="1"/>
        <v>2.4590325182460213E-2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27527.241666666669</v>
      </c>
      <c r="F23" s="162">
        <v>41277.111111111109</v>
      </c>
      <c r="G23" s="21">
        <f t="shared" si="0"/>
        <v>0.49950044435779611</v>
      </c>
      <c r="H23" s="162">
        <v>38166</v>
      </c>
      <c r="I23" s="21">
        <f t="shared" si="1"/>
        <v>8.1515252085917034E-2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33416.113888888882</v>
      </c>
      <c r="F24" s="162">
        <v>41610.444444444445</v>
      </c>
      <c r="G24" s="21">
        <f t="shared" si="0"/>
        <v>0.24522093091980521</v>
      </c>
      <c r="H24" s="162">
        <v>42304.888888888891</v>
      </c>
      <c r="I24" s="21">
        <f t="shared" si="1"/>
        <v>-1.6415229130334313E-2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33943.908333333333</v>
      </c>
      <c r="F25" s="44">
        <v>41804.888888888891</v>
      </c>
      <c r="G25" s="21">
        <f t="shared" si="0"/>
        <v>0.23158737286112627</v>
      </c>
      <c r="H25" s="162">
        <v>40249.333333333328</v>
      </c>
      <c r="I25" s="21">
        <f t="shared" si="1"/>
        <v>3.864798312739496E-2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34724.48055555555</v>
      </c>
      <c r="F26" s="162">
        <v>41582.666666666672</v>
      </c>
      <c r="G26" s="21">
        <f t="shared" si="0"/>
        <v>0.19750291441044707</v>
      </c>
      <c r="H26" s="162">
        <v>41277.111111111109</v>
      </c>
      <c r="I26" s="21">
        <f t="shared" si="1"/>
        <v>7.4025421675721773E-3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69814.033333333326</v>
      </c>
      <c r="F27" s="44">
        <v>101149.4</v>
      </c>
      <c r="G27" s="21">
        <f t="shared" si="0"/>
        <v>0.4488405148726069</v>
      </c>
      <c r="H27" s="162">
        <v>100749.4</v>
      </c>
      <c r="I27" s="21">
        <f t="shared" si="1"/>
        <v>3.9702469692127198E-3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33471.677777777775</v>
      </c>
      <c r="F28" s="162">
        <v>43166</v>
      </c>
      <c r="G28" s="21">
        <f t="shared" si="0"/>
        <v>0.28962761551972144</v>
      </c>
      <c r="H28" s="162">
        <v>42277.044444444444</v>
      </c>
      <c r="I28" s="21">
        <f t="shared" si="1"/>
        <v>2.1026908745329108E-2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50567.933416666667</v>
      </c>
      <c r="F29" s="44">
        <v>42199.4</v>
      </c>
      <c r="G29" s="21">
        <f t="shared" si="0"/>
        <v>-0.16549091195228641</v>
      </c>
      <c r="H29" s="162">
        <v>41049.4</v>
      </c>
      <c r="I29" s="21">
        <f t="shared" si="1"/>
        <v>2.8015025798184625E-2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89598.94642857142</v>
      </c>
      <c r="F30" s="44">
        <v>112500</v>
      </c>
      <c r="G30" s="21">
        <f t="shared" si="0"/>
        <v>0.25559512119582095</v>
      </c>
      <c r="H30" s="162">
        <v>106208.33333333334</v>
      </c>
      <c r="I30" s="21">
        <f t="shared" si="1"/>
        <v>5.9238917222440075E-2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58843.275000000001</v>
      </c>
      <c r="F31" s="165">
        <v>44449.4</v>
      </c>
      <c r="G31" s="149">
        <f t="shared" si="0"/>
        <v>-0.2446137642746771</v>
      </c>
      <c r="H31" s="165">
        <v>48599.4</v>
      </c>
      <c r="I31" s="149">
        <f t="shared" si="1"/>
        <v>-8.5392000724288777E-2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135443.34097222221</v>
      </c>
      <c r="F33" s="51">
        <v>174666</v>
      </c>
      <c r="G33" s="21">
        <f>(F33-E33)/E33</f>
        <v>0.28958720854221898</v>
      </c>
      <c r="H33" s="168">
        <v>168193.77777777778</v>
      </c>
      <c r="I33" s="21">
        <f>(F33-H33)/H33</f>
        <v>3.848074707480259E-2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133075.30208333331</v>
      </c>
      <c r="F34" s="44">
        <v>167999.33333333331</v>
      </c>
      <c r="G34" s="21">
        <f>(F34-E34)/E34</f>
        <v>0.26243811363381436</v>
      </c>
      <c r="H34" s="162">
        <v>158527.11111111112</v>
      </c>
      <c r="I34" s="21">
        <f>(F34-H34)/H34</f>
        <v>5.9751434034416614E-2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86674.225000000006</v>
      </c>
      <c r="F35" s="44">
        <v>132070.71428571429</v>
      </c>
      <c r="G35" s="21">
        <f>(F35-E35)/E35</f>
        <v>0.52375996769182853</v>
      </c>
      <c r="H35" s="162">
        <v>134583.33333333331</v>
      </c>
      <c r="I35" s="21">
        <f>(F35-H35)/H35</f>
        <v>-1.8669615214506684E-2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93645.833333333343</v>
      </c>
      <c r="F36" s="44">
        <v>157750</v>
      </c>
      <c r="G36" s="21">
        <f>(F36-E36)/E36</f>
        <v>0.68453837597330347</v>
      </c>
      <c r="H36" s="162">
        <v>156750</v>
      </c>
      <c r="I36" s="21">
        <f>(F36-H36)/H36</f>
        <v>6.379585326953748E-3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159201.57500000001</v>
      </c>
      <c r="F37" s="165">
        <v>223610.44444444444</v>
      </c>
      <c r="G37" s="149">
        <f>(F37-E37)/E37</f>
        <v>0.40457432311485875</v>
      </c>
      <c r="H37" s="165">
        <v>239249.4</v>
      </c>
      <c r="I37" s="149">
        <f>(F37-H37)/H37</f>
        <v>-6.5366749323323509E-2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1903304.5</v>
      </c>
      <c r="F39" s="44">
        <v>1861918.75</v>
      </c>
      <c r="G39" s="21">
        <f t="shared" ref="G39:G44" si="2">(F39-E39)/E39</f>
        <v>-2.1744156019176123E-2</v>
      </c>
      <c r="H39" s="162">
        <v>1897913.25</v>
      </c>
      <c r="I39" s="21">
        <f t="shared" ref="I39:I44" si="3">(F39-H39)/H39</f>
        <v>-1.8965303076945165E-2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1020530.90625</v>
      </c>
      <c r="F40" s="44">
        <v>1145636.55</v>
      </c>
      <c r="G40" s="21">
        <f t="shared" si="2"/>
        <v>0.12258878489991841</v>
      </c>
      <c r="H40" s="162">
        <v>1137846</v>
      </c>
      <c r="I40" s="21">
        <f t="shared" si="3"/>
        <v>6.8467525482359178E-3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560101.75</v>
      </c>
      <c r="F41" s="170">
        <v>735001.8</v>
      </c>
      <c r="G41" s="21">
        <f t="shared" si="2"/>
        <v>0.31226478046176442</v>
      </c>
      <c r="H41" s="170">
        <v>735001.8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373413.625</v>
      </c>
      <c r="F42" s="163">
        <v>346242</v>
      </c>
      <c r="G42" s="21">
        <f t="shared" si="2"/>
        <v>-7.2765488940046044E-2</v>
      </c>
      <c r="H42" s="163">
        <v>339066</v>
      </c>
      <c r="I42" s="21">
        <f t="shared" si="3"/>
        <v>2.1164021164021163E-2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183884.99999999997</v>
      </c>
      <c r="G43" s="21">
        <f t="shared" si="2"/>
        <v>-0.13684210526315804</v>
      </c>
      <c r="H43" s="163">
        <v>178503</v>
      </c>
      <c r="I43" s="21">
        <f t="shared" si="3"/>
        <v>3.0150753768844057E-2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1036035</v>
      </c>
      <c r="F44" s="166">
        <v>1012354.2</v>
      </c>
      <c r="G44" s="153">
        <f t="shared" si="2"/>
        <v>-2.2857142857142902E-2</v>
      </c>
      <c r="H44" s="166">
        <v>994414.2</v>
      </c>
      <c r="I44" s="153">
        <f t="shared" si="3"/>
        <v>1.8040772145047811E-2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404964.35416666669</v>
      </c>
      <c r="F46" s="41">
        <v>457806.375</v>
      </c>
      <c r="G46" s="21">
        <f t="shared" ref="G46:G51" si="4">(F46-E46)/E46</f>
        <v>0.13048561012751683</v>
      </c>
      <c r="H46" s="160">
        <v>460048.875</v>
      </c>
      <c r="I46" s="21">
        <f t="shared" ref="I46:I51" si="5">(F46-H46)/H46</f>
        <v>-4.8744820862783329E-3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314533.05</v>
      </c>
      <c r="F47" s="45">
        <v>321036.3</v>
      </c>
      <c r="G47" s="21">
        <f t="shared" si="4"/>
        <v>2.0675887637245118E-2</v>
      </c>
      <c r="H47" s="163">
        <v>321036.3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990175.875</v>
      </c>
      <c r="F48" s="45">
        <v>1107795</v>
      </c>
      <c r="G48" s="21">
        <f t="shared" si="4"/>
        <v>0.11878609444004076</v>
      </c>
      <c r="H48" s="163">
        <v>1107795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1297389.03125</v>
      </c>
      <c r="F49" s="163">
        <v>1445179.125</v>
      </c>
      <c r="G49" s="21">
        <f t="shared" si="4"/>
        <v>0.11391347559614262</v>
      </c>
      <c r="H49" s="163">
        <v>1431051.375</v>
      </c>
      <c r="I49" s="21">
        <f t="shared" si="5"/>
        <v>9.8722870798401627E-3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144884.1875</v>
      </c>
      <c r="F50" s="45">
        <v>166169.25</v>
      </c>
      <c r="G50" s="21">
        <f t="shared" si="4"/>
        <v>0.14691087321037019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1767538.5</v>
      </c>
      <c r="F51" s="166">
        <v>1759465.5</v>
      </c>
      <c r="G51" s="153">
        <f t="shared" si="4"/>
        <v>-4.5673686881502161E-3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153611.25</v>
      </c>
      <c r="F53" s="124">
        <v>165048</v>
      </c>
      <c r="G53" s="22">
        <f t="shared" ref="G53:G61" si="6">(F53-E53)/E53</f>
        <v>7.4452554744525543E-2</v>
      </c>
      <c r="H53" s="124">
        <v>165048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189042.75</v>
      </c>
      <c r="F54" s="174">
        <v>209898</v>
      </c>
      <c r="G54" s="147">
        <f t="shared" si="6"/>
        <v>0.1103202846975089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189536.09999999998</v>
      </c>
      <c r="F56" s="174">
        <v>182629.2</v>
      </c>
      <c r="G56" s="147">
        <f t="shared" si="6"/>
        <v>-3.6441079034547859E-2</v>
      </c>
      <c r="H56" s="174">
        <v>182629.2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110256.25</v>
      </c>
      <c r="F57" s="179">
        <v>108649.125</v>
      </c>
      <c r="G57" s="147">
        <f t="shared" si="6"/>
        <v>-1.4576271186440677E-2</v>
      </c>
      <c r="H57" s="179">
        <v>108649.125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148005</v>
      </c>
      <c r="F58" s="166">
        <v>171999.75</v>
      </c>
      <c r="G58" s="152">
        <f t="shared" si="6"/>
        <v>0.16212121212121211</v>
      </c>
      <c r="H58" s="166">
        <v>171999.75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186127.5</v>
      </c>
      <c r="F59" s="173">
        <v>228017.4</v>
      </c>
      <c r="G59" s="147">
        <f t="shared" si="6"/>
        <v>0.22506024096385538</v>
      </c>
      <c r="H59" s="173">
        <v>228017.4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180717.46875</v>
      </c>
      <c r="F60" s="174">
        <v>220790.14285714287</v>
      </c>
      <c r="G60" s="147">
        <f t="shared" si="6"/>
        <v>0.22174211704225671</v>
      </c>
      <c r="H60" s="174">
        <v>220790.14285714287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944840</v>
      </c>
      <c r="F61" s="67">
        <v>1444170</v>
      </c>
      <c r="G61" s="28">
        <f t="shared" si="6"/>
        <v>0.52848101265822789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449319.13541666669</v>
      </c>
      <c r="F63" s="51">
        <v>495656.57142857142</v>
      </c>
      <c r="G63" s="21">
        <f t="shared" ref="G63:G68" si="8">(F63-E63)/E63</f>
        <v>0.10312811620839314</v>
      </c>
      <c r="H63" s="168">
        <v>495592.5</v>
      </c>
      <c r="I63" s="21">
        <f t="shared" ref="I63:I68" si="9">(F63-H63)/H63</f>
        <v>1.2928248222364192E-4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2941150.875</v>
      </c>
      <c r="F64" s="44">
        <v>3145779</v>
      </c>
      <c r="G64" s="21">
        <f t="shared" si="8"/>
        <v>6.9574167969196757E-2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829240.45982142864</v>
      </c>
      <c r="F65" s="44">
        <v>822150.33333333337</v>
      </c>
      <c r="G65" s="21">
        <f t="shared" si="8"/>
        <v>-8.5501453819825397E-3</v>
      </c>
      <c r="H65" s="162">
        <v>824741.66666666663</v>
      </c>
      <c r="I65" s="21">
        <f t="shared" si="9"/>
        <v>-3.1419939577038334E-3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574977</v>
      </c>
      <c r="G66" s="21">
        <f t="shared" si="8"/>
        <v>-4.3045533714854443E-2</v>
      </c>
      <c r="H66" s="162">
        <v>574977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292141.6875</v>
      </c>
      <c r="F67" s="44">
        <v>300607.125</v>
      </c>
      <c r="G67" s="21">
        <f t="shared" si="8"/>
        <v>2.8977163692189598E-2</v>
      </c>
      <c r="H67" s="162">
        <v>287712.75</v>
      </c>
      <c r="I67" s="21">
        <f t="shared" si="9"/>
        <v>4.4816835541699143E-2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219989.25</v>
      </c>
      <c r="F68" s="171">
        <v>224250</v>
      </c>
      <c r="G68" s="153">
        <f t="shared" si="8"/>
        <v>1.9367991845056064E-2</v>
      </c>
      <c r="H68" s="171">
        <v>224250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312791.37500000006</v>
      </c>
      <c r="F70" s="41">
        <v>322920</v>
      </c>
      <c r="G70" s="21">
        <f>(F70-E70)/E70</f>
        <v>3.2381407575576338E-2</v>
      </c>
      <c r="H70" s="160">
        <v>324714</v>
      </c>
      <c r="I70" s="21">
        <f>(F70-H70)/H70</f>
        <v>-5.5248618784530384E-3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205028.57142857142</v>
      </c>
      <c r="F71" s="163">
        <v>207975.85714285719</v>
      </c>
      <c r="G71" s="21">
        <f>(F71-E71)/E71</f>
        <v>1.4375000000000264E-2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97829.0625</v>
      </c>
      <c r="F72" s="163">
        <v>98311.200000000012</v>
      </c>
      <c r="G72" s="21">
        <f>(F72-E72)/E72</f>
        <v>4.9283667621777697E-3</v>
      </c>
      <c r="H72" s="163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134026.75</v>
      </c>
      <c r="F73" s="45">
        <v>149350.5</v>
      </c>
      <c r="G73" s="21">
        <f>(F73-E73)/E73</f>
        <v>0.11433351924149471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129706.2</v>
      </c>
      <c r="F74" s="47">
        <v>131859</v>
      </c>
      <c r="G74" s="21">
        <f>(F74-E74)/E74</f>
        <v>1.6597510373444008E-2</v>
      </c>
      <c r="H74" s="166">
        <v>132217.79999999999</v>
      </c>
      <c r="I74" s="21">
        <f>(F74-H74)/H74</f>
        <v>-2.7137042062414319E-3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69966</v>
      </c>
      <c r="F76" s="41">
        <v>70606.71428571429</v>
      </c>
      <c r="G76" s="22">
        <f t="shared" ref="G76:G82" si="10">(F76-E76)/E76</f>
        <v>9.1575091575092169E-3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93820.59375</v>
      </c>
      <c r="F77" s="30">
        <v>89587.875</v>
      </c>
      <c r="G77" s="21">
        <f t="shared" si="10"/>
        <v>-4.5115028383627132E-2</v>
      </c>
      <c r="H77" s="154">
        <v>89587.875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50103.857142857145</v>
      </c>
      <c r="F78" s="45">
        <v>58176.857142857145</v>
      </c>
      <c r="G78" s="21">
        <f t="shared" si="10"/>
        <v>0.16112531969309463</v>
      </c>
      <c r="H78" s="163">
        <v>58176.857142857145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96776.333333333343</v>
      </c>
      <c r="F79" s="45">
        <v>89700</v>
      </c>
      <c r="G79" s="21">
        <f t="shared" si="10"/>
        <v>-7.3120494335736447E-2</v>
      </c>
      <c r="H79" s="163">
        <v>89700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140791.625</v>
      </c>
      <c r="F80" s="57">
        <v>143520</v>
      </c>
      <c r="G80" s="21">
        <f t="shared" si="10"/>
        <v>1.9378816033979295E-2</v>
      </c>
      <c r="H80" s="172">
        <v>142802.4</v>
      </c>
      <c r="I80" s="21">
        <f t="shared" si="11"/>
        <v>5.0251256281407444E-3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561110.14583333337</v>
      </c>
      <c r="F81" s="57">
        <v>566455.5</v>
      </c>
      <c r="G81" s="21">
        <f t="shared" si="10"/>
        <v>9.5263901505968484E-3</v>
      </c>
      <c r="H81" s="172">
        <v>586339</v>
      </c>
      <c r="I81" s="21">
        <f t="shared" si="11"/>
        <v>-3.3911269760326365E-2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246176.66666666669</v>
      </c>
      <c r="F82" s="166">
        <v>297405.33333333331</v>
      </c>
      <c r="G82" s="149">
        <f t="shared" si="10"/>
        <v>0.20809716599190267</v>
      </c>
      <c r="H82" s="166">
        <v>299710.125</v>
      </c>
      <c r="I82" s="149">
        <f t="shared" si="11"/>
        <v>-7.690069418464545E-3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30" t="s">
        <v>208</v>
      </c>
      <c r="E11" s="230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229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72828.675000000003</v>
      </c>
      <c r="F15" s="159">
        <v>113999.4</v>
      </c>
      <c r="G15" s="147">
        <f>(F15-E15)/E15</f>
        <v>0.56530926863628905</v>
      </c>
      <c r="H15" s="159">
        <v>133416</v>
      </c>
      <c r="I15" s="147">
        <f>(F15-H15)/H15</f>
        <v>-0.14553426875337294</v>
      </c>
    </row>
    <row r="16" spans="1:9" ht="16.5">
      <c r="A16" s="122"/>
      <c r="B16" s="155" t="s">
        <v>4</v>
      </c>
      <c r="C16" s="142" t="s">
        <v>84</v>
      </c>
      <c r="D16" s="138" t="s">
        <v>161</v>
      </c>
      <c r="E16" s="162">
        <v>84939.083249999996</v>
      </c>
      <c r="F16" s="162">
        <v>55360.966666666667</v>
      </c>
      <c r="G16" s="147">
        <f>(F16-E16)/E16</f>
        <v>-0.34822740547218384</v>
      </c>
      <c r="H16" s="162">
        <v>62166.555555555555</v>
      </c>
      <c r="I16" s="147">
        <f>(F16-H16)/H16</f>
        <v>-0.1094734753770784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58843.275000000001</v>
      </c>
      <c r="F17" s="162">
        <v>44449.4</v>
      </c>
      <c r="G17" s="147">
        <f>(F17-E17)/E17</f>
        <v>-0.2446137642746771</v>
      </c>
      <c r="H17" s="162">
        <v>48599.4</v>
      </c>
      <c r="I17" s="147">
        <f>(F17-H17)/H17</f>
        <v>-8.5392000724288777E-2</v>
      </c>
    </row>
    <row r="18" spans="1:9" ht="16.5">
      <c r="A18" s="122"/>
      <c r="B18" s="155" t="s">
        <v>12</v>
      </c>
      <c r="C18" s="142" t="s">
        <v>92</v>
      </c>
      <c r="D18" s="138" t="s">
        <v>81</v>
      </c>
      <c r="E18" s="162">
        <v>33416.113888888882</v>
      </c>
      <c r="F18" s="162">
        <v>41610.444444444445</v>
      </c>
      <c r="G18" s="147">
        <f>(F18-E18)/E18</f>
        <v>0.24522093091980521</v>
      </c>
      <c r="H18" s="162">
        <v>42304.888888888891</v>
      </c>
      <c r="I18" s="147">
        <f>(F18-H18)/H18</f>
        <v>-1.6415229130334313E-2</v>
      </c>
    </row>
    <row r="19" spans="1:9" ht="16.5">
      <c r="A19" s="122"/>
      <c r="B19" s="155" t="s">
        <v>15</v>
      </c>
      <c r="C19" s="142" t="s">
        <v>95</v>
      </c>
      <c r="D19" s="138" t="s">
        <v>82</v>
      </c>
      <c r="E19" s="162">
        <v>69814.033333333326</v>
      </c>
      <c r="F19" s="162">
        <v>101149.4</v>
      </c>
      <c r="G19" s="147">
        <f>(F19-E19)/E19</f>
        <v>0.4488405148726069</v>
      </c>
      <c r="H19" s="162">
        <v>100749.4</v>
      </c>
      <c r="I19" s="147">
        <f>(F19-H19)/H19</f>
        <v>3.9702469692127198E-3</v>
      </c>
    </row>
    <row r="20" spans="1:9" ht="16.5" customHeight="1">
      <c r="A20" s="122"/>
      <c r="B20" s="155" t="s">
        <v>14</v>
      </c>
      <c r="C20" s="142" t="s">
        <v>94</v>
      </c>
      <c r="D20" s="138" t="s">
        <v>81</v>
      </c>
      <c r="E20" s="162">
        <v>34724.48055555555</v>
      </c>
      <c r="F20" s="162">
        <v>41582.666666666672</v>
      </c>
      <c r="G20" s="147">
        <f>(F20-E20)/E20</f>
        <v>0.19750291441044707</v>
      </c>
      <c r="H20" s="162">
        <v>41277.111111111109</v>
      </c>
      <c r="I20" s="147">
        <f>(F20-H20)/H20</f>
        <v>7.4025421675721773E-3</v>
      </c>
    </row>
    <row r="21" spans="1:9" ht="16.5">
      <c r="A21" s="122"/>
      <c r="B21" s="155" t="s">
        <v>16</v>
      </c>
      <c r="C21" s="142" t="s">
        <v>96</v>
      </c>
      <c r="D21" s="138" t="s">
        <v>81</v>
      </c>
      <c r="E21" s="162">
        <v>33471.677777777775</v>
      </c>
      <c r="F21" s="162">
        <v>43166</v>
      </c>
      <c r="G21" s="147">
        <f>(F21-E21)/E21</f>
        <v>0.28962761551972144</v>
      </c>
      <c r="H21" s="162">
        <v>42277.044444444444</v>
      </c>
      <c r="I21" s="147">
        <f>(F21-H21)/H21</f>
        <v>2.1026908745329108E-2</v>
      </c>
    </row>
    <row r="22" spans="1:9" ht="16.5">
      <c r="A22" s="122"/>
      <c r="B22" s="155" t="s">
        <v>10</v>
      </c>
      <c r="C22" s="142" t="s">
        <v>90</v>
      </c>
      <c r="D22" s="140" t="s">
        <v>161</v>
      </c>
      <c r="E22" s="162">
        <v>93397.4</v>
      </c>
      <c r="F22" s="162">
        <v>93749.4</v>
      </c>
      <c r="G22" s="147">
        <f>(F22-E22)/E22</f>
        <v>3.7688415309205612E-3</v>
      </c>
      <c r="H22" s="162">
        <v>91499.4</v>
      </c>
      <c r="I22" s="147">
        <f>(F22-H22)/H22</f>
        <v>2.4590325182460213E-2</v>
      </c>
    </row>
    <row r="23" spans="1:9" ht="16.5">
      <c r="A23" s="122"/>
      <c r="B23" s="155" t="s">
        <v>17</v>
      </c>
      <c r="C23" s="142" t="s">
        <v>97</v>
      </c>
      <c r="D23" s="140" t="s">
        <v>161</v>
      </c>
      <c r="E23" s="162">
        <v>50567.933416666667</v>
      </c>
      <c r="F23" s="162">
        <v>42199.4</v>
      </c>
      <c r="G23" s="147">
        <f>(F23-E23)/E23</f>
        <v>-0.16549091195228641</v>
      </c>
      <c r="H23" s="162">
        <v>41049.4</v>
      </c>
      <c r="I23" s="147">
        <f>(F23-H23)/H23</f>
        <v>2.8015025798184625E-2</v>
      </c>
    </row>
    <row r="24" spans="1:9" ht="16.5">
      <c r="A24" s="122"/>
      <c r="B24" s="155" t="s">
        <v>13</v>
      </c>
      <c r="C24" s="142" t="s">
        <v>93</v>
      </c>
      <c r="D24" s="140" t="s">
        <v>81</v>
      </c>
      <c r="E24" s="162">
        <v>33943.908333333333</v>
      </c>
      <c r="F24" s="162">
        <v>41804.888888888891</v>
      </c>
      <c r="G24" s="147">
        <f>(F24-E24)/E24</f>
        <v>0.23158737286112627</v>
      </c>
      <c r="H24" s="162">
        <v>40249.333333333328</v>
      </c>
      <c r="I24" s="147">
        <f>(F24-H24)/H24</f>
        <v>3.864798312739496E-2</v>
      </c>
    </row>
    <row r="25" spans="1:9" ht="16.5">
      <c r="A25" s="122"/>
      <c r="B25" s="155" t="s">
        <v>18</v>
      </c>
      <c r="C25" s="142" t="s">
        <v>98</v>
      </c>
      <c r="D25" s="140" t="s">
        <v>83</v>
      </c>
      <c r="E25" s="162">
        <v>89598.94642857142</v>
      </c>
      <c r="F25" s="162">
        <v>112500</v>
      </c>
      <c r="G25" s="147">
        <f>(F25-E25)/E25</f>
        <v>0.25559512119582095</v>
      </c>
      <c r="H25" s="162">
        <v>106208.33333333334</v>
      </c>
      <c r="I25" s="147">
        <f>(F25-H25)/H25</f>
        <v>5.9238917222440075E-2</v>
      </c>
    </row>
    <row r="26" spans="1:9" ht="16.5">
      <c r="A26" s="122"/>
      <c r="B26" s="155" t="s">
        <v>11</v>
      </c>
      <c r="C26" s="142" t="s">
        <v>91</v>
      </c>
      <c r="D26" s="140" t="s">
        <v>81</v>
      </c>
      <c r="E26" s="162">
        <v>27527.241666666669</v>
      </c>
      <c r="F26" s="162">
        <v>41277.111111111109</v>
      </c>
      <c r="G26" s="147">
        <f>(F26-E26)/E26</f>
        <v>0.49950044435779611</v>
      </c>
      <c r="H26" s="162">
        <v>38166</v>
      </c>
      <c r="I26" s="147">
        <f>(F26-H26)/H26</f>
        <v>8.1515252085917034E-2</v>
      </c>
    </row>
    <row r="27" spans="1:9" ht="16.5">
      <c r="A27" s="122"/>
      <c r="B27" s="155" t="s">
        <v>6</v>
      </c>
      <c r="C27" s="142" t="s">
        <v>86</v>
      </c>
      <c r="D27" s="140" t="s">
        <v>161</v>
      </c>
      <c r="E27" s="162">
        <v>56817.65</v>
      </c>
      <c r="F27" s="162">
        <v>91749.4</v>
      </c>
      <c r="G27" s="147">
        <f>(F27-E27)/E27</f>
        <v>0.61480455457063066</v>
      </c>
      <c r="H27" s="162">
        <v>84082.6</v>
      </c>
      <c r="I27" s="147">
        <f>(F27-H27)/H27</f>
        <v>9.1181766501035738E-2</v>
      </c>
    </row>
    <row r="28" spans="1:9" ht="17.25" thickBot="1">
      <c r="A28" s="36"/>
      <c r="B28" s="155" t="s">
        <v>7</v>
      </c>
      <c r="C28" s="142" t="s">
        <v>87</v>
      </c>
      <c r="D28" s="140" t="s">
        <v>161</v>
      </c>
      <c r="E28" s="162">
        <v>38830.75</v>
      </c>
      <c r="F28" s="162">
        <v>72499.399999999994</v>
      </c>
      <c r="G28" s="147">
        <f>(F28-E28)/E28</f>
        <v>0.86706154272065294</v>
      </c>
      <c r="H28" s="162">
        <v>64249.4</v>
      </c>
      <c r="I28" s="147">
        <f>(F28-H28)/H28</f>
        <v>0.12840586838165013</v>
      </c>
    </row>
    <row r="29" spans="1:9" ht="16.5">
      <c r="A29" s="122"/>
      <c r="B29" s="155" t="s">
        <v>5</v>
      </c>
      <c r="C29" s="142" t="s">
        <v>85</v>
      </c>
      <c r="D29" s="140" t="s">
        <v>161</v>
      </c>
      <c r="E29" s="162">
        <v>74207.780388888888</v>
      </c>
      <c r="F29" s="162">
        <v>109061.75</v>
      </c>
      <c r="G29" s="147">
        <f>(F29-E29)/E29</f>
        <v>0.46968079935092344</v>
      </c>
      <c r="H29" s="162">
        <v>90749.333333333343</v>
      </c>
      <c r="I29" s="147">
        <f>(F29-H29)/H29</f>
        <v>0.20179119773147999</v>
      </c>
    </row>
    <row r="30" spans="1:9" ht="17.25" thickBot="1">
      <c r="A30" s="36"/>
      <c r="B30" s="156" t="s">
        <v>8</v>
      </c>
      <c r="C30" s="143" t="s">
        <v>89</v>
      </c>
      <c r="D30" s="139" t="s">
        <v>161</v>
      </c>
      <c r="E30" s="165">
        <v>105442.05624999999</v>
      </c>
      <c r="F30" s="165">
        <v>235624.25</v>
      </c>
      <c r="G30" s="149">
        <f>(F30-E30)/E30</f>
        <v>1.2346325401824665</v>
      </c>
      <c r="H30" s="165">
        <v>175228.35</v>
      </c>
      <c r="I30" s="149">
        <f>(F30-H30)/H30</f>
        <v>0.34466968387250119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958371.00528968265</v>
      </c>
      <c r="F31" s="93">
        <f>SUM(F15:F30)</f>
        <v>1281783.8777777778</v>
      </c>
      <c r="G31" s="94">
        <f t="shared" ref="G31" si="0">(F31-E31)/E31</f>
        <v>0.33746103617809114</v>
      </c>
      <c r="H31" s="93">
        <f>SUM(H15:H30)</f>
        <v>1202272.5500000003</v>
      </c>
      <c r="I31" s="97">
        <f t="shared" ref="I31" si="1">(F31-H31)/H31</f>
        <v>6.6134195426633957E-2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159201.57500000001</v>
      </c>
      <c r="F33" s="168">
        <v>223610.44444444444</v>
      </c>
      <c r="G33" s="147">
        <f>(F33-E33)/E33</f>
        <v>0.40457432311485875</v>
      </c>
      <c r="H33" s="168">
        <v>239249.4</v>
      </c>
      <c r="I33" s="147">
        <f>(F33-H33)/H33</f>
        <v>-6.5366749323323509E-2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86674.225000000006</v>
      </c>
      <c r="F34" s="162">
        <v>132070.71428571429</v>
      </c>
      <c r="G34" s="147">
        <f>(F34-E34)/E34</f>
        <v>0.52375996769182853</v>
      </c>
      <c r="H34" s="162">
        <v>134583.33333333331</v>
      </c>
      <c r="I34" s="147">
        <f>(F34-H34)/H34</f>
        <v>-1.8669615214506684E-2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93645.833333333343</v>
      </c>
      <c r="F35" s="162">
        <v>157750</v>
      </c>
      <c r="G35" s="147">
        <f>(F35-E35)/E35</f>
        <v>0.68453837597330347</v>
      </c>
      <c r="H35" s="162">
        <v>156750</v>
      </c>
      <c r="I35" s="147">
        <f>(F35-H35)/H35</f>
        <v>6.379585326953748E-3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135443.34097222221</v>
      </c>
      <c r="F36" s="162">
        <v>174666</v>
      </c>
      <c r="G36" s="147">
        <f>(F36-E36)/E36</f>
        <v>0.28958720854221898</v>
      </c>
      <c r="H36" s="162">
        <v>168193.77777777778</v>
      </c>
      <c r="I36" s="147">
        <f>(F36-H36)/H36</f>
        <v>3.848074707480259E-2</v>
      </c>
    </row>
    <row r="37" spans="1:9" ht="17.25" thickBot="1">
      <c r="A37" s="36"/>
      <c r="B37" s="157" t="s">
        <v>27</v>
      </c>
      <c r="C37" s="142" t="s">
        <v>101</v>
      </c>
      <c r="D37" s="150" t="s">
        <v>161</v>
      </c>
      <c r="E37" s="165">
        <v>133075.30208333331</v>
      </c>
      <c r="F37" s="165">
        <v>167999.33333333331</v>
      </c>
      <c r="G37" s="149">
        <f>(F37-E37)/E37</f>
        <v>0.26243811363381436</v>
      </c>
      <c r="H37" s="165">
        <v>158527.11111111112</v>
      </c>
      <c r="I37" s="149">
        <f>(F37-H37)/H37</f>
        <v>5.9751434034416614E-2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608040.27638888895</v>
      </c>
      <c r="F38" s="95">
        <f>SUM(F33:F37)</f>
        <v>856096.49206349207</v>
      </c>
      <c r="G38" s="96">
        <f t="shared" ref="G38" si="2">(F38-E38)/E38</f>
        <v>0.40796017189484979</v>
      </c>
      <c r="H38" s="95">
        <f>SUM(H33:H37)</f>
        <v>857303.62222222215</v>
      </c>
      <c r="I38" s="97">
        <f t="shared" ref="I38" si="3">(F38-H38)/H38</f>
        <v>-1.4080544248735055E-3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1903304.5</v>
      </c>
      <c r="F40" s="162">
        <v>1861918.75</v>
      </c>
      <c r="G40" s="147">
        <f>(F40-E40)/E40</f>
        <v>-2.1744156019176123E-2</v>
      </c>
      <c r="H40" s="162">
        <v>1897913.25</v>
      </c>
      <c r="I40" s="147">
        <f>(F40-H40)/H40</f>
        <v>-1.8965303076945165E-2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560101.75</v>
      </c>
      <c r="F41" s="162">
        <v>735001.8</v>
      </c>
      <c r="G41" s="147">
        <f>(F41-E41)/E41</f>
        <v>0.31226478046176442</v>
      </c>
      <c r="H41" s="162">
        <v>735001.8</v>
      </c>
      <c r="I41" s="147">
        <f>(F41-H41)/H41</f>
        <v>0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1020530.90625</v>
      </c>
      <c r="F42" s="170">
        <v>1145636.55</v>
      </c>
      <c r="G42" s="147">
        <f>(F42-E42)/E42</f>
        <v>0.12258878489991841</v>
      </c>
      <c r="H42" s="170">
        <v>1137846</v>
      </c>
      <c r="I42" s="147">
        <f>(F42-H42)/H42</f>
        <v>6.8467525482359178E-3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1036035</v>
      </c>
      <c r="F43" s="163">
        <v>1012354.2</v>
      </c>
      <c r="G43" s="147">
        <f>(F43-E43)/E43</f>
        <v>-2.2857142857142902E-2</v>
      </c>
      <c r="H43" s="163">
        <v>994414.2</v>
      </c>
      <c r="I43" s="147">
        <f>(F43-H43)/H43</f>
        <v>1.8040772145047811E-2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373413.625</v>
      </c>
      <c r="F44" s="163">
        <v>346242</v>
      </c>
      <c r="G44" s="147">
        <f>(F44-E44)/E44</f>
        <v>-7.2765488940046044E-2</v>
      </c>
      <c r="H44" s="163">
        <v>339066</v>
      </c>
      <c r="I44" s="147">
        <f>(F44-H44)/H44</f>
        <v>2.1164021164021163E-2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213037.5</v>
      </c>
      <c r="F45" s="166">
        <v>183884.99999999997</v>
      </c>
      <c r="G45" s="153">
        <f>(F45-E45)/E45</f>
        <v>-0.13684210526315804</v>
      </c>
      <c r="H45" s="166">
        <v>178503</v>
      </c>
      <c r="I45" s="153">
        <f>(F45-H45)/H45</f>
        <v>3.0150753768844057E-2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5106423.28125</v>
      </c>
      <c r="F46" s="77">
        <f>SUM(F40:F45)</f>
        <v>5285038.3</v>
      </c>
      <c r="G46" s="96">
        <f t="shared" ref="G46" si="4">(F46-E46)/E46</f>
        <v>3.4978498434676708E-2</v>
      </c>
      <c r="H46" s="95">
        <f>SUM(H40:H45)</f>
        <v>5282744.25</v>
      </c>
      <c r="I46" s="97">
        <f t="shared" ref="I46" si="5">(F46-H46)/H46</f>
        <v>4.3425346589508163E-4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404964.35416666669</v>
      </c>
      <c r="F48" s="160">
        <v>457806.375</v>
      </c>
      <c r="G48" s="147">
        <f>(F48-E48)/E48</f>
        <v>0.13048561012751683</v>
      </c>
      <c r="H48" s="160">
        <v>460048.875</v>
      </c>
      <c r="I48" s="147">
        <f>(F48-H48)/H48</f>
        <v>-4.8744820862783329E-3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314533.05</v>
      </c>
      <c r="F49" s="163">
        <v>321036.3</v>
      </c>
      <c r="G49" s="147">
        <f>(F49-E49)/E49</f>
        <v>2.0675887637245118E-2</v>
      </c>
      <c r="H49" s="163">
        <v>321036.3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990175.875</v>
      </c>
      <c r="F50" s="163">
        <v>1107795</v>
      </c>
      <c r="G50" s="147">
        <f>(F50-E50)/E50</f>
        <v>0.11878609444004076</v>
      </c>
      <c r="H50" s="163">
        <v>1107795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144884.1875</v>
      </c>
      <c r="F51" s="163">
        <v>166169.25</v>
      </c>
      <c r="G51" s="147">
        <f>(F51-E51)/E51</f>
        <v>0.14691087321037019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1767538.5</v>
      </c>
      <c r="F52" s="163">
        <v>1759465.5</v>
      </c>
      <c r="G52" s="147">
        <f>(F52-E52)/E52</f>
        <v>-4.5673686881502161E-3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1297389.03125</v>
      </c>
      <c r="F53" s="166">
        <v>1445179.125</v>
      </c>
      <c r="G53" s="153">
        <f>(F53-E53)/E53</f>
        <v>0.11391347559614262</v>
      </c>
      <c r="H53" s="166">
        <v>1431051.375</v>
      </c>
      <c r="I53" s="153">
        <f>(F53-H53)/H53</f>
        <v>9.8722870798401627E-3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4919484.9979166668</v>
      </c>
      <c r="F54" s="77">
        <f>SUM(F48:F53)</f>
        <v>5257451.55</v>
      </c>
      <c r="G54" s="96">
        <f t="shared" ref="G54" si="6">(F54-E54)/E54</f>
        <v>6.869957977846404E-2</v>
      </c>
      <c r="H54" s="77">
        <f>SUM(H48:H53)</f>
        <v>5245566.3</v>
      </c>
      <c r="I54" s="97">
        <f t="shared" ref="I54" si="7">(F54-H54)/H54</f>
        <v>2.2657706185126286E-3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153611.25</v>
      </c>
      <c r="F56" s="124">
        <v>165048</v>
      </c>
      <c r="G56" s="148">
        <f>(F56-E56)/E56</f>
        <v>7.4452554744525543E-2</v>
      </c>
      <c r="H56" s="124">
        <v>165048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189042.75</v>
      </c>
      <c r="F57" s="174">
        <v>209898</v>
      </c>
      <c r="G57" s="147">
        <f>(F57-E57)/E57</f>
        <v>0.1103202846975089</v>
      </c>
      <c r="H57" s="174">
        <v>209898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189536.09999999998</v>
      </c>
      <c r="F59" s="174">
        <v>182629.2</v>
      </c>
      <c r="G59" s="147">
        <f>(F59-E59)/E59</f>
        <v>-3.6441079034547859E-2</v>
      </c>
      <c r="H59" s="174">
        <v>182629.2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110256.25</v>
      </c>
      <c r="F60" s="179">
        <v>108649.125</v>
      </c>
      <c r="G60" s="147">
        <f>(F60-E60)/E60</f>
        <v>-1.4576271186440677E-2</v>
      </c>
      <c r="H60" s="179">
        <v>108649.125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148005</v>
      </c>
      <c r="F61" s="166">
        <v>171999.75</v>
      </c>
      <c r="G61" s="152">
        <f>(F61-E61)/E61</f>
        <v>0.16212121212121211</v>
      </c>
      <c r="H61" s="166">
        <v>171999.75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186127.5</v>
      </c>
      <c r="F62" s="173">
        <v>228017.4</v>
      </c>
      <c r="G62" s="147">
        <f>(F62-E62)/E62</f>
        <v>0.22506024096385538</v>
      </c>
      <c r="H62" s="173">
        <v>228017.4</v>
      </c>
      <c r="I62" s="147">
        <f>(F62-H62)/H62</f>
        <v>0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180717.46875</v>
      </c>
      <c r="F63" s="174">
        <v>220790.14285714287</v>
      </c>
      <c r="G63" s="147">
        <f>(F63-E63)/E63</f>
        <v>0.22174211704225671</v>
      </c>
      <c r="H63" s="174">
        <v>220790.14285714287</v>
      </c>
      <c r="I63" s="147">
        <f>(F63-H63)/H63</f>
        <v>0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944840</v>
      </c>
      <c r="F64" s="175">
        <v>1444170</v>
      </c>
      <c r="G64" s="152">
        <f>(F64-E64)/E64</f>
        <v>0.52848101265822789</v>
      </c>
      <c r="H64" s="175">
        <v>1444170</v>
      </c>
      <c r="I64" s="152">
        <f>(F64-H64)/H64</f>
        <v>0</v>
      </c>
    </row>
    <row r="65" spans="1:9" ht="15.75" customHeight="1" thickBot="1">
      <c r="A65" s="217" t="s">
        <v>192</v>
      </c>
      <c r="B65" s="228"/>
      <c r="C65" s="228"/>
      <c r="D65" s="229"/>
      <c r="E65" s="92">
        <f>SUM(E56:E64)</f>
        <v>2242427.1187499999</v>
      </c>
      <c r="F65" s="92">
        <f>SUM(F56:F64)</f>
        <v>2877412.6178571428</v>
      </c>
      <c r="G65" s="94">
        <f t="shared" ref="G65" si="8">(F65-E65)/E65</f>
        <v>0.28316884584463287</v>
      </c>
      <c r="H65" s="92">
        <f>SUM(H56:H64)</f>
        <v>2877412.6178571428</v>
      </c>
      <c r="I65" s="131">
        <f t="shared" ref="I65" si="9">(F65-H65)/H65</f>
        <v>0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829240.45982142864</v>
      </c>
      <c r="F67" s="168">
        <v>822150.33333333337</v>
      </c>
      <c r="G67" s="147">
        <f>(F67-E67)/E67</f>
        <v>-8.5501453819825397E-3</v>
      </c>
      <c r="H67" s="168">
        <v>824741.66666666663</v>
      </c>
      <c r="I67" s="147">
        <f>(F67-H67)/H67</f>
        <v>-3.1419939577038334E-3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2941150.875</v>
      </c>
      <c r="F68" s="162">
        <v>3145779</v>
      </c>
      <c r="G68" s="147">
        <f>(F68-E68)/E68</f>
        <v>6.9574167969196757E-2</v>
      </c>
      <c r="H68" s="162">
        <v>3145779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574977</v>
      </c>
      <c r="G69" s="147">
        <f>(F69-E69)/E69</f>
        <v>-4.3045533714854443E-2</v>
      </c>
      <c r="H69" s="162">
        <v>574977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219989.25</v>
      </c>
      <c r="F70" s="162">
        <v>224250</v>
      </c>
      <c r="G70" s="147">
        <f>(F70-E70)/E70</f>
        <v>1.9367991845056064E-2</v>
      </c>
      <c r="H70" s="162">
        <v>224250</v>
      </c>
      <c r="I70" s="147">
        <f>(F70-H70)/H70</f>
        <v>0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449319.13541666669</v>
      </c>
      <c r="F71" s="162">
        <v>495656.57142857142</v>
      </c>
      <c r="G71" s="147">
        <f>(F71-E71)/E71</f>
        <v>0.10312811620839314</v>
      </c>
      <c r="H71" s="162">
        <v>495592.5</v>
      </c>
      <c r="I71" s="147">
        <f>(F71-H71)/H71</f>
        <v>1.2928248222364192E-4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292141.6875</v>
      </c>
      <c r="F72" s="171">
        <v>300607.125</v>
      </c>
      <c r="G72" s="153">
        <f>(F72-E72)/E72</f>
        <v>2.8977163692189598E-2</v>
      </c>
      <c r="H72" s="171">
        <v>287712.75</v>
      </c>
      <c r="I72" s="153">
        <f>(F72-H72)/H72</f>
        <v>4.4816835541699143E-2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5332681.9077380961</v>
      </c>
      <c r="F73" s="77">
        <f>SUM(F67:F72)</f>
        <v>5563420.0297619058</v>
      </c>
      <c r="G73" s="96">
        <f t="shared" ref="G73" si="10">(F73-E73)/E73</f>
        <v>4.3268682815862776E-2</v>
      </c>
      <c r="H73" s="77">
        <f>SUM(H67:H72)</f>
        <v>5553052.916666666</v>
      </c>
      <c r="I73" s="97">
        <f t="shared" ref="I73" si="11">(F73-H73)/H73</f>
        <v>1.8669213585421421E-3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312791.37500000006</v>
      </c>
      <c r="F75" s="160">
        <v>322920</v>
      </c>
      <c r="G75" s="147">
        <f>(F75-E75)/E75</f>
        <v>3.2381407575576338E-2</v>
      </c>
      <c r="H75" s="160">
        <v>324714</v>
      </c>
      <c r="I75" s="147">
        <f>(F75-H75)/H75</f>
        <v>-5.5248618784530384E-3</v>
      </c>
    </row>
    <row r="76" spans="1:9" ht="16.5">
      <c r="A76" s="35"/>
      <c r="B76" s="155" t="s">
        <v>71</v>
      </c>
      <c r="C76" s="142" t="s">
        <v>200</v>
      </c>
      <c r="D76" s="140" t="s">
        <v>134</v>
      </c>
      <c r="E76" s="163">
        <v>129706.2</v>
      </c>
      <c r="F76" s="163">
        <v>131859</v>
      </c>
      <c r="G76" s="147">
        <f>(F76-E76)/E76</f>
        <v>1.6597510373444008E-2</v>
      </c>
      <c r="H76" s="163">
        <v>132217.79999999999</v>
      </c>
      <c r="I76" s="147">
        <f>(F76-H76)/H76</f>
        <v>-2.7137042062414319E-3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205028.57142857142</v>
      </c>
      <c r="F77" s="163">
        <v>207975.85714285719</v>
      </c>
      <c r="G77" s="147">
        <f>(F77-E77)/E77</f>
        <v>1.4375000000000264E-2</v>
      </c>
      <c r="H77" s="163">
        <v>207975.85714285719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97829.0625</v>
      </c>
      <c r="F78" s="163">
        <v>98311.200000000012</v>
      </c>
      <c r="G78" s="147">
        <f>(F78-E78)/E78</f>
        <v>4.9283667621777697E-3</v>
      </c>
      <c r="H78" s="163">
        <v>98311.200000000012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134026.75</v>
      </c>
      <c r="F79" s="166">
        <v>149350.5</v>
      </c>
      <c r="G79" s="147">
        <f>(F79-E79)/E79</f>
        <v>0.11433351924149471</v>
      </c>
      <c r="H79" s="166">
        <v>149350.5</v>
      </c>
      <c r="I79" s="147">
        <f>(F79-H79)/H79</f>
        <v>0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879381.95892857155</v>
      </c>
      <c r="F80" s="77">
        <f>SUM(F75:F79)</f>
        <v>910416.55714285723</v>
      </c>
      <c r="G80" s="96">
        <f t="shared" ref="G80" si="12">(F80-E80)/E80</f>
        <v>3.5291374696949505E-2</v>
      </c>
      <c r="H80" s="77">
        <f>SUM(H75:H79)</f>
        <v>912569.35714285728</v>
      </c>
      <c r="I80" s="97">
        <f t="shared" ref="I80" si="13">(F80-H80)/H80</f>
        <v>-2.3590535701748733E-3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79</v>
      </c>
      <c r="C82" s="142" t="s">
        <v>155</v>
      </c>
      <c r="D82" s="146" t="s">
        <v>156</v>
      </c>
      <c r="E82" s="160">
        <v>561110.14583333337</v>
      </c>
      <c r="F82" s="160">
        <v>566455.5</v>
      </c>
      <c r="G82" s="148">
        <f>(F82-E82)/E82</f>
        <v>9.5263901505968484E-3</v>
      </c>
      <c r="H82" s="160">
        <v>586339</v>
      </c>
      <c r="I82" s="148">
        <f>(F82-H82)/H82</f>
        <v>-3.3911269760326365E-2</v>
      </c>
    </row>
    <row r="83" spans="1:11" ht="16.5">
      <c r="A83" s="35"/>
      <c r="B83" s="155" t="s">
        <v>80</v>
      </c>
      <c r="C83" s="142" t="s">
        <v>151</v>
      </c>
      <c r="D83" s="138" t="s">
        <v>150</v>
      </c>
      <c r="E83" s="163">
        <v>246176.66666666669</v>
      </c>
      <c r="F83" s="163">
        <v>297405.33333333331</v>
      </c>
      <c r="G83" s="147">
        <f>(F83-E83)/E83</f>
        <v>0.20809716599190267</v>
      </c>
      <c r="H83" s="163">
        <v>299710.125</v>
      </c>
      <c r="I83" s="147">
        <f>(F83-H83)/H83</f>
        <v>-7.690069418464545E-3</v>
      </c>
    </row>
    <row r="84" spans="1:11" ht="16.5">
      <c r="A84" s="35"/>
      <c r="B84" s="155" t="s">
        <v>74</v>
      </c>
      <c r="C84" s="142" t="s">
        <v>144</v>
      </c>
      <c r="D84" s="140" t="s">
        <v>142</v>
      </c>
      <c r="E84" s="163">
        <v>69966</v>
      </c>
      <c r="F84" s="163">
        <v>70606.71428571429</v>
      </c>
      <c r="G84" s="147">
        <f>(F84-E84)/E84</f>
        <v>9.1575091575092169E-3</v>
      </c>
      <c r="H84" s="163">
        <v>70606.71428571429</v>
      </c>
      <c r="I84" s="147">
        <f>(F84-H84)/H84</f>
        <v>0</v>
      </c>
    </row>
    <row r="85" spans="1:11" ht="16.5">
      <c r="A85" s="35"/>
      <c r="B85" s="155" t="s">
        <v>76</v>
      </c>
      <c r="C85" s="142" t="s">
        <v>143</v>
      </c>
      <c r="D85" s="140" t="s">
        <v>161</v>
      </c>
      <c r="E85" s="163">
        <v>93820.59375</v>
      </c>
      <c r="F85" s="154">
        <v>89587.875</v>
      </c>
      <c r="G85" s="147">
        <f>(F85-E85)/E85</f>
        <v>-4.5115028383627132E-2</v>
      </c>
      <c r="H85" s="154">
        <v>89587.875</v>
      </c>
      <c r="I85" s="147">
        <f>(F85-H85)/H85</f>
        <v>0</v>
      </c>
    </row>
    <row r="86" spans="1:11" ht="16.5">
      <c r="A86" s="35"/>
      <c r="B86" s="155" t="s">
        <v>75</v>
      </c>
      <c r="C86" s="142" t="s">
        <v>148</v>
      </c>
      <c r="D86" s="151" t="s">
        <v>145</v>
      </c>
      <c r="E86" s="172">
        <v>50103.857142857145</v>
      </c>
      <c r="F86" s="172">
        <v>58176.857142857145</v>
      </c>
      <c r="G86" s="147">
        <f>(F86-E86)/E86</f>
        <v>0.16112531969309463</v>
      </c>
      <c r="H86" s="172">
        <v>58176.857142857145</v>
      </c>
      <c r="I86" s="147">
        <f>(F86-H86)/H86</f>
        <v>0</v>
      </c>
    </row>
    <row r="87" spans="1:11" ht="16.5">
      <c r="A87" s="35"/>
      <c r="B87" s="155" t="s">
        <v>77</v>
      </c>
      <c r="C87" s="142" t="s">
        <v>146</v>
      </c>
      <c r="D87" s="151" t="s">
        <v>162</v>
      </c>
      <c r="E87" s="172">
        <v>96776.333333333343</v>
      </c>
      <c r="F87" s="172">
        <v>89700</v>
      </c>
      <c r="G87" s="147">
        <f>(F87-E87)/E87</f>
        <v>-7.3120494335736447E-2</v>
      </c>
      <c r="H87" s="172">
        <v>89700</v>
      </c>
      <c r="I87" s="147">
        <f>(F87-H87)/H87</f>
        <v>0</v>
      </c>
    </row>
    <row r="88" spans="1:11" ht="16.5" customHeight="1" thickBot="1">
      <c r="A88" s="33"/>
      <c r="B88" s="156" t="s">
        <v>78</v>
      </c>
      <c r="C88" s="143" t="s">
        <v>149</v>
      </c>
      <c r="D88" s="139" t="s">
        <v>147</v>
      </c>
      <c r="E88" s="166">
        <v>140791.625</v>
      </c>
      <c r="F88" s="166">
        <v>143520</v>
      </c>
      <c r="G88" s="149">
        <f>(F88-E88)/E88</f>
        <v>1.9378816033979295E-2</v>
      </c>
      <c r="H88" s="166">
        <v>142802.4</v>
      </c>
      <c r="I88" s="149">
        <f>(F88-H88)/H88</f>
        <v>5.0251256281407444E-3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1258745.2217261905</v>
      </c>
      <c r="F89" s="77">
        <f>SUM(F82:F88)</f>
        <v>1315452.2797619046</v>
      </c>
      <c r="G89" s="104">
        <f t="shared" ref="G89:G90" si="14">(F89-E89)/E89</f>
        <v>4.5050465381666675E-2</v>
      </c>
      <c r="H89" s="77">
        <f>SUM(H82:H88)</f>
        <v>1336922.9714285713</v>
      </c>
      <c r="I89" s="97">
        <f t="shared" ref="I89:I90" si="15">(F89-H89)/H89</f>
        <v>-1.6059782145656534E-2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21305555.767988093</v>
      </c>
      <c r="F90" s="92">
        <f>SUM(F31,F38,F46,F54,F65,F73,F80,F89)</f>
        <v>23347071.704365078</v>
      </c>
      <c r="G90" s="94">
        <f t="shared" si="14"/>
        <v>9.5820825263070231E-2</v>
      </c>
      <c r="H90" s="92">
        <f>SUM(H31,H38,H46,H54,H65,H73,H80,H89)</f>
        <v>23267844.585317463</v>
      </c>
      <c r="I90" s="105">
        <f t="shared" si="15"/>
        <v>3.4050046516818228E-3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50000</v>
      </c>
      <c r="E16" s="194">
        <v>50000</v>
      </c>
      <c r="F16" s="194">
        <v>47500</v>
      </c>
      <c r="G16" s="134">
        <v>45000</v>
      </c>
      <c r="H16" s="134">
        <v>53333</v>
      </c>
      <c r="I16" s="134">
        <f>AVERAGE(D16:H16)</f>
        <v>49166.6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80000</v>
      </c>
      <c r="E17" s="180">
        <v>100000</v>
      </c>
      <c r="F17" s="180">
        <v>75000</v>
      </c>
      <c r="G17" s="196">
        <v>95000</v>
      </c>
      <c r="H17" s="196">
        <v>100000</v>
      </c>
      <c r="I17" s="134">
        <f t="shared" ref="I17:I40" si="0">AVERAGE(D17:H17)</f>
        <v>90000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75000</v>
      </c>
      <c r="E18" s="180">
        <v>100000</v>
      </c>
      <c r="F18" s="180">
        <v>75000</v>
      </c>
      <c r="G18" s="196">
        <v>60000</v>
      </c>
      <c r="H18" s="196">
        <v>100000</v>
      </c>
      <c r="I18" s="134">
        <f t="shared" si="0"/>
        <v>82000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100000</v>
      </c>
      <c r="E19" s="180">
        <v>50000</v>
      </c>
      <c r="F19" s="180">
        <v>50000</v>
      </c>
      <c r="G19" s="196">
        <v>87500</v>
      </c>
      <c r="H19" s="196">
        <v>75000</v>
      </c>
      <c r="I19" s="134">
        <f t="shared" si="0"/>
        <v>72500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250000</v>
      </c>
      <c r="E20" s="180">
        <v>225000</v>
      </c>
      <c r="F20" s="180">
        <v>175000</v>
      </c>
      <c r="G20" s="196">
        <v>275000</v>
      </c>
      <c r="H20" s="196">
        <v>300000</v>
      </c>
      <c r="I20" s="134">
        <f t="shared" si="0"/>
        <v>245000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70000</v>
      </c>
      <c r="E21" s="180">
        <v>125000</v>
      </c>
      <c r="F21" s="180">
        <v>85000</v>
      </c>
      <c r="G21" s="196">
        <v>72500</v>
      </c>
      <c r="H21" s="196">
        <v>100000</v>
      </c>
      <c r="I21" s="134">
        <f t="shared" si="0"/>
        <v>90500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75000</v>
      </c>
      <c r="F22" s="180">
        <v>60000</v>
      </c>
      <c r="G22" s="196">
        <v>67500</v>
      </c>
      <c r="H22" s="196">
        <v>75000</v>
      </c>
      <c r="I22" s="134">
        <f t="shared" si="0"/>
        <v>75500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25000</v>
      </c>
      <c r="F23" s="180">
        <v>35000</v>
      </c>
      <c r="G23" s="196">
        <v>40000</v>
      </c>
      <c r="H23" s="196">
        <v>40000</v>
      </c>
      <c r="I23" s="134">
        <f t="shared" si="0"/>
        <v>32000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25000</v>
      </c>
      <c r="F24" s="180">
        <v>35000</v>
      </c>
      <c r="G24" s="196">
        <v>35000</v>
      </c>
      <c r="H24" s="196">
        <v>40000</v>
      </c>
      <c r="I24" s="134">
        <f t="shared" si="0"/>
        <v>31000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25000</v>
      </c>
      <c r="F25" s="180">
        <v>35000</v>
      </c>
      <c r="G25" s="196">
        <v>37500</v>
      </c>
      <c r="H25" s="196">
        <v>40000</v>
      </c>
      <c r="I25" s="134">
        <f t="shared" si="0"/>
        <v>32500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35000</v>
      </c>
      <c r="G26" s="196">
        <v>37500</v>
      </c>
      <c r="H26" s="196">
        <v>40000</v>
      </c>
      <c r="I26" s="134">
        <f t="shared" si="0"/>
        <v>31500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70000</v>
      </c>
      <c r="E27" s="180">
        <v>85000</v>
      </c>
      <c r="F27" s="180">
        <v>65000</v>
      </c>
      <c r="G27" s="196">
        <v>80000</v>
      </c>
      <c r="H27" s="196">
        <v>150000</v>
      </c>
      <c r="I27" s="134">
        <f t="shared" si="0"/>
        <v>90000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32500</v>
      </c>
      <c r="G28" s="196">
        <v>47500</v>
      </c>
      <c r="H28" s="196">
        <v>40000</v>
      </c>
      <c r="I28" s="134">
        <f t="shared" si="0"/>
        <v>33000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50000</v>
      </c>
      <c r="F29" s="180">
        <v>32500</v>
      </c>
      <c r="G29" s="196">
        <v>47500</v>
      </c>
      <c r="H29" s="196">
        <v>50000</v>
      </c>
      <c r="I29" s="134">
        <f t="shared" si="0"/>
        <v>42000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50000</v>
      </c>
      <c r="E30" s="180">
        <v>175000</v>
      </c>
      <c r="F30" s="180">
        <v>150000</v>
      </c>
      <c r="G30" s="196">
        <v>55000</v>
      </c>
      <c r="H30" s="196">
        <v>50000</v>
      </c>
      <c r="I30" s="134">
        <f t="shared" si="0"/>
        <v>96000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20000</v>
      </c>
      <c r="E31" s="181">
        <v>45000</v>
      </c>
      <c r="F31" s="181">
        <v>32500</v>
      </c>
      <c r="G31" s="136">
        <v>50000</v>
      </c>
      <c r="H31" s="136">
        <v>50000</v>
      </c>
      <c r="I31" s="134">
        <f t="shared" si="0"/>
        <v>39500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175000</v>
      </c>
      <c r="F33" s="194">
        <v>155000</v>
      </c>
      <c r="G33" s="134">
        <v>150000</v>
      </c>
      <c r="H33" s="134">
        <v>150000</v>
      </c>
      <c r="I33" s="134">
        <f t="shared" si="0"/>
        <v>156000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175000</v>
      </c>
      <c r="F34" s="180">
        <v>155000</v>
      </c>
      <c r="G34" s="196">
        <v>150000</v>
      </c>
      <c r="H34" s="196">
        <v>150000</v>
      </c>
      <c r="I34" s="134">
        <f t="shared" si="0"/>
        <v>156000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200000</v>
      </c>
      <c r="E35" s="180">
        <v>150000</v>
      </c>
      <c r="F35" s="180">
        <v>100000</v>
      </c>
      <c r="G35" s="196">
        <v>110000</v>
      </c>
      <c r="H35" s="196">
        <v>150000</v>
      </c>
      <c r="I35" s="134">
        <f t="shared" si="0"/>
        <v>142000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100000</v>
      </c>
      <c r="E36" s="180">
        <v>65000</v>
      </c>
      <c r="F36" s="180">
        <v>50000</v>
      </c>
      <c r="G36" s="196">
        <v>125000</v>
      </c>
      <c r="H36" s="196">
        <v>75000</v>
      </c>
      <c r="I36" s="134">
        <f t="shared" si="0"/>
        <v>83000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150000</v>
      </c>
      <c r="E37" s="180">
        <v>225000</v>
      </c>
      <c r="F37" s="180">
        <v>300000</v>
      </c>
      <c r="G37" s="196">
        <v>175000</v>
      </c>
      <c r="H37" s="196">
        <v>200000</v>
      </c>
      <c r="I37" s="134">
        <f t="shared" si="0"/>
        <v>210000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1800000</v>
      </c>
      <c r="E39" s="159">
        <v>2000000</v>
      </c>
      <c r="F39" s="159">
        <v>1973400</v>
      </c>
      <c r="G39" s="159">
        <v>1569750</v>
      </c>
      <c r="H39" s="159">
        <v>1560779.9999999998</v>
      </c>
      <c r="I39" s="159">
        <f t="shared" si="0"/>
        <v>1780786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1350000</v>
      </c>
      <c r="E40" s="181">
        <v>1440000</v>
      </c>
      <c r="F40" s="181">
        <v>1076400</v>
      </c>
      <c r="G40" s="136">
        <v>1098825</v>
      </c>
      <c r="H40" s="136">
        <v>1295268</v>
      </c>
      <c r="I40" s="136">
        <f t="shared" si="0"/>
        <v>1252098.6000000001</v>
      </c>
      <c r="K40" s="199"/>
      <c r="L40" s="195"/>
    </row>
    <row r="41" spans="1:12" ht="15.75" thickBot="1">
      <c r="C41" s="200" t="s">
        <v>220</v>
      </c>
      <c r="D41" s="200">
        <f>SUM(D16:D40)</f>
        <v>4900000</v>
      </c>
      <c r="E41" s="200">
        <f t="shared" ref="E41:H41" si="1">SUM(E16:E40)</f>
        <v>5435000</v>
      </c>
      <c r="F41" s="200">
        <f t="shared" si="1"/>
        <v>4829800</v>
      </c>
      <c r="G41" s="200">
        <f t="shared" si="1"/>
        <v>4511075</v>
      </c>
      <c r="H41" s="201">
        <f t="shared" si="1"/>
        <v>4884381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25-08-2025</vt:lpstr>
      <vt:lpstr>By Order</vt:lpstr>
      <vt:lpstr>All Stores</vt:lpstr>
      <vt:lpstr>'25-08-2025'!Print_Titles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2025-08-29T04:50:40Z</cp:lastPrinted>
  <dcterms:created xsi:type="dcterms:W3CDTF">2010-10-20T06:23:14Z</dcterms:created>
  <dcterms:modified xsi:type="dcterms:W3CDTF">2025-08-29T04:51:00Z</dcterms:modified>
</cp:coreProperties>
</file>