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8-09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'08-09-2025'!$12:$14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5" i="11"/>
  <c r="G85" i="11"/>
  <c r="I88" i="11"/>
  <c r="G88" i="11"/>
  <c r="I82" i="11"/>
  <c r="G82" i="11"/>
  <c r="I84" i="11"/>
  <c r="G84" i="11"/>
  <c r="I83" i="11"/>
  <c r="G83" i="11"/>
  <c r="I79" i="11"/>
  <c r="G79" i="11"/>
  <c r="I78" i="11"/>
  <c r="G78" i="11"/>
  <c r="I77" i="11"/>
  <c r="G77" i="11"/>
  <c r="I76" i="11"/>
  <c r="G76" i="11"/>
  <c r="I75" i="11"/>
  <c r="G75" i="11"/>
  <c r="I71" i="11"/>
  <c r="G71" i="11"/>
  <c r="I70" i="11"/>
  <c r="G70" i="11"/>
  <c r="I69" i="11"/>
  <c r="G69" i="11"/>
  <c r="I72" i="11"/>
  <c r="G72" i="11"/>
  <c r="I67" i="11"/>
  <c r="G67" i="11"/>
  <c r="I68" i="11"/>
  <c r="G68" i="11"/>
  <c r="I56" i="11"/>
  <c r="G56" i="11"/>
  <c r="I63" i="11"/>
  <c r="G63" i="11"/>
  <c r="I62" i="11"/>
  <c r="G62" i="11"/>
  <c r="I61" i="11"/>
  <c r="G61" i="11"/>
  <c r="I64" i="11"/>
  <c r="G64" i="11"/>
  <c r="I60" i="11"/>
  <c r="G60" i="11"/>
  <c r="I59" i="11"/>
  <c r="G59" i="11"/>
  <c r="I58" i="11"/>
  <c r="G58" i="11"/>
  <c r="I57" i="11"/>
  <c r="G57" i="11"/>
  <c r="I51" i="11"/>
  <c r="G51" i="11"/>
  <c r="I50" i="11"/>
  <c r="G50" i="11"/>
  <c r="I52" i="11"/>
  <c r="G52" i="11"/>
  <c r="I49" i="11"/>
  <c r="G49" i="11"/>
  <c r="I48" i="11"/>
  <c r="G48" i="11"/>
  <c r="I53" i="11"/>
  <c r="G53" i="11"/>
  <c r="I40" i="11"/>
  <c r="G40" i="11"/>
  <c r="I43" i="11"/>
  <c r="G43" i="11"/>
  <c r="I44" i="11"/>
  <c r="G44" i="11"/>
  <c r="I45" i="11"/>
  <c r="G45" i="11"/>
  <c r="I41" i="11"/>
  <c r="G41" i="11"/>
  <c r="I42" i="11"/>
  <c r="G42" i="11"/>
  <c r="I36" i="11"/>
  <c r="G36" i="11"/>
  <c r="I37" i="11"/>
  <c r="G37" i="11"/>
  <c r="I33" i="11"/>
  <c r="G33" i="11"/>
  <c r="I34" i="11"/>
  <c r="G34" i="11"/>
  <c r="I35" i="11"/>
  <c r="G35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H39" i="8" l="1"/>
  <c r="H38" i="8"/>
  <c r="H36" i="8"/>
  <c r="H35" i="8"/>
  <c r="H34" i="8"/>
  <c r="H33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I24" i="8" l="1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<sst xmlns="http://schemas.openxmlformats.org/spreadsheetml/2006/main" count="852" uniqueCount="231">
  <si>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</si>
  <si>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</si>
  <si>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</si>
  <si>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</si>
  <si>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</si>
  <si>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</si>
  <si>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</si>
  <si>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</si>
  <si>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</si>
  <si>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</si>
  <si>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</si>
  <si>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</si>
  <si>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</si>
  <si>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</si>
  <si>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</si>
  <si>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</si>
  <si>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</si>
  <si>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</si>
  <si>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</si>
  <si>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</si>
  <si>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</si>
  <si>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</si>
  <si>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</si>
  <si>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</si>
  <si>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</si>
  <si>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</si>
  <si>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</si>
  <si>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</si>
  <si>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</si>
  <si>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</si>
  <si>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</si>
  <si>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</si>
  <si>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</si>
  <si>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</si>
  <si>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</si>
  <si>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</si>
  <si>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</si>
  <si>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</si>
  <si>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</si>
  <si>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</si>
  <si>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</si>
  <si>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</si>
  <si>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</si>
  <si>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</si>
  <si>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</si>
  <si>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</si>
  <si>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</si>
  <si>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</si>
  <si>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</si>
  <si>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</si>
  <si>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</si>
  <si>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</si>
  <si>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</si>
  <si>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</si>
  <si>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</si>
  <si>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</si>
  <si>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</si>
  <si>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</si>
  <si>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</si>
  <si>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</si>
  <si>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</si>
  <si>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</si>
  <si>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</si>
  <si>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</si>
  <si>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</si>
  <si>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</si>
  <si>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</si>
  <si>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</si>
  <si>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</si>
  <si>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</si>
  <si>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</si>
  <si>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</si>
  <si>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</si>
  <si>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</si>
  <si>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</si>
  <si>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</si>
  <si>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</si>
  <si>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</si>
  <si>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</si>
  <si>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</si>
  <si>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</si>
  <si>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</si>
  <si>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</si>
  <si>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</si>
  <si>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</si>
  <si>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</si>
  <si>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</si>
  <si>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</si>
  <si>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</si>
  <si>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</si>
  <si>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</si>
  <si>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</si>
  <si>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</si>
  <si>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</si>
  <si>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</si>
  <si>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</si>
  <si>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</si>
  <si>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</si>
  <si>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</si>
  <si>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</si>
  <si>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</si>
  <si>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</si>
  <si>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</si>
  <si>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</si>
  <si>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</si>
  <si>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</si>
  <si>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</si>
  <si>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</si>
  <si>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</si>
  <si>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</si>
  <si>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</si>
  <si>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</si>
  <si>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</si>
  <si>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</si>
  <si>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</si>
  <si>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</si>
  <si>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</si>
  <si>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</si>
  <si>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</si>
  <si>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</si>
  <si>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</si>
  <si>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</si>
  <si>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</si>
  <si>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</si>
  <si>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</si>
  <si>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</si>
  <si>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</si>
  <si>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</si>
  <si>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</si>
  <si>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</si>
  <si>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</si>
  <si>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</si>
  <si>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</si>
  <si>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</si>
  <si>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</si>
  <si>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</si>
  <si>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</si>
  <si>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</si>
  <si>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</si>
  <si>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</si>
  <si>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</si>
  <si>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</si>
  <si>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</si>
  <si>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</si>
  <si>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</si>
  <si>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</si>
  <si>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</si>
  <si>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</si>
  <si>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</si>
  <si>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</si>
  <si>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</si>
  <si>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</si>
  <si>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</si>
  <si>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</si>
  <si>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</si>
  <si>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</si>
  <si>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</si>
  <si>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</si>
  <si>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</si>
  <si>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</si>
  <si>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</si>
  <si>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</si>
  <si>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</si>
  <si>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</si>
  <si>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</si>
  <si>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</si>
  <si>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</si>
  <si>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</si>
  <si>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</si>
  <si>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</si>
  <si>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</si>
  <si>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</si>
  <si>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</si>
  <si>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</si>
  <si>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</si>
  <si>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</si>
  <si>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</si>
  <si>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</si>
  <si>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</si>
  <si>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</si>
  <si>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</si>
  <si>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</si>
  <si>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</si>
  <si>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</si>
  <si>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</si>
  <si>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</si>
  <si>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</si>
  <si>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</si>
  <si>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</si>
  <si>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</si>
  <si>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</si>
  <si>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</si>
  <si>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</si>
  <si>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</si>
  <si>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</si>
  <si>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</si>
  <si>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</si>
  <si>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</si>
  <si>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</si>
  <si>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</si>
  <si>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</si>
  <si>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</si>
  <si>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</si>
  <si>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</si>
  <si>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</si>
  <si>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</si>
  <si>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</si>
  <si>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</si>
  <si>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</si>
  <si>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</si>
  <si>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</si>
  <si>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</si>
  <si>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</si>
  <si>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</si>
  <si>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</si>
  <si>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</si>
  <si>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</si>
  <si>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</si>
  <si>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</si>
  <si>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01-09-2025(ل.ل.)</t>
  </si>
  <si>
    <t>معدل الأسعار في أيلول 2024 (ل.ل.)</t>
  </si>
  <si>
    <t>معدل أسعار المحلات والملاحم في 01-09-2025 (ل.ل.)</t>
  </si>
  <si>
    <t>المعدل العام للأسعار في 01-09-2025  (ل.ل.)</t>
  </si>
  <si>
    <t>المجموع</t>
  </si>
  <si>
    <t xml:space="preserve"> التاريخ08 أيلول2025 </t>
  </si>
  <si>
    <t xml:space="preserve"> التاريخ 8 أيلول 2025</t>
  </si>
  <si>
    <t>معدل أسعار  السوبرماركات في 08-09-2025(ل.ل.)</t>
  </si>
  <si>
    <t>معدل أسعار المحلات والملاحم في 08-09-2025 (ل.ل.)</t>
  </si>
  <si>
    <t>معدل أسعار  السوبرماركات في 08-09-2025 (ل.ل.)</t>
  </si>
  <si>
    <t>المعدل العام للأسعار في 08-09-2025 (ل.ل.)</t>
  </si>
  <si>
    <t>المعدل العام للأسعار في 08-09-2025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</si>
</sst>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D10" s="2"/>
      <c r="E10" s="2"/>
    </row>
    <row r="11" spans="1:9" s="117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220</v>
      </c>
      <c r="F12" s="206" t="s">
        <v>226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4" t="s">
        <v>4</v>
      </c>
      <c r="C15" s="19" t="s">
        <v>84</v>
      </c>
      <c r="D15" s="20" t="s">
        <v>161</v>
      </c>
      <c r="E15" s="158">
        <v>63943.908333333333</v>
      </c>
      <c r="F15" s="167">
        <v>64398.8</v>
      </c>
      <c r="G15" s="43">
        <f t="shared" ref="G15:G30" si="0">(F15-E15)/E15</f>
        <v>7.1139171583845693E-3</v>
      </c>
      <c r="H15" s="167">
        <v>64898.8</v>
      </c>
      <c r="I15" s="43">
        <f t="shared" ref="I15:I30" si="1">(F15-H15)/H15</f>
        <v>-7.7043026989713215E-3</v>
      </c>
    </row>
    <row r="16" spans="1:9" ht="16.5">
      <c r="A16" s="35"/>
      <c r="B16" s="85" t="s">
        <v>5</v>
      </c>
      <c r="C16" s="141" t="s">
        <v>85</v>
      </c>
      <c r="D16" s="137" t="s">
        <v>161</v>
      </c>
      <c r="E16" s="161">
        <v>75422.902777777781</v>
      </c>
      <c r="F16" s="161">
        <v>143332</v>
      </c>
      <c r="G16" s="46">
        <f t="shared" si="0"/>
        <v>0.90037766674542008</v>
      </c>
      <c r="H16" s="161">
        <v>126109.77777777778</v>
      </c>
      <c r="I16" s="42">
        <f t="shared" si="1"/>
        <v>0.13656532051440187</v>
      </c>
    </row>
    <row r="17" spans="1:9" ht="16.5">
      <c r="A17" s="35"/>
      <c r="B17" s="85" t="s">
        <v>6</v>
      </c>
      <c r="C17" s="15" t="s">
        <v>86</v>
      </c>
      <c r="D17" s="11" t="s">
        <v>161</v>
      </c>
      <c r="E17" s="161">
        <v>53224.375</v>
      </c>
      <c r="F17" s="161">
        <v>93332</v>
      </c>
      <c r="G17" s="46">
        <f t="shared" si="0"/>
        <v>0.75355746309843941</v>
      </c>
      <c r="H17" s="161">
        <v>97220.888888888891</v>
      </c>
      <c r="I17" s="42">
        <f t="shared" si="1"/>
        <v>-4.0000548578951953E-2</v>
      </c>
    </row>
    <row r="18" spans="1:9" ht="16.5">
      <c r="A18" s="35"/>
      <c r="B18" s="85" t="s">
        <v>7</v>
      </c>
      <c r="C18" s="15" t="s">
        <v>87</v>
      </c>
      <c r="D18" s="11" t="s">
        <v>161</v>
      </c>
      <c r="E18" s="161">
        <v>36978.525000000001</v>
      </c>
      <c r="F18" s="161">
        <v>107498.8</v>
      </c>
      <c r="G18" s="46">
        <f t="shared" si="0"/>
        <v>1.9070602464538537</v>
      </c>
      <c r="H18" s="161">
        <v>95498.8</v>
      </c>
      <c r="I18" s="42">
        <f t="shared" si="1"/>
        <v>0.12565602918570704</v>
      </c>
    </row>
    <row r="19" spans="1:9" ht="16.5">
      <c r="A19" s="35"/>
      <c r="B19" s="85" t="s">
        <v>8</v>
      </c>
      <c r="C19" s="141" t="s">
        <v>89</v>
      </c>
      <c r="D19" s="137" t="s">
        <v>161</v>
      </c>
      <c r="E19" s="161">
        <v>114785.65</v>
      </c>
      <c r="F19" s="161">
        <v>327498.5</v>
      </c>
      <c r="G19" s="46">
        <f t="shared" si="0"/>
        <v>1.8531310316228555</v>
      </c>
      <c r="H19" s="161">
        <v>312498.5</v>
      </c>
      <c r="I19" s="42">
        <f t="shared" si="1"/>
        <v>4.8000230401105924E-2</v>
      </c>
    </row>
    <row r="20" spans="1:9" ht="16.5">
      <c r="A20" s="35"/>
      <c r="B20" s="85" t="s">
        <v>9</v>
      </c>
      <c r="C20" s="141" t="s">
        <v>88</v>
      </c>
      <c r="D20" s="11" t="s">
        <v>161</v>
      </c>
      <c r="E20" s="161">
        <v>82536.850000000006</v>
      </c>
      <c r="F20" s="161">
        <v>122998.8</v>
      </c>
      <c r="G20" s="46">
        <f t="shared" si="0"/>
        <v>0.49022890987480133</v>
      </c>
      <c r="H20" s="161">
        <v>134998.79999999999</v>
      </c>
      <c r="I20" s="42">
        <f t="shared" si="1"/>
        <v>-8.8889679019368964E-2</v>
      </c>
    </row>
    <row r="21" spans="1:9" ht="16.5">
      <c r="A21" s="35"/>
      <c r="B21" s="85" t="s">
        <v>10</v>
      </c>
      <c r="C21" s="15" t="s">
        <v>90</v>
      </c>
      <c r="D21" s="137" t="s">
        <v>161</v>
      </c>
      <c r="E21" s="161">
        <v>78766.024999999994</v>
      </c>
      <c r="F21" s="161">
        <v>110998.8</v>
      </c>
      <c r="G21" s="46">
        <f t="shared" si="0"/>
        <v>0.40922180597535562</v>
      </c>
      <c r="H21" s="161">
        <v>110498.8</v>
      </c>
      <c r="I21" s="42">
        <f t="shared" si="1"/>
        <v>4.5249360174047142E-3</v>
      </c>
    </row>
    <row r="22" spans="1:9" ht="16.5">
      <c r="A22" s="35"/>
      <c r="B22" s="85" t="s">
        <v>11</v>
      </c>
      <c r="C22" s="141" t="s">
        <v>91</v>
      </c>
      <c r="D22" s="13" t="s">
        <v>81</v>
      </c>
      <c r="E22" s="161">
        <v>28943.75277777778</v>
      </c>
      <c r="F22" s="161">
        <v>52220.888888888891</v>
      </c>
      <c r="G22" s="46">
        <f t="shared" si="0"/>
        <v>0.80421969776437074</v>
      </c>
      <c r="H22" s="161">
        <v>51665.333333333336</v>
      </c>
      <c r="I22" s="42">
        <f t="shared" si="1"/>
        <v>1.07529656679312E-2</v>
      </c>
    </row>
    <row r="23" spans="1:9" ht="16.5">
      <c r="A23" s="35"/>
      <c r="B23" s="85" t="s">
        <v>12</v>
      </c>
      <c r="C23" s="15" t="s">
        <v>92</v>
      </c>
      <c r="D23" s="13" t="s">
        <v>81</v>
      </c>
      <c r="E23" s="161">
        <v>34332.65</v>
      </c>
      <c r="F23" s="161">
        <v>52220.888888888891</v>
      </c>
      <c r="G23" s="46">
        <f t="shared" si="0"/>
        <v>0.52102703662224992</v>
      </c>
      <c r="H23" s="161">
        <v>52220.888888888891</v>
      </c>
      <c r="I23" s="42">
        <f t="shared" si="1"/>
        <v>0</v>
      </c>
    </row>
    <row r="24" spans="1:9" ht="16.5">
      <c r="A24" s="35"/>
      <c r="B24" s="85" t="s">
        <v>13</v>
      </c>
      <c r="C24" s="15" t="s">
        <v>93</v>
      </c>
      <c r="D24" s="139" t="s">
        <v>81</v>
      </c>
      <c r="E24" s="161">
        <v>34632.785416666666</v>
      </c>
      <c r="F24" s="161">
        <v>51109.777777777781</v>
      </c>
      <c r="G24" s="46">
        <f t="shared" si="0"/>
        <v>0.47576284040906902</v>
      </c>
      <c r="H24" s="161">
        <v>49998.666666666664</v>
      </c>
      <c r="I24" s="42">
        <f t="shared" si="1"/>
        <v>2.2222814830617818E-2</v>
      </c>
    </row>
    <row r="25" spans="1:9" ht="16.5">
      <c r="A25" s="35"/>
      <c r="B25" s="85" t="s">
        <v>14</v>
      </c>
      <c r="C25" s="15" t="s">
        <v>94</v>
      </c>
      <c r="D25" s="139" t="s">
        <v>81</v>
      </c>
      <c r="E25" s="161">
        <v>34656.319444444438</v>
      </c>
      <c r="F25" s="161">
        <v>48998.8</v>
      </c>
      <c r="G25" s="46">
        <f t="shared" si="0"/>
        <v>0.41384892526014411</v>
      </c>
      <c r="H25" s="161">
        <v>51109.777777777781</v>
      </c>
      <c r="I25" s="42">
        <f t="shared" si="1"/>
        <v>-4.1302816595215529E-2</v>
      </c>
    </row>
    <row r="26" spans="1:9" ht="16.5">
      <c r="A26" s="35"/>
      <c r="B26" s="85" t="s">
        <v>15</v>
      </c>
      <c r="C26" s="15" t="s">
        <v>95</v>
      </c>
      <c r="D26" s="13" t="s">
        <v>82</v>
      </c>
      <c r="E26" s="161">
        <v>68624.375</v>
      </c>
      <c r="F26" s="161">
        <v>120498.8</v>
      </c>
      <c r="G26" s="46">
        <f t="shared" si="0"/>
        <v>0.75591835991220324</v>
      </c>
      <c r="H26" s="161">
        <v>121998.8</v>
      </c>
      <c r="I26" s="42">
        <f t="shared" si="1"/>
        <v>-1.2295202903635118E-2</v>
      </c>
    </row>
    <row r="27" spans="1:9" ht="16.5">
      <c r="A27" s="35"/>
      <c r="B27" s="85" t="s">
        <v>16</v>
      </c>
      <c r="C27" s="15" t="s">
        <v>96</v>
      </c>
      <c r="D27" s="13" t="s">
        <v>81</v>
      </c>
      <c r="E27" s="161">
        <v>34235.411111111112</v>
      </c>
      <c r="F27" s="161">
        <v>51665.333333333336</v>
      </c>
      <c r="G27" s="46">
        <f t="shared" si="0"/>
        <v>0.50911969964822001</v>
      </c>
      <c r="H27" s="161">
        <v>53887.555555555555</v>
      </c>
      <c r="I27" s="42">
        <f t="shared" si="1"/>
        <v>-4.1238133727019989E-2</v>
      </c>
    </row>
    <row r="28" spans="1:9" ht="16.5">
      <c r="A28" s="35"/>
      <c r="B28" s="85" t="s">
        <v>17</v>
      </c>
      <c r="C28" s="15" t="s">
        <v>97</v>
      </c>
      <c r="D28" s="11" t="s">
        <v>161</v>
      </c>
      <c r="E28" s="161">
        <v>54194.3</v>
      </c>
      <c r="F28" s="161">
        <v>48498.8</v>
      </c>
      <c r="G28" s="46">
        <f t="shared" si="0"/>
        <v>-0.10509407815951123</v>
      </c>
      <c r="H28" s="161">
        <v>45398.8</v>
      </c>
      <c r="I28" s="42">
        <f t="shared" si="1"/>
        <v>6.8283743182639189E-2</v>
      </c>
    </row>
    <row r="29" spans="1:9" ht="16.5">
      <c r="A29" s="35"/>
      <c r="B29" s="85" t="s">
        <v>18</v>
      </c>
      <c r="C29" s="15" t="s">
        <v>98</v>
      </c>
      <c r="D29" s="13" t="s">
        <v>83</v>
      </c>
      <c r="E29" s="161">
        <v>90949.78571428571</v>
      </c>
      <c r="F29" s="161">
        <v>110357.09999999999</v>
      </c>
      <c r="G29" s="46">
        <f t="shared" si="0"/>
        <v>0.21338493690003194</v>
      </c>
      <c r="H29" s="161">
        <v>130250</v>
      </c>
      <c r="I29" s="42">
        <f t="shared" si="1"/>
        <v>-0.15272859884836859</v>
      </c>
    </row>
    <row r="30" spans="1:9" ht="17.25" thickBot="1">
      <c r="A30" s="36"/>
      <c r="B30" s="86" t="s">
        <v>19</v>
      </c>
      <c r="C30" s="16" t="s">
        <v>99</v>
      </c>
      <c r="D30" s="12" t="s">
        <v>161</v>
      </c>
      <c r="E30" s="164">
        <v>69091</v>
      </c>
      <c r="F30" s="164">
        <v>56110.888888888891</v>
      </c>
      <c r="G30" s="48">
        <f t="shared" si="0"/>
        <v>-0.18786978204268442</v>
      </c>
      <c r="H30" s="164">
        <v>52110.888888888891</v>
      </c>
      <c r="I30" s="53">
        <f t="shared" si="1"/>
        <v>7.675938916583866E-2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2"/>
      <c r="F31" s="181"/>
      <c r="G31" s="49"/>
      <c r="H31" s="181"/>
      <c r="I31" s="50"/>
    </row>
    <row r="32" spans="1:9" ht="16.5">
      <c r="A32" s="31"/>
      <c r="B32" s="37" t="s">
        <v>26</v>
      </c>
      <c r="C32" s="143" t="s">
        <v>100</v>
      </c>
      <c r="D32" s="20" t="s">
        <v>161</v>
      </c>
      <c r="E32" s="167">
        <v>127041.02499999999</v>
      </c>
      <c r="F32" s="167">
        <v>167776.44444444444</v>
      </c>
      <c r="G32" s="43">
        <f>(F32-E32)/E32</f>
        <v>0.32064775488425445</v>
      </c>
      <c r="H32" s="167">
        <v>167776.44444444444</v>
      </c>
      <c r="I32" s="42">
        <f>(F32-H32)/H32</f>
        <v>0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1">
        <v>125811.85</v>
      </c>
      <c r="F33" s="161">
        <v>171665.33333333334</v>
      </c>
      <c r="G33" s="46">
        <f>(F33-E33)/E33</f>
        <v>0.36446076687794776</v>
      </c>
      <c r="H33" s="161">
        <v>171665.33333333334</v>
      </c>
      <c r="I33" s="42">
        <f>(F33-H33)/H33</f>
        <v>0</v>
      </c>
    </row>
    <row r="34" spans="1:9" ht="16.5">
      <c r="A34" s="35"/>
      <c r="B34" s="156" t="s">
        <v>28</v>
      </c>
      <c r="C34" s="141" t="s">
        <v>102</v>
      </c>
      <c r="D34" s="137" t="s">
        <v>161</v>
      </c>
      <c r="E34" s="161">
        <v>85451.578571428574</v>
      </c>
      <c r="F34" s="161">
        <v>111665</v>
      </c>
      <c r="G34" s="46">
        <f>(F34-E34)/E34</f>
        <v>0.3067634544241889</v>
      </c>
      <c r="H34" s="161">
        <v>129284.28571428571</v>
      </c>
      <c r="I34" s="42">
        <f>(F34-H34)/H34</f>
        <v>-0.13628327384832978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1">
        <v>87375</v>
      </c>
      <c r="F35" s="161">
        <v>220000</v>
      </c>
      <c r="G35" s="46">
        <f>(F35-E35)/E35</f>
        <v>1.5178826895565094</v>
      </c>
      <c r="H35" s="161">
        <v>200000</v>
      </c>
      <c r="I35" s="42">
        <f>(F35-H35)/H35</f>
        <v>0.1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4">
        <v>120582.67499999999</v>
      </c>
      <c r="F36" s="161">
        <v>210398.8</v>
      </c>
      <c r="G36" s="48">
        <f>(F36-E36)/E36</f>
        <v>0.74485099123899856</v>
      </c>
      <c r="H36" s="161">
        <v>222498.8</v>
      </c>
      <c r="I36" s="53">
        <f>(F36-H36)/H36</f>
        <v>-5.4382315769792917E-2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2"/>
      <c r="F37" s="181"/>
      <c r="G37" s="49"/>
      <c r="H37" s="181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1">
        <v>1875320.125</v>
      </c>
      <c r="F38" s="161">
        <v>1943051.5</v>
      </c>
      <c r="G38" s="43">
        <f t="shared" ref="G38:G43" si="2">(F38-E38)/E38</f>
        <v>3.6117233584319369E-2</v>
      </c>
      <c r="H38" s="161">
        <v>1943051.5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1">
        <v>1012039.5833333333</v>
      </c>
      <c r="F39" s="161">
        <v>1033568.25</v>
      </c>
      <c r="G39" s="46">
        <f t="shared" si="2"/>
        <v>2.1272553980307998E-2</v>
      </c>
      <c r="H39" s="161">
        <v>1033568.25</v>
      </c>
      <c r="I39" s="42">
        <f t="shared" si="3"/>
        <v>0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69">
        <v>578116.5</v>
      </c>
      <c r="F40" s="161">
        <v>726031.8</v>
      </c>
      <c r="G40" s="46">
        <f t="shared" si="2"/>
        <v>0.25585725368502721</v>
      </c>
      <c r="H40" s="161">
        <v>703606.8</v>
      </c>
      <c r="I40" s="42">
        <f t="shared" si="3"/>
        <v>3.1871494135645079E-2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2">
        <v>290590.625</v>
      </c>
      <c r="F41" s="161">
        <v>321126</v>
      </c>
      <c r="G41" s="46">
        <f t="shared" si="2"/>
        <v>0.10508038585209004</v>
      </c>
      <c r="H41" s="161">
        <v>313053</v>
      </c>
      <c r="I41" s="42">
        <f t="shared" si="3"/>
        <v>2.5787965616045846E-2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2">
        <v>178503</v>
      </c>
      <c r="F42" s="161">
        <v>206309.99999999997</v>
      </c>
      <c r="G42" s="46">
        <f t="shared" si="2"/>
        <v>0.15577889447236165</v>
      </c>
      <c r="H42" s="161">
        <v>206309.99999999997</v>
      </c>
      <c r="I42" s="42">
        <f t="shared" si="3"/>
        <v>0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5">
        <v>895609.64999999991</v>
      </c>
      <c r="F43" s="161">
        <v>940594.2</v>
      </c>
      <c r="G43" s="48">
        <f t="shared" si="2"/>
        <v>5.0227853172417306E-2</v>
      </c>
      <c r="H43" s="161">
        <v>1023118.2</v>
      </c>
      <c r="I43" s="55">
        <f t="shared" si="3"/>
        <v>-8.0659302121690341E-2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2"/>
      <c r="F44" s="181"/>
      <c r="G44" s="6"/>
      <c r="H44" s="181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59">
        <v>470451.58333333331</v>
      </c>
      <c r="F45" s="161">
        <v>489537.75</v>
      </c>
      <c r="G45" s="43">
        <f t="shared" ref="G45:G50" si="4">(F45-E45)/E45</f>
        <v>4.0569885069646774E-2</v>
      </c>
      <c r="H45" s="161">
        <v>487295.25</v>
      </c>
      <c r="I45" s="42">
        <f t="shared" ref="I45:I50" si="5">(F45-H45)/H45</f>
        <v>4.6019328117809476E-3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2">
        <v>313381.89999999997</v>
      </c>
      <c r="F46" s="161">
        <v>319830.33333333331</v>
      </c>
      <c r="G46" s="46">
        <f t="shared" si="4"/>
        <v>2.0576916960849845E-2</v>
      </c>
      <c r="H46" s="161">
        <v>321036.3</v>
      </c>
      <c r="I46" s="77">
        <f t="shared" si="5"/>
        <v>-3.7564807053491285E-3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2">
        <v>990175.875</v>
      </c>
      <c r="F47" s="161">
        <v>1102541.142857143</v>
      </c>
      <c r="G47" s="46">
        <f t="shared" si="4"/>
        <v>0.11348011064917428</v>
      </c>
      <c r="H47" s="161">
        <v>1102541.142857143</v>
      </c>
      <c r="I47" s="77">
        <f t="shared" si="5"/>
        <v>0</v>
      </c>
    </row>
    <row r="48" spans="1:9" ht="16.5">
      <c r="A48" s="35"/>
      <c r="B48" s="32" t="s">
        <v>48</v>
      </c>
      <c r="C48" s="119" t="s">
        <v>157</v>
      </c>
      <c r="D48" s="11" t="s">
        <v>114</v>
      </c>
      <c r="E48" s="162">
        <v>1297389.03125</v>
      </c>
      <c r="F48" s="161">
        <v>1454709.75</v>
      </c>
      <c r="G48" s="46">
        <f t="shared" si="4"/>
        <v>0.12125947958603107</v>
      </c>
      <c r="H48" s="161">
        <v>1454597.625</v>
      </c>
      <c r="I48" s="77">
        <f t="shared" si="5"/>
        <v>7.7083172743390115E-5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2">
        <v>142847.25</v>
      </c>
      <c r="F49" s="161">
        <v>166169.25</v>
      </c>
      <c r="G49" s="46">
        <f t="shared" si="4"/>
        <v>0.16326530612244897</v>
      </c>
      <c r="H49" s="161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5">
        <v>1765520.25</v>
      </c>
      <c r="F50" s="161">
        <v>1759465.5</v>
      </c>
      <c r="G50" s="53">
        <f t="shared" si="4"/>
        <v>-3.4294423980693509E-3</v>
      </c>
      <c r="H50" s="161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2"/>
      <c r="F51" s="181"/>
      <c r="G51" s="49"/>
      <c r="H51" s="181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59">
        <v>154059.75</v>
      </c>
      <c r="F52" s="158">
        <v>150023.25</v>
      </c>
      <c r="G52" s="160">
        <f t="shared" ref="G52:G60" si="6">(F52-E52)/E52</f>
        <v>-2.6200873362445413E-2</v>
      </c>
      <c r="H52" s="158">
        <v>165048</v>
      </c>
      <c r="I52" s="108">
        <f t="shared" ref="I52:I60" si="7">(F52-H52)/H52</f>
        <v>-9.1032608695652176E-2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2">
        <v>179660.33333333334</v>
      </c>
      <c r="F53" s="161">
        <v>209898</v>
      </c>
      <c r="G53" s="163">
        <f t="shared" si="6"/>
        <v>0.16830463411511717</v>
      </c>
      <c r="H53" s="161">
        <v>209898</v>
      </c>
      <c r="I53" s="77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2">
        <v>140290.79999999999</v>
      </c>
      <c r="F54" s="161">
        <v>146211</v>
      </c>
      <c r="G54" s="163">
        <f t="shared" si="6"/>
        <v>4.2199488491048681E-2</v>
      </c>
      <c r="H54" s="161">
        <v>146211</v>
      </c>
      <c r="I54" s="77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2">
        <v>191341.3125</v>
      </c>
      <c r="F55" s="161">
        <v>182629.2</v>
      </c>
      <c r="G55" s="163">
        <f t="shared" si="6"/>
        <v>-4.5531790213888014E-2</v>
      </c>
      <c r="H55" s="161">
        <v>182629.2</v>
      </c>
      <c r="I55" s="77">
        <f t="shared" si="7"/>
        <v>0</v>
      </c>
    </row>
    <row r="56" spans="1:9" ht="16.5">
      <c r="A56" s="35"/>
      <c r="B56" s="88" t="s">
        <v>42</v>
      </c>
      <c r="C56" s="89" t="s">
        <v>198</v>
      </c>
      <c r="D56" s="90" t="s">
        <v>114</v>
      </c>
      <c r="E56" s="162">
        <v>109714.3125</v>
      </c>
      <c r="F56" s="161">
        <v>109097.625</v>
      </c>
      <c r="G56" s="168">
        <f t="shared" si="6"/>
        <v>-5.620848237097598E-3</v>
      </c>
      <c r="H56" s="161">
        <v>108649.125</v>
      </c>
      <c r="I56" s="78">
        <f t="shared" si="7"/>
        <v>4.1279669762641896E-3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5">
        <v>148005</v>
      </c>
      <c r="F57" s="164">
        <v>179848.5</v>
      </c>
      <c r="G57" s="166">
        <f t="shared" si="6"/>
        <v>0.21515151515151515</v>
      </c>
      <c r="H57" s="164">
        <v>179848.5</v>
      </c>
      <c r="I57" s="109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59">
        <v>179923.25</v>
      </c>
      <c r="F58" s="167">
        <v>228017.4</v>
      </c>
      <c r="G58" s="42">
        <f t="shared" si="6"/>
        <v>0.26730369754881594</v>
      </c>
      <c r="H58" s="167">
        <v>228017.4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2">
        <v>182819.8125</v>
      </c>
      <c r="F59" s="161">
        <v>220790.14285714287</v>
      </c>
      <c r="G59" s="46">
        <f t="shared" si="6"/>
        <v>0.20769264467516543</v>
      </c>
      <c r="H59" s="161">
        <v>220790.14285714287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5">
        <v>926750.5</v>
      </c>
      <c r="F60" s="161">
        <v>1291680</v>
      </c>
      <c r="G60" s="48">
        <f t="shared" si="6"/>
        <v>0.3937731892240684</v>
      </c>
      <c r="H60" s="161">
        <v>1444170</v>
      </c>
      <c r="I60" s="48">
        <f t="shared" si="7"/>
        <v>-0.10559006211180125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2"/>
      <c r="F61" s="181"/>
      <c r="G61" s="49"/>
      <c r="H61" s="181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59">
        <v>448562.29166666669</v>
      </c>
      <c r="F62" s="161">
        <v>495592.5</v>
      </c>
      <c r="G62" s="43">
        <f t="shared" ref="G62:G67" si="8">(F62-E62)/E62</f>
        <v>0.10484654909040406</v>
      </c>
      <c r="H62" s="161">
        <v>495656.57142857142</v>
      </c>
      <c r="I62" s="42">
        <f t="shared" ref="I62:I67" si="9">(F62-H62)/H62</f>
        <v>-1.2926577042397496E-4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2">
        <v>2948140</v>
      </c>
      <c r="F63" s="161">
        <v>3107656.5</v>
      </c>
      <c r="G63" s="46">
        <f t="shared" si="8"/>
        <v>5.4107505070993912E-2</v>
      </c>
      <c r="H63" s="161">
        <v>3145779</v>
      </c>
      <c r="I63" s="42">
        <f t="shared" si="9"/>
        <v>-1.2118619903051041E-2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2">
        <v>828823.99553571432</v>
      </c>
      <c r="F64" s="161">
        <v>830821.33333333337</v>
      </c>
      <c r="G64" s="46">
        <f t="shared" si="8"/>
        <v>2.4098455261639287E-3</v>
      </c>
      <c r="H64" s="161">
        <v>824741.66666666663</v>
      </c>
      <c r="I64" s="77">
        <f t="shared" si="9"/>
        <v>7.371601208459309E-3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2">
        <v>600840.5</v>
      </c>
      <c r="F65" s="161">
        <v>574977</v>
      </c>
      <c r="G65" s="46">
        <f t="shared" si="8"/>
        <v>-4.3045533714854443E-2</v>
      </c>
      <c r="H65" s="161">
        <v>574977</v>
      </c>
      <c r="I65" s="77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2">
        <v>288357.46875</v>
      </c>
      <c r="F66" s="161">
        <v>295337.25</v>
      </c>
      <c r="G66" s="46">
        <f t="shared" si="8"/>
        <v>2.4205307669874599E-2</v>
      </c>
      <c r="H66" s="161">
        <v>295337.25</v>
      </c>
      <c r="I66" s="77">
        <f t="shared" si="9"/>
        <v>0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5">
        <v>221671.125</v>
      </c>
      <c r="F67" s="161">
        <v>224250</v>
      </c>
      <c r="G67" s="48">
        <f t="shared" si="8"/>
        <v>1.163378856853819E-2</v>
      </c>
      <c r="H67" s="161">
        <v>224250</v>
      </c>
      <c r="I67" s="78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2"/>
      <c r="F68" s="181"/>
      <c r="G68" s="56"/>
      <c r="H68" s="181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59">
        <v>311470.79166666669</v>
      </c>
      <c r="F69" s="167">
        <v>320926.66666666669</v>
      </c>
      <c r="G69" s="43">
        <f>(F69-E69)/E69</f>
        <v>3.0358785648574055E-2</v>
      </c>
      <c r="H69" s="167">
        <v>322920</v>
      </c>
      <c r="I69" s="42">
        <f>(F69-H69)/H69</f>
        <v>-6.1728395061727793E-3</v>
      </c>
    </row>
    <row r="70" spans="1:9" ht="16.5">
      <c r="A70" s="35"/>
      <c r="B70" s="32" t="s">
        <v>67</v>
      </c>
      <c r="C70" s="141" t="s">
        <v>139</v>
      </c>
      <c r="D70" s="13" t="s">
        <v>135</v>
      </c>
      <c r="E70" s="162">
        <v>205541.14285714287</v>
      </c>
      <c r="F70" s="161">
        <v>209748.50000000003</v>
      </c>
      <c r="G70" s="46">
        <f>(F70-E70)/E70</f>
        <v>2.0469659185369988E-2</v>
      </c>
      <c r="H70" s="161">
        <v>209748.50000000003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2">
        <v>97941.1875</v>
      </c>
      <c r="F71" s="161">
        <v>98311.200000000012</v>
      </c>
      <c r="G71" s="46">
        <f>(F71-E71)/E71</f>
        <v>3.7779049799657742E-3</v>
      </c>
      <c r="H71" s="161">
        <v>98311.200000000012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2">
        <v>148005</v>
      </c>
      <c r="F72" s="161">
        <v>149350.5</v>
      </c>
      <c r="G72" s="46">
        <f>(F72-E72)/E72</f>
        <v>9.0909090909090905E-3</v>
      </c>
      <c r="H72" s="161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5">
        <v>128996.075</v>
      </c>
      <c r="F73" s="170">
        <v>131679.6</v>
      </c>
      <c r="G73" s="46">
        <f>(F73-E73)/E73</f>
        <v>2.0803152343976426E-2</v>
      </c>
      <c r="H73" s="170">
        <v>130164.66666666667</v>
      </c>
      <c r="I73" s="55">
        <f>(F73-H73)/H73</f>
        <v>1.1638591117917312E-2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2"/>
      <c r="F74" s="136"/>
      <c r="G74" s="49"/>
      <c r="H74" s="136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59">
        <v>69453.428571428565</v>
      </c>
      <c r="F75" s="158">
        <v>70414.5</v>
      </c>
      <c r="G75" s="42">
        <f t="shared" ref="G75:G81" si="10">(F75-E75)/E75</f>
        <v>1.3837638376383856E-2</v>
      </c>
      <c r="H75" s="158">
        <v>70606.71428571429</v>
      </c>
      <c r="I75" s="43">
        <f t="shared" ref="I75:I81" si="11">(F75-H75)/H75</f>
        <v>-2.7223230490018738E-3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2">
        <v>91606.125</v>
      </c>
      <c r="F76" s="161">
        <v>88242.375</v>
      </c>
      <c r="G76" s="46">
        <f t="shared" si="10"/>
        <v>-3.6719706242350061E-2</v>
      </c>
      <c r="H76" s="161">
        <v>88354.5</v>
      </c>
      <c r="I76" s="42">
        <f t="shared" si="11"/>
        <v>-1.2690355329949238E-3</v>
      </c>
    </row>
    <row r="77" spans="1:9" ht="16.5">
      <c r="A77" s="35"/>
      <c r="B77" s="32" t="s">
        <v>75</v>
      </c>
      <c r="C77" s="141" t="s">
        <v>148</v>
      </c>
      <c r="D77" s="13" t="s">
        <v>145</v>
      </c>
      <c r="E77" s="162">
        <v>51283.839285714283</v>
      </c>
      <c r="F77" s="161">
        <v>55998.428571428572</v>
      </c>
      <c r="G77" s="46">
        <f t="shared" si="10"/>
        <v>9.1931285788651826E-2</v>
      </c>
      <c r="H77" s="161">
        <v>57279.857142857145</v>
      </c>
      <c r="I77" s="42">
        <f t="shared" si="11"/>
        <v>-2.2371364653243866E-2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2">
        <v>97249.749999999985</v>
      </c>
      <c r="F78" s="161">
        <v>91045.5</v>
      </c>
      <c r="G78" s="46">
        <f t="shared" si="10"/>
        <v>-6.3797079169869195E-2</v>
      </c>
      <c r="H78" s="161">
        <v>89700</v>
      </c>
      <c r="I78" s="42">
        <f t="shared" si="11"/>
        <v>1.4999999999999999E-2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1">
        <v>143049.07499999998</v>
      </c>
      <c r="F79" s="161">
        <v>142802.4</v>
      </c>
      <c r="G79" s="46">
        <f t="shared" si="10"/>
        <v>-1.724408214453595E-3</v>
      </c>
      <c r="H79" s="161">
        <v>142802.4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1">
        <v>562866.25</v>
      </c>
      <c r="F80" s="161">
        <v>566455.5</v>
      </c>
      <c r="G80" s="46">
        <f t="shared" si="10"/>
        <v>6.376736924624633E-3</v>
      </c>
      <c r="H80" s="161">
        <v>566455.5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5">
        <v>247572.00000000003</v>
      </c>
      <c r="F81" s="164">
        <v>301392</v>
      </c>
      <c r="G81" s="48">
        <f t="shared" si="10"/>
        <v>0.21739130434782594</v>
      </c>
      <c r="H81" s="164">
        <v>301392</v>
      </c>
      <c r="I81" s="53">
        <f t="shared" si="11"/>
        <v>0</v>
      </c>
    </row>
    <row r="82" spans="1:9">
      <c r="F82" s="83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2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D10" s="2"/>
    </row>
    <row r="11" spans="1:9" s="117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220</v>
      </c>
      <c r="F12" s="214" t="s">
        <v>227</v>
      </c>
      <c r="G12" s="206" t="s">
        <v>197</v>
      </c>
      <c r="H12" s="214" t="s">
        <v>221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99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8">
        <v>63943.908333333333</v>
      </c>
      <c r="F15" s="167">
        <v>50500</v>
      </c>
      <c r="G15" s="42">
        <f>(F15-E15)/E15</f>
        <v>-0.21024533350779179</v>
      </c>
      <c r="H15" s="167">
        <v>49966.6</v>
      </c>
      <c r="I15" s="110">
        <f>(F15-H15)/H15</f>
        <v>1.0675130987499679E-2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1">
        <v>75422.902777777781</v>
      </c>
      <c r="F16" s="161">
        <v>86500</v>
      </c>
      <c r="G16" s="46">
        <f t="shared" ref="G16:G39" si="0">(F16-E16)/E16</f>
        <v>0.14686649299164761</v>
      </c>
      <c r="H16" s="161">
        <v>87500</v>
      </c>
      <c r="I16" s="46">
        <f>(F16-H16)/H16</f>
        <v>-1.1428571428571429E-2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1">
        <v>53224.375</v>
      </c>
      <c r="F17" s="161">
        <v>87166.6</v>
      </c>
      <c r="G17" s="46">
        <f t="shared" si="0"/>
        <v>0.63771955988210305</v>
      </c>
      <c r="H17" s="161">
        <v>68666.600000000006</v>
      </c>
      <c r="I17" s="46">
        <f t="shared" ref="I17:I29" si="1">(F17-H17)/H17</f>
        <v>0.26941773729877405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1">
        <v>36978.525000000001</v>
      </c>
      <c r="F18" s="161">
        <v>82500</v>
      </c>
      <c r="G18" s="46">
        <f t="shared" si="0"/>
        <v>1.2310246284836941</v>
      </c>
      <c r="H18" s="161">
        <v>79333.2</v>
      </c>
      <c r="I18" s="46">
        <f t="shared" si="1"/>
        <v>3.9917714147418772E-2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1">
        <v>114785.65</v>
      </c>
      <c r="F19" s="161">
        <v>243000</v>
      </c>
      <c r="G19" s="46">
        <f t="shared" si="0"/>
        <v>1.1169893623462517</v>
      </c>
      <c r="H19" s="161">
        <v>215000</v>
      </c>
      <c r="I19" s="46">
        <f t="shared" si="1"/>
        <v>0.13023255813953488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1">
        <v>82536.850000000006</v>
      </c>
      <c r="F20" s="161">
        <v>69000</v>
      </c>
      <c r="G20" s="46">
        <f t="shared" si="0"/>
        <v>-0.16400977260460031</v>
      </c>
      <c r="H20" s="161">
        <v>80700</v>
      </c>
      <c r="I20" s="46">
        <f t="shared" si="1"/>
        <v>-0.1449814126394052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1">
        <v>78766.024999999994</v>
      </c>
      <c r="F21" s="161">
        <v>76500</v>
      </c>
      <c r="G21" s="46">
        <f t="shared" si="0"/>
        <v>-2.8769066358242584E-2</v>
      </c>
      <c r="H21" s="161">
        <v>72500</v>
      </c>
      <c r="I21" s="46">
        <f t="shared" si="1"/>
        <v>5.5172413793103448E-2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1">
        <v>28943.75277777778</v>
      </c>
      <c r="F22" s="161">
        <v>37500</v>
      </c>
      <c r="G22" s="46">
        <f t="shared" si="0"/>
        <v>0.29561637317436851</v>
      </c>
      <c r="H22" s="161">
        <v>33000</v>
      </c>
      <c r="I22" s="46">
        <f t="shared" si="1"/>
        <v>0.13636363636363635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1">
        <v>34332.65</v>
      </c>
      <c r="F23" s="161">
        <v>36000</v>
      </c>
      <c r="G23" s="46">
        <f t="shared" si="0"/>
        <v>4.856455880918014E-2</v>
      </c>
      <c r="H23" s="161">
        <v>31500</v>
      </c>
      <c r="I23" s="46">
        <f t="shared" si="1"/>
        <v>0.14285714285714285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1">
        <v>34632.785416666666</v>
      </c>
      <c r="F24" s="161">
        <v>36000</v>
      </c>
      <c r="G24" s="46">
        <f t="shared" si="0"/>
        <v>3.947746526548155E-2</v>
      </c>
      <c r="H24" s="161">
        <v>33500</v>
      </c>
      <c r="I24" s="46">
        <f t="shared" si="1"/>
        <v>7.4626865671641784E-2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1">
        <v>34656.319444444438</v>
      </c>
      <c r="F25" s="161">
        <v>38000</v>
      </c>
      <c r="G25" s="46">
        <f t="shared" si="0"/>
        <v>9.6481121167977024E-2</v>
      </c>
      <c r="H25" s="161">
        <v>33500</v>
      </c>
      <c r="I25" s="46">
        <f t="shared" si="1"/>
        <v>0.13432835820895522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1">
        <v>68624.375</v>
      </c>
      <c r="F26" s="161">
        <v>83000</v>
      </c>
      <c r="G26" s="46">
        <f t="shared" si="0"/>
        <v>0.20948278217470104</v>
      </c>
      <c r="H26" s="161">
        <v>77500</v>
      </c>
      <c r="I26" s="46">
        <f t="shared" si="1"/>
        <v>7.0967741935483872E-2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1">
        <v>34235.411111111112</v>
      </c>
      <c r="F27" s="161">
        <v>39000</v>
      </c>
      <c r="G27" s="46">
        <f t="shared" si="0"/>
        <v>0.13917136480194153</v>
      </c>
      <c r="H27" s="161">
        <v>32833.199999999997</v>
      </c>
      <c r="I27" s="46">
        <f t="shared" si="1"/>
        <v>0.18782208252622357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1">
        <v>54194.3</v>
      </c>
      <c r="F28" s="161">
        <v>41500</v>
      </c>
      <c r="G28" s="46">
        <f t="shared" si="0"/>
        <v>-0.23423681088232531</v>
      </c>
      <c r="H28" s="161">
        <v>46000</v>
      </c>
      <c r="I28" s="46">
        <f t="shared" si="1"/>
        <v>-9.7826086956521743E-2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1">
        <v>90949.78571428571</v>
      </c>
      <c r="F29" s="161">
        <v>115000</v>
      </c>
      <c r="G29" s="46">
        <f t="shared" si="0"/>
        <v>0.26443398515821531</v>
      </c>
      <c r="H29" s="161">
        <v>101666.6</v>
      </c>
      <c r="I29" s="46">
        <f t="shared" si="1"/>
        <v>0.13114828272018533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4">
        <v>69091</v>
      </c>
      <c r="F30" s="164">
        <v>48833.2</v>
      </c>
      <c r="G30" s="48">
        <f t="shared" si="0"/>
        <v>-0.29320461420445504</v>
      </c>
      <c r="H30" s="164">
        <v>43800</v>
      </c>
      <c r="I30" s="48">
        <f>(F30-H30)/H30</f>
        <v>0.11491324200913236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2"/>
      <c r="F31" s="181"/>
      <c r="G31" s="39"/>
      <c r="H31" s="181"/>
      <c r="I31" s="111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7">
        <v>127041.02499999999</v>
      </c>
      <c r="F32" s="167">
        <v>144166.6</v>
      </c>
      <c r="G32" s="42">
        <f t="shared" si="0"/>
        <v>0.13480350146734107</v>
      </c>
      <c r="H32" s="167">
        <v>155333.20000000001</v>
      </c>
      <c r="I32" s="43">
        <f>(F32-H32)/H32</f>
        <v>-7.1888044539094059E-2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1">
        <v>125811.85</v>
      </c>
      <c r="F33" s="161">
        <v>135833.20000000001</v>
      </c>
      <c r="G33" s="46">
        <f t="shared" si="0"/>
        <v>7.9653466664706116E-2</v>
      </c>
      <c r="H33" s="161">
        <v>152000</v>
      </c>
      <c r="I33" s="46">
        <f>(F33-H33)/H33</f>
        <v>-0.10636052631578939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1">
        <v>85451.578571428574</v>
      </c>
      <c r="F34" s="161">
        <v>102000</v>
      </c>
      <c r="G34" s="46">
        <f>(F34-E34)/E34</f>
        <v>0.19365846371976239</v>
      </c>
      <c r="H34" s="161">
        <v>118000</v>
      </c>
      <c r="I34" s="46">
        <f>(F34-H34)/H34</f>
        <v>-0.13559322033898305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1">
        <v>87375</v>
      </c>
      <c r="F35" s="161">
        <v>86500</v>
      </c>
      <c r="G35" s="46">
        <f t="shared" si="0"/>
        <v>-1.0014306151645207E-2</v>
      </c>
      <c r="H35" s="161">
        <v>101000</v>
      </c>
      <c r="I35" s="46">
        <f>(F35-H35)/H35</f>
        <v>-0.14356435643564355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4">
        <v>120582.67499999999</v>
      </c>
      <c r="F36" s="161">
        <v>192166.6</v>
      </c>
      <c r="G36" s="52">
        <f t="shared" si="0"/>
        <v>0.59365016574727691</v>
      </c>
      <c r="H36" s="161">
        <v>190500</v>
      </c>
      <c r="I36" s="46">
        <f>(F36-H36)/H36</f>
        <v>8.7485564304462249E-3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2"/>
      <c r="F37" s="131"/>
      <c r="G37" s="6"/>
      <c r="H37" s="131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1">
        <v>1875320.125</v>
      </c>
      <c r="F38" s="188">
        <v>1841157.2</v>
      </c>
      <c r="G38" s="160">
        <f t="shared" si="0"/>
        <v>-1.8217116397660396E-2</v>
      </c>
      <c r="H38" s="188">
        <v>1909020</v>
      </c>
      <c r="I38" s="160">
        <f>(F38-H38)/H38</f>
        <v>-3.5548501325287342E-2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4">
        <v>1012039.5833333333</v>
      </c>
      <c r="F39" s="134">
        <v>1351498.6</v>
      </c>
      <c r="G39" s="166">
        <f t="shared" si="0"/>
        <v>0.33542069130201202</v>
      </c>
      <c r="H39" s="134">
        <v>1412658.6</v>
      </c>
      <c r="I39" s="166">
        <f>(F39-H39)/H39</f>
        <v>-4.3294253827499435E-2</v>
      </c>
    </row>
    <row r="40" spans="1:9">
      <c r="F40" s="83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D10" s="2"/>
    </row>
    <row r="11" spans="1:9" s="117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228</v>
      </c>
      <c r="E12" s="214" t="s">
        <v>227</v>
      </c>
      <c r="F12" s="221" t="s">
        <v>186</v>
      </c>
      <c r="G12" s="206" t="s">
        <v>220</v>
      </c>
      <c r="H12" s="223" t="s">
        <v>229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0"/>
      <c r="B15" s="157" t="s">
        <v>4</v>
      </c>
      <c r="C15" s="144" t="s">
        <v>163</v>
      </c>
      <c r="D15" s="189">
        <v>64398.8</v>
      </c>
      <c r="E15" s="189">
        <v>50500</v>
      </c>
      <c r="F15" s="62">
        <f t="shared" ref="F15:F30" si="0">D15-E15</f>
        <v>13898.800000000003</v>
      </c>
      <c r="G15" s="158">
        <v>63943.908333333333</v>
      </c>
      <c r="H15" s="123">
        <f>AVERAGE(D15:E15)</f>
        <v>57449.4</v>
      </c>
      <c r="I15" s="63">
        <f t="shared" ref="I15:I30" si="1">(H15-G15)/G15</f>
        <v>-0.1015657081747036</v>
      </c>
    </row>
    <row r="16" spans="1:9" ht="16.5" customHeight="1">
      <c r="A16" s="121"/>
      <c r="B16" s="154" t="s">
        <v>5</v>
      </c>
      <c r="C16" s="141" t="s">
        <v>164</v>
      </c>
      <c r="D16" s="133">
        <v>143332</v>
      </c>
      <c r="E16" s="133">
        <v>86500</v>
      </c>
      <c r="F16" s="64">
        <f t="shared" si="0"/>
        <v>56832</v>
      </c>
      <c r="G16" s="161">
        <v>75422.902777777781</v>
      </c>
      <c r="H16" s="172">
        <f t="shared" ref="H16:H30" si="2">AVERAGE(D16:E16)</f>
        <v>114916</v>
      </c>
      <c r="I16" s="65">
        <f t="shared" si="1"/>
        <v>0.52362207986853382</v>
      </c>
    </row>
    <row r="17" spans="1:9" ht="16.5">
      <c r="A17" s="121"/>
      <c r="B17" s="154" t="s">
        <v>6</v>
      </c>
      <c r="C17" s="141" t="s">
        <v>165</v>
      </c>
      <c r="D17" s="133">
        <v>93332</v>
      </c>
      <c r="E17" s="133">
        <v>87166.6</v>
      </c>
      <c r="F17" s="64">
        <f t="shared" si="0"/>
        <v>6165.3999999999942</v>
      </c>
      <c r="G17" s="161">
        <v>53224.375</v>
      </c>
      <c r="H17" s="172">
        <f t="shared" si="2"/>
        <v>90249.3</v>
      </c>
      <c r="I17" s="65">
        <f t="shared" si="1"/>
        <v>0.69563851149027123</v>
      </c>
    </row>
    <row r="18" spans="1:9" ht="16.5">
      <c r="A18" s="121"/>
      <c r="B18" s="154" t="s">
        <v>7</v>
      </c>
      <c r="C18" s="141" t="s">
        <v>166</v>
      </c>
      <c r="D18" s="133">
        <v>107498.8</v>
      </c>
      <c r="E18" s="133">
        <v>82500</v>
      </c>
      <c r="F18" s="64">
        <f t="shared" si="0"/>
        <v>24998.800000000003</v>
      </c>
      <c r="G18" s="161">
        <v>36978.525000000001</v>
      </c>
      <c r="H18" s="172">
        <f t="shared" si="2"/>
        <v>94999.4</v>
      </c>
      <c r="I18" s="65">
        <f t="shared" si="1"/>
        <v>1.5690424374687739</v>
      </c>
    </row>
    <row r="19" spans="1:9" ht="16.5">
      <c r="A19" s="121"/>
      <c r="B19" s="154" t="s">
        <v>8</v>
      </c>
      <c r="C19" s="141" t="s">
        <v>167</v>
      </c>
      <c r="D19" s="133">
        <v>327498.5</v>
      </c>
      <c r="E19" s="133">
        <v>243000</v>
      </c>
      <c r="F19" s="64">
        <f t="shared" si="0"/>
        <v>84498.5</v>
      </c>
      <c r="G19" s="161">
        <v>114785.65</v>
      </c>
      <c r="H19" s="172">
        <f t="shared" si="2"/>
        <v>285249.25</v>
      </c>
      <c r="I19" s="65">
        <f t="shared" si="1"/>
        <v>1.4850601969845536</v>
      </c>
    </row>
    <row r="20" spans="1:9" ht="16.5">
      <c r="A20" s="121"/>
      <c r="B20" s="154" t="s">
        <v>9</v>
      </c>
      <c r="C20" s="141" t="s">
        <v>168</v>
      </c>
      <c r="D20" s="133">
        <v>122998.8</v>
      </c>
      <c r="E20" s="133">
        <v>69000</v>
      </c>
      <c r="F20" s="64">
        <f t="shared" si="0"/>
        <v>53998.8</v>
      </c>
      <c r="G20" s="161">
        <v>82536.850000000006</v>
      </c>
      <c r="H20" s="172">
        <f t="shared" si="2"/>
        <v>95999.4</v>
      </c>
      <c r="I20" s="65">
        <f t="shared" si="1"/>
        <v>0.1631095686351004</v>
      </c>
    </row>
    <row r="21" spans="1:9" ht="16.5">
      <c r="A21" s="121"/>
      <c r="B21" s="154" t="s">
        <v>10</v>
      </c>
      <c r="C21" s="141" t="s">
        <v>169</v>
      </c>
      <c r="D21" s="133">
        <v>110998.8</v>
      </c>
      <c r="E21" s="133">
        <v>76500</v>
      </c>
      <c r="F21" s="64">
        <f t="shared" si="0"/>
        <v>34498.800000000003</v>
      </c>
      <c r="G21" s="161">
        <v>78766.024999999994</v>
      </c>
      <c r="H21" s="172">
        <f t="shared" si="2"/>
        <v>93749.4</v>
      </c>
      <c r="I21" s="65">
        <f t="shared" si="1"/>
        <v>0.19022636980855642</v>
      </c>
    </row>
    <row r="22" spans="1:9" ht="16.5">
      <c r="A22" s="121"/>
      <c r="B22" s="154" t="s">
        <v>11</v>
      </c>
      <c r="C22" s="141" t="s">
        <v>170</v>
      </c>
      <c r="D22" s="133">
        <v>52220.888888888891</v>
      </c>
      <c r="E22" s="133">
        <v>37500</v>
      </c>
      <c r="F22" s="64">
        <f t="shared" si="0"/>
        <v>14720.888888888891</v>
      </c>
      <c r="G22" s="161">
        <v>28943.75277777778</v>
      </c>
      <c r="H22" s="172">
        <f t="shared" si="2"/>
        <v>44860.444444444445</v>
      </c>
      <c r="I22" s="65">
        <f t="shared" si="1"/>
        <v>0.54991803546936957</v>
      </c>
    </row>
    <row r="23" spans="1:9" ht="16.5">
      <c r="A23" s="121"/>
      <c r="B23" s="154" t="s">
        <v>12</v>
      </c>
      <c r="C23" s="141" t="s">
        <v>171</v>
      </c>
      <c r="D23" s="133">
        <v>52220.888888888891</v>
      </c>
      <c r="E23" s="133">
        <v>36000</v>
      </c>
      <c r="F23" s="64">
        <f t="shared" si="0"/>
        <v>16220.888888888891</v>
      </c>
      <c r="G23" s="161">
        <v>34332.65</v>
      </c>
      <c r="H23" s="172">
        <f t="shared" si="2"/>
        <v>44110.444444444445</v>
      </c>
      <c r="I23" s="65">
        <f t="shared" si="1"/>
        <v>0.284795797715715</v>
      </c>
    </row>
    <row r="24" spans="1:9" ht="16.5">
      <c r="A24" s="121"/>
      <c r="B24" s="154" t="s">
        <v>13</v>
      </c>
      <c r="C24" s="141" t="s">
        <v>172</v>
      </c>
      <c r="D24" s="133">
        <v>51109.777777777781</v>
      </c>
      <c r="E24" s="133">
        <v>36000</v>
      </c>
      <c r="F24" s="64">
        <f t="shared" si="0"/>
        <v>15109.777777777781</v>
      </c>
      <c r="G24" s="161">
        <v>34632.785416666666</v>
      </c>
      <c r="H24" s="172">
        <f t="shared" si="2"/>
        <v>43554.888888888891</v>
      </c>
      <c r="I24" s="65">
        <f t="shared" si="1"/>
        <v>0.2576201528372753</v>
      </c>
    </row>
    <row r="25" spans="1:9" ht="16.5">
      <c r="A25" s="121"/>
      <c r="B25" s="154" t="s">
        <v>14</v>
      </c>
      <c r="C25" s="141" t="s">
        <v>173</v>
      </c>
      <c r="D25" s="133">
        <v>48998.8</v>
      </c>
      <c r="E25" s="133">
        <v>38000</v>
      </c>
      <c r="F25" s="64">
        <f t="shared" si="0"/>
        <v>10998.800000000003</v>
      </c>
      <c r="G25" s="161">
        <v>34656.319444444438</v>
      </c>
      <c r="H25" s="172">
        <f t="shared" si="2"/>
        <v>43499.4</v>
      </c>
      <c r="I25" s="65">
        <f t="shared" si="1"/>
        <v>0.25516502321406054</v>
      </c>
    </row>
    <row r="26" spans="1:9" ht="16.5">
      <c r="A26" s="121"/>
      <c r="B26" s="154" t="s">
        <v>15</v>
      </c>
      <c r="C26" s="141" t="s">
        <v>174</v>
      </c>
      <c r="D26" s="133">
        <v>120498.8</v>
      </c>
      <c r="E26" s="133">
        <v>83000</v>
      </c>
      <c r="F26" s="64">
        <f t="shared" si="0"/>
        <v>37498.800000000003</v>
      </c>
      <c r="G26" s="161">
        <v>68624.375</v>
      </c>
      <c r="H26" s="172">
        <f t="shared" si="2"/>
        <v>101749.4</v>
      </c>
      <c r="I26" s="65">
        <f t="shared" si="1"/>
        <v>0.48270057104345204</v>
      </c>
    </row>
    <row r="27" spans="1:9" ht="16.5">
      <c r="A27" s="121"/>
      <c r="B27" s="154" t="s">
        <v>16</v>
      </c>
      <c r="C27" s="141" t="s">
        <v>175</v>
      </c>
      <c r="D27" s="133">
        <v>51665.333333333336</v>
      </c>
      <c r="E27" s="133">
        <v>39000</v>
      </c>
      <c r="F27" s="64">
        <f t="shared" si="0"/>
        <v>12665.333333333336</v>
      </c>
      <c r="G27" s="161">
        <v>34235.411111111112</v>
      </c>
      <c r="H27" s="172">
        <f t="shared" si="2"/>
        <v>45332.666666666672</v>
      </c>
      <c r="I27" s="65">
        <f t="shared" si="1"/>
        <v>0.32414553222508086</v>
      </c>
    </row>
    <row r="28" spans="1:9" ht="16.5">
      <c r="A28" s="121"/>
      <c r="B28" s="154" t="s">
        <v>17</v>
      </c>
      <c r="C28" s="141" t="s">
        <v>176</v>
      </c>
      <c r="D28" s="133">
        <v>48498.8</v>
      </c>
      <c r="E28" s="133">
        <v>41500</v>
      </c>
      <c r="F28" s="64">
        <f t="shared" si="0"/>
        <v>6998.8000000000029</v>
      </c>
      <c r="G28" s="161">
        <v>54194.3</v>
      </c>
      <c r="H28" s="172">
        <f t="shared" si="2"/>
        <v>44999.4</v>
      </c>
      <c r="I28" s="65">
        <f t="shared" si="1"/>
        <v>-0.16966544452091828</v>
      </c>
    </row>
    <row r="29" spans="1:9" ht="16.5">
      <c r="A29" s="121"/>
      <c r="B29" s="154" t="s">
        <v>18</v>
      </c>
      <c r="C29" s="141" t="s">
        <v>177</v>
      </c>
      <c r="D29" s="133">
        <v>110357.09999999999</v>
      </c>
      <c r="E29" s="133">
        <v>115000</v>
      </c>
      <c r="F29" s="64">
        <f t="shared" si="0"/>
        <v>-4642.9000000000087</v>
      </c>
      <c r="G29" s="161">
        <v>90949.78571428571</v>
      </c>
      <c r="H29" s="172">
        <f t="shared" si="2"/>
        <v>112678.54999999999</v>
      </c>
      <c r="I29" s="65">
        <f t="shared" si="1"/>
        <v>0.23890946102912353</v>
      </c>
    </row>
    <row r="30" spans="1:9" ht="17.25" thickBot="1">
      <c r="A30" s="36"/>
      <c r="B30" s="155" t="s">
        <v>19</v>
      </c>
      <c r="C30" s="142" t="s">
        <v>178</v>
      </c>
      <c r="D30" s="190">
        <v>56110.888888888891</v>
      </c>
      <c r="E30" s="135">
        <v>48833.2</v>
      </c>
      <c r="F30" s="67">
        <f t="shared" si="0"/>
        <v>7277.6888888888934</v>
      </c>
      <c r="G30" s="164">
        <v>69091</v>
      </c>
      <c r="H30" s="92">
        <f t="shared" si="2"/>
        <v>52472.044444444444</v>
      </c>
      <c r="I30" s="68">
        <f t="shared" si="1"/>
        <v>-0.24053719812356972</v>
      </c>
    </row>
    <row r="31" spans="1:9" ht="17.25" customHeight="1" thickBot="1">
      <c r="A31" s="191" t="s">
        <v>20</v>
      </c>
      <c r="B31" s="10" t="s">
        <v>21</v>
      </c>
      <c r="C31" s="17"/>
      <c r="D31" s="69"/>
      <c r="E31" s="132"/>
      <c r="F31" s="69"/>
      <c r="G31" s="132"/>
      <c r="H31" s="69"/>
      <c r="I31" s="70"/>
    </row>
    <row r="32" spans="1:9" ht="16.5">
      <c r="A32" s="31"/>
      <c r="B32" s="37" t="s">
        <v>26</v>
      </c>
      <c r="C32" s="18" t="s">
        <v>179</v>
      </c>
      <c r="D32" s="41">
        <v>167776.44444444444</v>
      </c>
      <c r="E32" s="124">
        <v>144166.6</v>
      </c>
      <c r="F32" s="62">
        <f>D32-E32</f>
        <v>23609.844444444432</v>
      </c>
      <c r="G32" s="167">
        <v>127041.02499999999</v>
      </c>
      <c r="H32" s="172">
        <f>AVERAGE(D32:E32)</f>
        <v>155971.52222222224</v>
      </c>
      <c r="I32" s="71">
        <f>(H32-G32)/G32</f>
        <v>0.22772562817579789</v>
      </c>
    </row>
    <row r="33" spans="1:9" ht="16.5">
      <c r="A33" s="35"/>
      <c r="B33" s="32" t="s">
        <v>27</v>
      </c>
      <c r="C33" s="15" t="s">
        <v>180</v>
      </c>
      <c r="D33" s="45">
        <v>171665.33333333334</v>
      </c>
      <c r="E33" s="124">
        <v>135833.20000000001</v>
      </c>
      <c r="F33" s="72">
        <f>D33-E33</f>
        <v>35832.133333333331</v>
      </c>
      <c r="G33" s="161">
        <v>125811.85</v>
      </c>
      <c r="H33" s="172">
        <f>AVERAGE(D33:E33)</f>
        <v>153749.26666666666</v>
      </c>
      <c r="I33" s="65">
        <f>(H33-G33)/G33</f>
        <v>0.22205711677132683</v>
      </c>
    </row>
    <row r="34" spans="1:9" ht="16.5">
      <c r="A34" s="35"/>
      <c r="B34" s="37" t="s">
        <v>28</v>
      </c>
      <c r="C34" s="15" t="s">
        <v>181</v>
      </c>
      <c r="D34" s="45">
        <v>111665</v>
      </c>
      <c r="E34" s="124">
        <v>102000</v>
      </c>
      <c r="F34" s="64">
        <f>D34-E34</f>
        <v>9665</v>
      </c>
      <c r="G34" s="161">
        <v>85451.578571428574</v>
      </c>
      <c r="H34" s="172">
        <f>AVERAGE(D34:E34)</f>
        <v>106832.5</v>
      </c>
      <c r="I34" s="65">
        <f>(H34-G34)/G34</f>
        <v>0.25021095907197566</v>
      </c>
    </row>
    <row r="35" spans="1:9" ht="16.5">
      <c r="A35" s="35"/>
      <c r="B35" s="32" t="s">
        <v>29</v>
      </c>
      <c r="C35" s="15" t="s">
        <v>182</v>
      </c>
      <c r="D35" s="45">
        <v>220000</v>
      </c>
      <c r="E35" s="124">
        <v>86500</v>
      </c>
      <c r="F35" s="72">
        <f>D35-E35</f>
        <v>133500</v>
      </c>
      <c r="G35" s="161">
        <v>87375</v>
      </c>
      <c r="H35" s="172">
        <f>AVERAGE(D35:E35)</f>
        <v>153250</v>
      </c>
      <c r="I35" s="65">
        <f>(H35-G35)/G35</f>
        <v>0.75393419170243203</v>
      </c>
    </row>
    <row r="36" spans="1:9" ht="17.25" thickBot="1">
      <c r="A36" s="36"/>
      <c r="B36" s="37" t="s">
        <v>30</v>
      </c>
      <c r="C36" s="15" t="s">
        <v>183</v>
      </c>
      <c r="D36" s="47">
        <v>210398.8</v>
      </c>
      <c r="E36" s="124">
        <v>192166.6</v>
      </c>
      <c r="F36" s="64">
        <f>D36-E36</f>
        <v>18232.199999999983</v>
      </c>
      <c r="G36" s="164">
        <v>120582.67499999999</v>
      </c>
      <c r="H36" s="172">
        <f>AVERAGE(D36:E36)</f>
        <v>201282.7</v>
      </c>
      <c r="I36" s="73">
        <f>(H36-G36)/G36</f>
        <v>0.66925057849313785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8"/>
      <c r="F37" s="39"/>
      <c r="G37" s="132"/>
      <c r="H37" s="69"/>
      <c r="I37" s="70"/>
    </row>
    <row r="38" spans="1:9" ht="16.5">
      <c r="A38" s="31"/>
      <c r="B38" s="38" t="s">
        <v>31</v>
      </c>
      <c r="C38" s="19" t="s">
        <v>184</v>
      </c>
      <c r="D38" s="41">
        <v>1943051.5</v>
      </c>
      <c r="E38" s="125">
        <v>1841157.2</v>
      </c>
      <c r="F38" s="62">
        <f>D38-E38</f>
        <v>101894.30000000005</v>
      </c>
      <c r="G38" s="161">
        <v>1875320.125</v>
      </c>
      <c r="H38" s="62">
        <f>AVERAGE(D38:E38)</f>
        <v>1892104.35</v>
      </c>
      <c r="I38" s="71">
        <f>(H38-G38)/G38</f>
        <v>8.950058593329549E-3</v>
      </c>
    </row>
    <row r="39" spans="1:9" ht="17.25" thickBot="1">
      <c r="A39" s="36"/>
      <c r="B39" s="34" t="s">
        <v>32</v>
      </c>
      <c r="C39" s="16" t="s">
        <v>185</v>
      </c>
      <c r="D39" s="54">
        <v>1033568.25</v>
      </c>
      <c r="E39" s="126">
        <v>1351498.6</v>
      </c>
      <c r="F39" s="67">
        <f>D39-E39</f>
        <v>-317930.35000000009</v>
      </c>
      <c r="G39" s="161">
        <v>1012039.5833333333</v>
      </c>
      <c r="H39" s="74">
        <f>AVERAGE(D39:E39)</f>
        <v>1192533.425</v>
      </c>
      <c r="I39" s="68">
        <f>(H39-G39)/G39</f>
        <v>0.17834662264116</v>
      </c>
    </row>
    <row r="40" spans="1:9" ht="15.75" customHeight="1" thickBot="1">
      <c r="A40" s="216"/>
      <c r="B40" s="217"/>
      <c r="C40" s="218"/>
      <c r="D40" s="76">
        <f>SUM(D15:D39)</f>
        <v>5419864.305555556</v>
      </c>
      <c r="E40" s="76">
        <f>SUM(E15:E39)</f>
        <v>5023322</v>
      </c>
      <c r="F40" s="76">
        <f>SUM(F15:F39)</f>
        <v>396542.30555555527</v>
      </c>
      <c r="G40" s="76">
        <f>SUM(G15:G39)</f>
        <v>4388940.4524801588</v>
      </c>
      <c r="H40" s="76">
        <f>AVERAGE(D40:E40)</f>
        <v>5221593.152777778</v>
      </c>
      <c r="I40" s="68">
        <f>(H40-G40)/G40</f>
        <v>0.18971610786541729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s="117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220</v>
      </c>
      <c r="F13" s="223" t="s">
        <v>230</v>
      </c>
      <c r="G13" s="206" t="s">
        <v>197</v>
      </c>
      <c r="H13" s="223" t="s">
        <v>222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8">
        <v>63943.908333333333</v>
      </c>
      <c r="F16" s="40">
        <v>57449.4</v>
      </c>
      <c r="G16" s="21">
        <f t="shared" ref="G16:G31" si="0">(F16-E16)/E16</f>
        <v>-0.1015657081747036</v>
      </c>
      <c r="H16" s="158">
        <v>57432.7</v>
      </c>
      <c r="I16" s="21">
        <f t="shared" ref="I16:I31" si="1">(F16-H16)/H16</f>
        <v>2.907751159183595E-4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1">
        <v>75422.902777777781</v>
      </c>
      <c r="F17" s="44">
        <v>114916</v>
      </c>
      <c r="G17" s="21">
        <f t="shared" si="0"/>
        <v>0.52362207986853382</v>
      </c>
      <c r="H17" s="161">
        <v>106804.88888888889</v>
      </c>
      <c r="I17" s="21">
        <f t="shared" si="1"/>
        <v>7.5943256862981701E-2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1">
        <v>53224.375</v>
      </c>
      <c r="F18" s="44">
        <v>90249.3</v>
      </c>
      <c r="G18" s="21">
        <f t="shared" si="0"/>
        <v>0.69563851149027123</v>
      </c>
      <c r="H18" s="161">
        <v>82943.744444444455</v>
      </c>
      <c r="I18" s="21">
        <f t="shared" si="1"/>
        <v>8.8078439242018941E-2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1">
        <v>36978.525000000001</v>
      </c>
      <c r="F19" s="44">
        <v>94999.4</v>
      </c>
      <c r="G19" s="21">
        <f t="shared" si="0"/>
        <v>1.5690424374687739</v>
      </c>
      <c r="H19" s="161">
        <v>87416</v>
      </c>
      <c r="I19" s="21">
        <f t="shared" si="1"/>
        <v>8.6750709252310723E-2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1">
        <v>114785.65</v>
      </c>
      <c r="F20" s="44">
        <v>285249.25</v>
      </c>
      <c r="G20" s="21">
        <f t="shared" si="0"/>
        <v>1.4850601969845536</v>
      </c>
      <c r="H20" s="161">
        <v>263749.25</v>
      </c>
      <c r="I20" s="21">
        <f t="shared" si="1"/>
        <v>8.1516819479107522E-2</v>
      </c>
    </row>
    <row r="21" spans="1:9" ht="16.5">
      <c r="A21" s="35"/>
      <c r="B21" s="32" t="s">
        <v>9</v>
      </c>
      <c r="C21" s="15" t="s">
        <v>88</v>
      </c>
      <c r="D21" s="137" t="s">
        <v>161</v>
      </c>
      <c r="E21" s="161">
        <v>82536.850000000006</v>
      </c>
      <c r="F21" s="44">
        <v>95999.4</v>
      </c>
      <c r="G21" s="21">
        <f t="shared" si="0"/>
        <v>0.1631095686351004</v>
      </c>
      <c r="H21" s="161">
        <v>107849.4</v>
      </c>
      <c r="I21" s="21">
        <f t="shared" si="1"/>
        <v>-0.10987543741550719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1">
        <v>78766.024999999994</v>
      </c>
      <c r="F22" s="44">
        <v>93749.4</v>
      </c>
      <c r="G22" s="21">
        <f t="shared" si="0"/>
        <v>0.19022636980855642</v>
      </c>
      <c r="H22" s="161">
        <v>91499.4</v>
      </c>
      <c r="I22" s="21">
        <f t="shared" si="1"/>
        <v>2.4590325182460213E-2</v>
      </c>
    </row>
    <row r="23" spans="1:9" ht="16.5">
      <c r="A23" s="35"/>
      <c r="B23" s="154" t="s">
        <v>11</v>
      </c>
      <c r="C23" s="141" t="s">
        <v>91</v>
      </c>
      <c r="D23" s="139" t="s">
        <v>81</v>
      </c>
      <c r="E23" s="161">
        <v>28943.75277777778</v>
      </c>
      <c r="F23" s="161">
        <v>44860.444444444445</v>
      </c>
      <c r="G23" s="21">
        <f t="shared" si="0"/>
        <v>0.54991803546936957</v>
      </c>
      <c r="H23" s="161">
        <v>42332.666666666672</v>
      </c>
      <c r="I23" s="21">
        <f t="shared" si="1"/>
        <v>5.9712226439261405E-2</v>
      </c>
    </row>
    <row r="24" spans="1:9" ht="16.5">
      <c r="A24" s="35"/>
      <c r="B24" s="154" t="s">
        <v>12</v>
      </c>
      <c r="C24" s="141" t="s">
        <v>92</v>
      </c>
      <c r="D24" s="139" t="s">
        <v>81</v>
      </c>
      <c r="E24" s="161">
        <v>34332.65</v>
      </c>
      <c r="F24" s="161">
        <v>44110.444444444445</v>
      </c>
      <c r="G24" s="21">
        <f t="shared" si="0"/>
        <v>0.284795797715715</v>
      </c>
      <c r="H24" s="161">
        <v>41860.444444444445</v>
      </c>
      <c r="I24" s="21">
        <f t="shared" si="1"/>
        <v>5.375002654322298E-2</v>
      </c>
    </row>
    <row r="25" spans="1:9" ht="16.5">
      <c r="A25" s="35"/>
      <c r="B25" s="32" t="s">
        <v>13</v>
      </c>
      <c r="C25" s="141" t="s">
        <v>93</v>
      </c>
      <c r="D25" s="139" t="s">
        <v>81</v>
      </c>
      <c r="E25" s="161">
        <v>34632.785416666666</v>
      </c>
      <c r="F25" s="44">
        <v>43554.888888888891</v>
      </c>
      <c r="G25" s="21">
        <f t="shared" si="0"/>
        <v>0.2576201528372753</v>
      </c>
      <c r="H25" s="161">
        <v>41749.333333333328</v>
      </c>
      <c r="I25" s="21">
        <f t="shared" si="1"/>
        <v>4.3247530233350526E-2</v>
      </c>
    </row>
    <row r="26" spans="1:9" ht="16.5">
      <c r="A26" s="35"/>
      <c r="B26" s="154" t="s">
        <v>14</v>
      </c>
      <c r="C26" s="141" t="s">
        <v>94</v>
      </c>
      <c r="D26" s="139" t="s">
        <v>81</v>
      </c>
      <c r="E26" s="161">
        <v>34656.319444444438</v>
      </c>
      <c r="F26" s="161">
        <v>43499.4</v>
      </c>
      <c r="G26" s="21">
        <f t="shared" si="0"/>
        <v>0.25516502321406054</v>
      </c>
      <c r="H26" s="161">
        <v>42304.888888888891</v>
      </c>
      <c r="I26" s="21">
        <f t="shared" si="1"/>
        <v>2.8235769966171491E-2</v>
      </c>
    </row>
    <row r="27" spans="1:9" ht="16.5">
      <c r="A27" s="35"/>
      <c r="B27" s="32" t="s">
        <v>15</v>
      </c>
      <c r="C27" s="15" t="s">
        <v>95</v>
      </c>
      <c r="D27" s="139" t="s">
        <v>82</v>
      </c>
      <c r="E27" s="161">
        <v>68624.375</v>
      </c>
      <c r="F27" s="44">
        <v>101749.4</v>
      </c>
      <c r="G27" s="21">
        <f t="shared" si="0"/>
        <v>0.48270057104345204</v>
      </c>
      <c r="H27" s="161">
        <v>99749.4</v>
      </c>
      <c r="I27" s="21">
        <f t="shared" si="1"/>
        <v>2.0050245916266165E-2</v>
      </c>
    </row>
    <row r="28" spans="1:9" ht="16.5">
      <c r="A28" s="35"/>
      <c r="B28" s="154" t="s">
        <v>16</v>
      </c>
      <c r="C28" s="141" t="s">
        <v>96</v>
      </c>
      <c r="D28" s="139" t="s">
        <v>81</v>
      </c>
      <c r="E28" s="161">
        <v>34235.411111111112</v>
      </c>
      <c r="F28" s="161">
        <v>45332.666666666672</v>
      </c>
      <c r="G28" s="21">
        <f t="shared" si="0"/>
        <v>0.32414553222508086</v>
      </c>
      <c r="H28" s="161">
        <v>43360.377777777772</v>
      </c>
      <c r="I28" s="21">
        <f t="shared" si="1"/>
        <v>4.548597106318799E-2</v>
      </c>
    </row>
    <row r="29" spans="1:9" ht="16.5">
      <c r="A29" s="35"/>
      <c r="B29" s="32" t="s">
        <v>17</v>
      </c>
      <c r="C29" s="15" t="s">
        <v>97</v>
      </c>
      <c r="D29" s="139" t="s">
        <v>161</v>
      </c>
      <c r="E29" s="161">
        <v>54194.3</v>
      </c>
      <c r="F29" s="44">
        <v>44999.4</v>
      </c>
      <c r="G29" s="21">
        <f t="shared" si="0"/>
        <v>-0.16966544452091828</v>
      </c>
      <c r="H29" s="161">
        <v>45699.4</v>
      </c>
      <c r="I29" s="21">
        <f t="shared" si="1"/>
        <v>-1.5317487756950857E-2</v>
      </c>
    </row>
    <row r="30" spans="1:9" ht="16.5">
      <c r="A30" s="35"/>
      <c r="B30" s="32" t="s">
        <v>18</v>
      </c>
      <c r="C30" s="15" t="s">
        <v>98</v>
      </c>
      <c r="D30" s="139" t="s">
        <v>83</v>
      </c>
      <c r="E30" s="161">
        <v>90949.78571428571</v>
      </c>
      <c r="F30" s="44">
        <v>112678.54999999999</v>
      </c>
      <c r="G30" s="21">
        <f t="shared" si="0"/>
        <v>0.23890946102912353</v>
      </c>
      <c r="H30" s="161">
        <v>115958.3</v>
      </c>
      <c r="I30" s="21">
        <f t="shared" si="1"/>
        <v>-2.8283874461767847E-2</v>
      </c>
    </row>
    <row r="31" spans="1:9" ht="17.25" thickBot="1">
      <c r="A31" s="36"/>
      <c r="B31" s="155" t="s">
        <v>19</v>
      </c>
      <c r="C31" s="142" t="s">
        <v>99</v>
      </c>
      <c r="D31" s="138" t="s">
        <v>161</v>
      </c>
      <c r="E31" s="164">
        <v>69091</v>
      </c>
      <c r="F31" s="164">
        <v>52472.044444444444</v>
      </c>
      <c r="G31" s="148">
        <f t="shared" si="0"/>
        <v>-0.24053719812356972</v>
      </c>
      <c r="H31" s="164">
        <v>47955.444444444445</v>
      </c>
      <c r="I31" s="148">
        <f t="shared" si="1"/>
        <v>9.4183258070570097E-2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2"/>
      <c r="F32" s="39"/>
      <c r="G32" s="39"/>
      <c r="H32" s="132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7">
        <v>127041.02499999999</v>
      </c>
      <c r="F33" s="51">
        <v>155971.52222222224</v>
      </c>
      <c r="G33" s="21">
        <f>(F33-E33)/E33</f>
        <v>0.22772562817579789</v>
      </c>
      <c r="H33" s="167">
        <v>161554.82222222222</v>
      </c>
      <c r="I33" s="21">
        <f>(F33-H33)/H33</f>
        <v>-3.4559785484583286E-2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1">
        <v>125811.85</v>
      </c>
      <c r="F34" s="44">
        <v>153749.26666666666</v>
      </c>
      <c r="G34" s="21">
        <f>(F34-E34)/E34</f>
        <v>0.22205711677132683</v>
      </c>
      <c r="H34" s="161">
        <v>161832.66666666669</v>
      </c>
      <c r="I34" s="21">
        <f>(F34-H34)/H34</f>
        <v>-4.9949124404220134E-2</v>
      </c>
    </row>
    <row r="35" spans="1:9" ht="16.5">
      <c r="A35" s="35"/>
      <c r="B35" s="37" t="s">
        <v>28</v>
      </c>
      <c r="C35" s="141" t="s">
        <v>102</v>
      </c>
      <c r="D35" s="11" t="s">
        <v>161</v>
      </c>
      <c r="E35" s="161">
        <v>85451.578571428574</v>
      </c>
      <c r="F35" s="44">
        <v>106832.5</v>
      </c>
      <c r="G35" s="21">
        <f>(F35-E35)/E35</f>
        <v>0.25021095907197566</v>
      </c>
      <c r="H35" s="161">
        <v>123642.14285714286</v>
      </c>
      <c r="I35" s="21">
        <f>(F35-H35)/H35</f>
        <v>-0.13595399164639888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1">
        <v>87375</v>
      </c>
      <c r="F36" s="44">
        <v>153250</v>
      </c>
      <c r="G36" s="21">
        <f>(F36-E36)/E36</f>
        <v>0.75393419170243203</v>
      </c>
      <c r="H36" s="161">
        <v>150500</v>
      </c>
      <c r="I36" s="21">
        <f>(F36-H36)/H36</f>
        <v>1.8272425249169437E-2</v>
      </c>
    </row>
    <row r="37" spans="1:9" ht="17.25" thickBot="1">
      <c r="A37" s="36"/>
      <c r="B37" s="37" t="s">
        <v>30</v>
      </c>
      <c r="C37" s="141" t="s">
        <v>104</v>
      </c>
      <c r="D37" s="149" t="s">
        <v>161</v>
      </c>
      <c r="E37" s="164">
        <v>120582.67499999999</v>
      </c>
      <c r="F37" s="164">
        <v>201282.7</v>
      </c>
      <c r="G37" s="148">
        <f>(F37-E37)/E37</f>
        <v>0.66925057849313785</v>
      </c>
      <c r="H37" s="164">
        <v>206499.4</v>
      </c>
      <c r="I37" s="148">
        <f>(F37-H37)/H37</f>
        <v>-2.526254313571847E-2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2"/>
      <c r="F38" s="39"/>
      <c r="G38" s="39"/>
      <c r="H38" s="132"/>
      <c r="I38" s="115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1">
        <v>1875320.125</v>
      </c>
      <c r="F39" s="44">
        <v>1892104.35</v>
      </c>
      <c r="G39" s="21">
        <f t="shared" ref="G39:G44" si="2">(F39-E39)/E39</f>
        <v>8.950058593329549E-3</v>
      </c>
      <c r="H39" s="161">
        <v>1926035.75</v>
      </c>
      <c r="I39" s="21">
        <f t="shared" ref="I39:I44" si="3">(F39-H39)/H39</f>
        <v>-1.7617222317913833E-2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1">
        <v>1012039.5833333333</v>
      </c>
      <c r="F40" s="44">
        <v>1192533.425</v>
      </c>
      <c r="G40" s="21">
        <f t="shared" si="2"/>
        <v>0.17834662264116</v>
      </c>
      <c r="H40" s="161">
        <v>1223113.425</v>
      </c>
      <c r="I40" s="21">
        <f t="shared" si="3"/>
        <v>-2.5001769561968465E-2</v>
      </c>
    </row>
    <row r="41" spans="1:9" ht="16.5">
      <c r="A41" s="35"/>
      <c r="B41" s="156" t="s">
        <v>33</v>
      </c>
      <c r="C41" s="15" t="s">
        <v>107</v>
      </c>
      <c r="D41" s="137" t="s">
        <v>161</v>
      </c>
      <c r="E41" s="169">
        <v>578116.5</v>
      </c>
      <c r="F41" s="169">
        <v>726031.8</v>
      </c>
      <c r="G41" s="21">
        <f t="shared" si="2"/>
        <v>0.25585725368502721</v>
      </c>
      <c r="H41" s="169">
        <v>703606.8</v>
      </c>
      <c r="I41" s="21">
        <f t="shared" si="3"/>
        <v>3.1871494135645079E-2</v>
      </c>
    </row>
    <row r="42" spans="1:9" ht="16.5">
      <c r="A42" s="35"/>
      <c r="B42" s="154" t="s">
        <v>34</v>
      </c>
      <c r="C42" s="15" t="s">
        <v>154</v>
      </c>
      <c r="D42" s="137" t="s">
        <v>161</v>
      </c>
      <c r="E42" s="162">
        <v>290590.625</v>
      </c>
      <c r="F42" s="162">
        <v>321126</v>
      </c>
      <c r="G42" s="21">
        <f t="shared" si="2"/>
        <v>0.10508038585209004</v>
      </c>
      <c r="H42" s="162">
        <v>313053</v>
      </c>
      <c r="I42" s="21">
        <f t="shared" si="3"/>
        <v>2.5787965616045846E-2</v>
      </c>
    </row>
    <row r="43" spans="1:9" ht="16.5">
      <c r="A43" s="35"/>
      <c r="B43" s="154" t="s">
        <v>35</v>
      </c>
      <c r="C43" s="15" t="s">
        <v>152</v>
      </c>
      <c r="D43" s="137" t="s">
        <v>161</v>
      </c>
      <c r="E43" s="162">
        <v>178503</v>
      </c>
      <c r="F43" s="162">
        <v>206309.99999999997</v>
      </c>
      <c r="G43" s="21">
        <f t="shared" si="2"/>
        <v>0.15577889447236165</v>
      </c>
      <c r="H43" s="162">
        <v>206309.99999999997</v>
      </c>
      <c r="I43" s="21">
        <f t="shared" si="3"/>
        <v>0</v>
      </c>
    </row>
    <row r="44" spans="1:9" ht="16.5" customHeight="1" thickBot="1">
      <c r="A44" s="36"/>
      <c r="B44" s="154" t="s">
        <v>36</v>
      </c>
      <c r="C44" s="15" t="s">
        <v>153</v>
      </c>
      <c r="D44" s="137" t="s">
        <v>161</v>
      </c>
      <c r="E44" s="165">
        <v>895609.64999999991</v>
      </c>
      <c r="F44" s="165">
        <v>940594.2</v>
      </c>
      <c r="G44" s="152">
        <f t="shared" si="2"/>
        <v>5.0227853172417306E-2</v>
      </c>
      <c r="H44" s="165">
        <v>1023118.2</v>
      </c>
      <c r="I44" s="152">
        <f t="shared" si="3"/>
        <v>-8.0659302121690341E-2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2"/>
      <c r="F45" s="113"/>
      <c r="G45" s="39"/>
      <c r="H45" s="128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59">
        <v>470451.58333333331</v>
      </c>
      <c r="F46" s="41">
        <v>489537.75</v>
      </c>
      <c r="G46" s="21">
        <f t="shared" ref="G46:G51" si="4">(F46-E46)/E46</f>
        <v>4.0569885069646774E-2</v>
      </c>
      <c r="H46" s="159">
        <v>487295.25</v>
      </c>
      <c r="I46" s="21">
        <f t="shared" ref="I46:I51" si="5">(F46-H46)/H46</f>
        <v>4.6019328117809476E-3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2">
        <v>313381.89999999997</v>
      </c>
      <c r="F47" s="45">
        <v>319830.33333333331</v>
      </c>
      <c r="G47" s="21">
        <f t="shared" si="4"/>
        <v>2.0576916960849845E-2</v>
      </c>
      <c r="H47" s="162">
        <v>321036.3</v>
      </c>
      <c r="I47" s="21">
        <f t="shared" si="5"/>
        <v>-3.7564807053491285E-3</v>
      </c>
    </row>
    <row r="48" spans="1:9" ht="16.5">
      <c r="A48" s="35"/>
      <c r="B48" s="32" t="s">
        <v>47</v>
      </c>
      <c r="C48" s="15" t="s">
        <v>113</v>
      </c>
      <c r="D48" s="137" t="s">
        <v>114</v>
      </c>
      <c r="E48" s="162">
        <v>990175.875</v>
      </c>
      <c r="F48" s="45">
        <v>1102541.142857143</v>
      </c>
      <c r="G48" s="21">
        <f t="shared" si="4"/>
        <v>0.11348011064917428</v>
      </c>
      <c r="H48" s="162">
        <v>1102541.142857143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7" t="s">
        <v>114</v>
      </c>
      <c r="E49" s="162">
        <v>1297389.03125</v>
      </c>
      <c r="F49" s="162">
        <v>1454709.75</v>
      </c>
      <c r="G49" s="21">
        <f t="shared" si="4"/>
        <v>0.12125947958603107</v>
      </c>
      <c r="H49" s="162">
        <v>1454597.625</v>
      </c>
      <c r="I49" s="21">
        <f t="shared" si="5"/>
        <v>7.7083172743390115E-5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2">
        <v>142847.25</v>
      </c>
      <c r="F50" s="45">
        <v>166169.25</v>
      </c>
      <c r="G50" s="21">
        <f t="shared" si="4"/>
        <v>0.16326530612244897</v>
      </c>
      <c r="H50" s="162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19" t="s">
        <v>159</v>
      </c>
      <c r="D51" s="138" t="s">
        <v>112</v>
      </c>
      <c r="E51" s="165">
        <v>1765520.25</v>
      </c>
      <c r="F51" s="165">
        <v>1759465.5</v>
      </c>
      <c r="G51" s="152">
        <f t="shared" si="4"/>
        <v>-3.4294423980693509E-3</v>
      </c>
      <c r="H51" s="165">
        <v>1759465.5</v>
      </c>
      <c r="I51" s="152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2"/>
      <c r="F52" s="39"/>
      <c r="G52" s="39"/>
      <c r="H52" s="132"/>
      <c r="I52" s="8"/>
    </row>
    <row r="53" spans="1:11" ht="16.5">
      <c r="A53" s="31"/>
      <c r="B53" s="84" t="s">
        <v>38</v>
      </c>
      <c r="C53" s="19" t="s">
        <v>115</v>
      </c>
      <c r="D53" s="20" t="s">
        <v>114</v>
      </c>
      <c r="E53" s="159">
        <v>154059.75</v>
      </c>
      <c r="F53" s="123">
        <v>150023.25</v>
      </c>
      <c r="G53" s="22">
        <f t="shared" ref="G53:G61" si="6">(F53-E53)/E53</f>
        <v>-2.6200873362445413E-2</v>
      </c>
      <c r="H53" s="123">
        <v>165048</v>
      </c>
      <c r="I53" s="22">
        <f t="shared" ref="I53:I61" si="7">(F53-H53)/H53</f>
        <v>-9.1032608695652176E-2</v>
      </c>
      <c r="K53" s="117"/>
    </row>
    <row r="54" spans="1:11" ht="16.5">
      <c r="A54" s="35"/>
      <c r="B54" s="176" t="s">
        <v>39</v>
      </c>
      <c r="C54" s="141" t="s">
        <v>116</v>
      </c>
      <c r="D54" s="137" t="s">
        <v>114</v>
      </c>
      <c r="E54" s="162">
        <v>179660.33333333334</v>
      </c>
      <c r="F54" s="173">
        <v>209898</v>
      </c>
      <c r="G54" s="146">
        <f t="shared" si="6"/>
        <v>0.16830463411511717</v>
      </c>
      <c r="H54" s="173">
        <v>209898</v>
      </c>
      <c r="I54" s="146">
        <f t="shared" si="7"/>
        <v>0</v>
      </c>
      <c r="K54" s="117"/>
    </row>
    <row r="55" spans="1:11" ht="16.5">
      <c r="A55" s="35"/>
      <c r="B55" s="176" t="s">
        <v>40</v>
      </c>
      <c r="C55" s="141" t="s">
        <v>117</v>
      </c>
      <c r="D55" s="137" t="s">
        <v>114</v>
      </c>
      <c r="E55" s="162">
        <v>140290.79999999999</v>
      </c>
      <c r="F55" s="173">
        <v>146211</v>
      </c>
      <c r="G55" s="146">
        <f t="shared" si="6"/>
        <v>4.2199488491048681E-2</v>
      </c>
      <c r="H55" s="173">
        <v>146211</v>
      </c>
      <c r="I55" s="146">
        <f t="shared" si="7"/>
        <v>0</v>
      </c>
      <c r="K55" s="117"/>
    </row>
    <row r="56" spans="1:11" ht="16.5">
      <c r="A56" s="35"/>
      <c r="B56" s="176" t="s">
        <v>41</v>
      </c>
      <c r="C56" s="141" t="s">
        <v>118</v>
      </c>
      <c r="D56" s="137" t="s">
        <v>114</v>
      </c>
      <c r="E56" s="162">
        <v>191341.3125</v>
      </c>
      <c r="F56" s="173">
        <v>182629.2</v>
      </c>
      <c r="G56" s="146">
        <f t="shared" si="6"/>
        <v>-4.5531790213888014E-2</v>
      </c>
      <c r="H56" s="173">
        <v>182629.2</v>
      </c>
      <c r="I56" s="146">
        <f t="shared" si="7"/>
        <v>0</v>
      </c>
      <c r="K56" s="117"/>
    </row>
    <row r="57" spans="1:11" ht="16.5">
      <c r="A57" s="35"/>
      <c r="B57" s="176" t="s">
        <v>42</v>
      </c>
      <c r="C57" s="141" t="s">
        <v>198</v>
      </c>
      <c r="D57" s="137" t="s">
        <v>114</v>
      </c>
      <c r="E57" s="162">
        <v>109714.3125</v>
      </c>
      <c r="F57" s="178">
        <v>109097.625</v>
      </c>
      <c r="G57" s="146">
        <f t="shared" si="6"/>
        <v>-5.620848237097598E-3</v>
      </c>
      <c r="H57" s="178">
        <v>108649.125</v>
      </c>
      <c r="I57" s="146">
        <f t="shared" si="7"/>
        <v>4.1279669762641896E-3</v>
      </c>
      <c r="K57" s="117"/>
    </row>
    <row r="58" spans="1:11" ht="16.5" customHeight="1" thickBot="1">
      <c r="A58" s="36"/>
      <c r="B58" s="177" t="s">
        <v>43</v>
      </c>
      <c r="C58" s="142" t="s">
        <v>119</v>
      </c>
      <c r="D58" s="138" t="s">
        <v>114</v>
      </c>
      <c r="E58" s="165">
        <v>148005</v>
      </c>
      <c r="F58" s="165">
        <v>179848.5</v>
      </c>
      <c r="G58" s="151">
        <f t="shared" si="6"/>
        <v>0.21515151515151515</v>
      </c>
      <c r="H58" s="165">
        <v>179848.5</v>
      </c>
      <c r="I58" s="151">
        <f t="shared" si="7"/>
        <v>0</v>
      </c>
      <c r="K58" s="117"/>
    </row>
    <row r="59" spans="1:11" ht="16.5">
      <c r="A59" s="35"/>
      <c r="B59" s="87" t="s">
        <v>54</v>
      </c>
      <c r="C59" s="140" t="s">
        <v>121</v>
      </c>
      <c r="D59" s="137" t="s">
        <v>120</v>
      </c>
      <c r="E59" s="159">
        <v>179923.25</v>
      </c>
      <c r="F59" s="172">
        <v>228017.4</v>
      </c>
      <c r="G59" s="146">
        <f t="shared" si="6"/>
        <v>0.26730369754881594</v>
      </c>
      <c r="H59" s="172">
        <v>228017.4</v>
      </c>
      <c r="I59" s="146">
        <f t="shared" si="7"/>
        <v>0</v>
      </c>
      <c r="K59" s="117"/>
    </row>
    <row r="60" spans="1:11" ht="16.5">
      <c r="A60" s="35"/>
      <c r="B60" s="176" t="s">
        <v>55</v>
      </c>
      <c r="C60" s="141" t="s">
        <v>122</v>
      </c>
      <c r="D60" s="139" t="s">
        <v>120</v>
      </c>
      <c r="E60" s="162">
        <v>182819.8125</v>
      </c>
      <c r="F60" s="173">
        <v>220790.14285714287</v>
      </c>
      <c r="G60" s="146">
        <f t="shared" si="6"/>
        <v>0.20769264467516543</v>
      </c>
      <c r="H60" s="173">
        <v>220790.14285714287</v>
      </c>
      <c r="I60" s="146">
        <f t="shared" si="7"/>
        <v>0</v>
      </c>
      <c r="K60" s="117"/>
    </row>
    <row r="61" spans="1:11" ht="16.5" customHeight="1" thickBot="1">
      <c r="A61" s="36"/>
      <c r="B61" s="86" t="s">
        <v>56</v>
      </c>
      <c r="C61" s="16" t="s">
        <v>123</v>
      </c>
      <c r="D61" s="12" t="s">
        <v>120</v>
      </c>
      <c r="E61" s="165">
        <v>926750.5</v>
      </c>
      <c r="F61" s="66">
        <v>1291680</v>
      </c>
      <c r="G61" s="28">
        <f t="shared" si="6"/>
        <v>0.3937731892240684</v>
      </c>
      <c r="H61" s="174">
        <v>1444170</v>
      </c>
      <c r="I61" s="28">
        <f t="shared" si="7"/>
        <v>-0.10559006211180125</v>
      </c>
      <c r="K61" s="117"/>
    </row>
    <row r="62" spans="1:11" ht="17.25" customHeight="1" thickBot="1">
      <c r="A62" s="35" t="s">
        <v>53</v>
      </c>
      <c r="B62" s="26" t="s">
        <v>58</v>
      </c>
      <c r="C62" s="5"/>
      <c r="D62" s="6"/>
      <c r="E62" s="132"/>
      <c r="F62" s="49"/>
      <c r="G62" s="39"/>
      <c r="H62" s="122"/>
      <c r="I62" s="8"/>
      <c r="K62" s="117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59">
        <v>448562.29166666669</v>
      </c>
      <c r="F63" s="51">
        <v>495592.5</v>
      </c>
      <c r="G63" s="21">
        <f t="shared" ref="G63:G68" si="8">(F63-E63)/E63</f>
        <v>0.10484654909040406</v>
      </c>
      <c r="H63" s="167">
        <v>495656.57142857142</v>
      </c>
      <c r="I63" s="21">
        <f t="shared" ref="I63:I68" si="9">(F63-H63)/H63</f>
        <v>-1.2926577042397496E-4</v>
      </c>
      <c r="K63" s="117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2">
        <v>2948140</v>
      </c>
      <c r="F64" s="44">
        <v>3107656.5</v>
      </c>
      <c r="G64" s="21">
        <f t="shared" si="8"/>
        <v>5.4107505070993912E-2</v>
      </c>
      <c r="H64" s="161">
        <v>3145779</v>
      </c>
      <c r="I64" s="21">
        <f t="shared" si="9"/>
        <v>-1.2118619903051041E-2</v>
      </c>
      <c r="K64" s="117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2">
        <v>828823.99553571432</v>
      </c>
      <c r="F65" s="44">
        <v>830821.33333333337</v>
      </c>
      <c r="G65" s="21">
        <f t="shared" si="8"/>
        <v>2.4098455261639287E-3</v>
      </c>
      <c r="H65" s="161">
        <v>824741.66666666663</v>
      </c>
      <c r="I65" s="21">
        <f t="shared" si="9"/>
        <v>7.371601208459309E-3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2">
        <v>600840.5</v>
      </c>
      <c r="F66" s="44">
        <v>574977</v>
      </c>
      <c r="G66" s="21">
        <f t="shared" si="8"/>
        <v>-4.3045533714854443E-2</v>
      </c>
      <c r="H66" s="161">
        <v>574977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2">
        <v>288357.46875</v>
      </c>
      <c r="F67" s="44">
        <v>295337.25</v>
      </c>
      <c r="G67" s="21">
        <f t="shared" si="8"/>
        <v>2.4205307669874599E-2</v>
      </c>
      <c r="H67" s="161">
        <v>295337.25</v>
      </c>
      <c r="I67" s="21">
        <f t="shared" si="9"/>
        <v>0</v>
      </c>
    </row>
    <row r="68" spans="1:9" ht="16.5" customHeight="1" thickBot="1">
      <c r="A68" s="36"/>
      <c r="B68" s="32" t="s">
        <v>64</v>
      </c>
      <c r="C68" s="15" t="s">
        <v>133</v>
      </c>
      <c r="D68" s="138" t="s">
        <v>127</v>
      </c>
      <c r="E68" s="165">
        <v>221671.125</v>
      </c>
      <c r="F68" s="170">
        <v>224250</v>
      </c>
      <c r="G68" s="152">
        <f t="shared" si="8"/>
        <v>1.163378856853819E-2</v>
      </c>
      <c r="H68" s="170">
        <v>224250</v>
      </c>
      <c r="I68" s="152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2"/>
      <c r="F69" s="49"/>
      <c r="G69" s="49"/>
      <c r="H69" s="122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59">
        <v>311470.79166666669</v>
      </c>
      <c r="F70" s="41">
        <v>320926.66666666669</v>
      </c>
      <c r="G70" s="21">
        <f>(F70-E70)/E70</f>
        <v>3.0358785648574055E-2</v>
      </c>
      <c r="H70" s="159">
        <v>322920</v>
      </c>
      <c r="I70" s="21">
        <f>(F70-H70)/H70</f>
        <v>-6.1728395061727793E-3</v>
      </c>
    </row>
    <row r="71" spans="1:9" ht="16.5">
      <c r="A71" s="35"/>
      <c r="B71" s="32" t="s">
        <v>67</v>
      </c>
      <c r="C71" s="141" t="s">
        <v>139</v>
      </c>
      <c r="D71" s="139" t="s">
        <v>135</v>
      </c>
      <c r="E71" s="162">
        <v>205541.14285714287</v>
      </c>
      <c r="F71" s="162">
        <v>209748.50000000003</v>
      </c>
      <c r="G71" s="21">
        <f>(F71-E71)/E71</f>
        <v>2.0469659185369988E-2</v>
      </c>
      <c r="H71" s="162">
        <v>209748.50000000003</v>
      </c>
      <c r="I71" s="21">
        <f>(F71-H71)/H71</f>
        <v>0</v>
      </c>
    </row>
    <row r="72" spans="1:9" ht="16.5">
      <c r="A72" s="35"/>
      <c r="B72" s="32" t="s">
        <v>69</v>
      </c>
      <c r="C72" s="141" t="s">
        <v>140</v>
      </c>
      <c r="D72" s="139" t="s">
        <v>136</v>
      </c>
      <c r="E72" s="162">
        <v>97941.1875</v>
      </c>
      <c r="F72" s="162">
        <v>98311.200000000012</v>
      </c>
      <c r="G72" s="21">
        <f>(F72-E72)/E72</f>
        <v>3.7779049799657742E-3</v>
      </c>
      <c r="H72" s="162">
        <v>98311.200000000012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2">
        <v>148005</v>
      </c>
      <c r="F73" s="45">
        <v>149350.5</v>
      </c>
      <c r="G73" s="21">
        <f>(F73-E73)/E73</f>
        <v>9.0909090909090905E-3</v>
      </c>
      <c r="H73" s="162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5">
        <v>128996.075</v>
      </c>
      <c r="F74" s="47">
        <v>131679.6</v>
      </c>
      <c r="G74" s="21">
        <f>(F74-E74)/E74</f>
        <v>2.0803152343976426E-2</v>
      </c>
      <c r="H74" s="165">
        <v>130164.66666666667</v>
      </c>
      <c r="I74" s="21">
        <f>(F74-H74)/H74</f>
        <v>1.1638591117917312E-2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2"/>
      <c r="F75" s="49"/>
      <c r="G75" s="49"/>
      <c r="H75" s="122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59">
        <v>69453.428571428565</v>
      </c>
      <c r="F76" s="41">
        <v>70414.5</v>
      </c>
      <c r="G76" s="22">
        <f t="shared" ref="G76:G82" si="10">(F76-E76)/E76</f>
        <v>1.3837638376383856E-2</v>
      </c>
      <c r="H76" s="159">
        <v>70606.71428571429</v>
      </c>
      <c r="I76" s="22">
        <f t="shared" ref="I76:I82" si="11">(F76-H76)/H76</f>
        <v>-2.7223230490018738E-3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2">
        <v>91606.125</v>
      </c>
      <c r="F77" s="30">
        <v>88242.375</v>
      </c>
      <c r="G77" s="21">
        <f t="shared" si="10"/>
        <v>-3.6719706242350061E-2</v>
      </c>
      <c r="H77" s="153">
        <v>88354.5</v>
      </c>
      <c r="I77" s="21">
        <f t="shared" si="11"/>
        <v>-1.2690355329949238E-3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2">
        <v>51283.839285714283</v>
      </c>
      <c r="F78" s="45">
        <v>55998.428571428572</v>
      </c>
      <c r="G78" s="21">
        <f t="shared" si="10"/>
        <v>9.1931285788651826E-2</v>
      </c>
      <c r="H78" s="162">
        <v>57279.857142857145</v>
      </c>
      <c r="I78" s="21">
        <f t="shared" si="11"/>
        <v>-2.2371364653243866E-2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2">
        <v>97249.749999999985</v>
      </c>
      <c r="F79" s="45">
        <v>91045.5</v>
      </c>
      <c r="G79" s="21">
        <f t="shared" si="10"/>
        <v>-6.3797079169869195E-2</v>
      </c>
      <c r="H79" s="162">
        <v>89700</v>
      </c>
      <c r="I79" s="21">
        <f t="shared" si="11"/>
        <v>1.4999999999999999E-2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1">
        <v>143049.07499999998</v>
      </c>
      <c r="F80" s="57">
        <v>142802.4</v>
      </c>
      <c r="G80" s="21">
        <f t="shared" si="10"/>
        <v>-1.724408214453595E-3</v>
      </c>
      <c r="H80" s="171">
        <v>142802.4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1">
        <v>562866.25</v>
      </c>
      <c r="F81" s="57">
        <v>566455.5</v>
      </c>
      <c r="G81" s="21">
        <f t="shared" si="10"/>
        <v>6.376736924624633E-3</v>
      </c>
      <c r="H81" s="171">
        <v>566455.5</v>
      </c>
      <c r="I81" s="21">
        <f t="shared" si="11"/>
        <v>0</v>
      </c>
    </row>
    <row r="82" spans="1:9" ht="16.5" customHeight="1" thickBot="1">
      <c r="A82" s="33"/>
      <c r="B82" s="155" t="s">
        <v>80</v>
      </c>
      <c r="C82" s="142" t="s">
        <v>151</v>
      </c>
      <c r="D82" s="138" t="s">
        <v>150</v>
      </c>
      <c r="E82" s="165">
        <v>247572.00000000003</v>
      </c>
      <c r="F82" s="165">
        <v>301392</v>
      </c>
      <c r="G82" s="148">
        <f t="shared" si="10"/>
        <v>0.21739130434782594</v>
      </c>
      <c r="H82" s="165">
        <v>301392</v>
      </c>
      <c r="I82" s="148">
        <f t="shared" si="11"/>
        <v>0</v>
      </c>
    </row>
    <row r="83" spans="1:9">
      <c r="E83"/>
      <c r="F83"/>
      <c r="H83"/>
    </row>
    <row r="84" spans="1:9">
      <c r="H84" s="182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1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7"/>
      <c r="G1" s="117"/>
      <c r="H1" s="117"/>
      <c r="I1" s="117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F10" s="117"/>
      <c r="G10" s="117"/>
      <c r="H10" s="117"/>
    </row>
    <row r="11" spans="1:9" ht="18.75" thickBot="1">
      <c r="A11" s="2"/>
      <c r="B11" s="2"/>
      <c r="C11" s="2"/>
      <c r="D11" s="229" t="s">
        <v>208</v>
      </c>
      <c r="E11" s="229"/>
      <c r="F11" s="187" t="s">
        <v>218</v>
      </c>
      <c r="H11" s="117"/>
    </row>
    <row r="12" spans="1:9" s="117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220</v>
      </c>
      <c r="F12" s="223" t="s">
        <v>230</v>
      </c>
      <c r="G12" s="206" t="s">
        <v>197</v>
      </c>
      <c r="H12" s="223" t="s">
        <v>222</v>
      </c>
      <c r="I12" s="206" t="s">
        <v>187</v>
      </c>
    </row>
    <row r="13" spans="1:9" s="117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6"/>
      <c r="D14" s="6"/>
      <c r="E14" s="29"/>
      <c r="F14" s="7"/>
      <c r="G14" s="7"/>
      <c r="H14" s="7"/>
      <c r="I14" s="8"/>
    </row>
    <row r="15" spans="1:9" ht="15.75" customHeight="1">
      <c r="A15" s="120"/>
      <c r="B15" s="157" t="s">
        <v>9</v>
      </c>
      <c r="C15" s="140" t="s">
        <v>88</v>
      </c>
      <c r="D15" s="137" t="s">
        <v>161</v>
      </c>
      <c r="E15" s="158">
        <v>82536.850000000006</v>
      </c>
      <c r="F15" s="158">
        <v>95999.4</v>
      </c>
      <c r="G15" s="146">
        <v>0.1631095686351004</v>
      </c>
      <c r="H15" s="158">
        <v>107849.4</v>
      </c>
      <c r="I15" s="146">
        <v>-0.10987543741550719</v>
      </c>
    </row>
    <row r="16" spans="1:9" ht="16.5">
      <c r="A16" s="121"/>
      <c r="B16" s="154" t="s">
        <v>18</v>
      </c>
      <c r="C16" s="141" t="s">
        <v>98</v>
      </c>
      <c r="D16" s="137" t="s">
        <v>83</v>
      </c>
      <c r="E16" s="161">
        <v>90949.78571428571</v>
      </c>
      <c r="F16" s="161">
        <v>112678.54999999999</v>
      </c>
      <c r="G16" s="146">
        <v>0.23890946102912353</v>
      </c>
      <c r="H16" s="161">
        <v>115958.3</v>
      </c>
      <c r="I16" s="146">
        <v>-2.8283874461767847E-2</v>
      </c>
    </row>
    <row r="17" spans="1:9" ht="16.5">
      <c r="A17" s="121"/>
      <c r="B17" s="154" t="s">
        <v>17</v>
      </c>
      <c r="C17" s="141" t="s">
        <v>97</v>
      </c>
      <c r="D17" s="137" t="s">
        <v>161</v>
      </c>
      <c r="E17" s="161">
        <v>54194.3</v>
      </c>
      <c r="F17" s="161">
        <v>44999.4</v>
      </c>
      <c r="G17" s="146">
        <v>-0.16966544452091828</v>
      </c>
      <c r="H17" s="161">
        <v>45699.4</v>
      </c>
      <c r="I17" s="146">
        <v>-1.5317487756950857E-2</v>
      </c>
    </row>
    <row r="18" spans="1:9" ht="16.5">
      <c r="A18" s="121"/>
      <c r="B18" s="154" t="s">
        <v>4</v>
      </c>
      <c r="C18" s="141" t="s">
        <v>84</v>
      </c>
      <c r="D18" s="137" t="s">
        <v>161</v>
      </c>
      <c r="E18" s="161">
        <v>63943.908333333333</v>
      </c>
      <c r="F18" s="161">
        <v>57449.4</v>
      </c>
      <c r="G18" s="146">
        <v>-0.1015657081747036</v>
      </c>
      <c r="H18" s="161">
        <v>57432.7</v>
      </c>
      <c r="I18" s="146">
        <v>2.907751159183595E-4</v>
      </c>
    </row>
    <row r="19" spans="1:9" ht="16.5">
      <c r="A19" s="121"/>
      <c r="B19" s="154" t="s">
        <v>15</v>
      </c>
      <c r="C19" s="141" t="s">
        <v>95</v>
      </c>
      <c r="D19" s="137" t="s">
        <v>82</v>
      </c>
      <c r="E19" s="161">
        <v>68624.375</v>
      </c>
      <c r="F19" s="161">
        <v>101749.4</v>
      </c>
      <c r="G19" s="146">
        <v>0.48270057104345204</v>
      </c>
      <c r="H19" s="161">
        <v>99749.4</v>
      </c>
      <c r="I19" s="146">
        <v>2.0050245916266165E-2</v>
      </c>
    </row>
    <row r="20" spans="1:9" ht="16.5" customHeight="1">
      <c r="A20" s="121"/>
      <c r="B20" s="154" t="s">
        <v>10</v>
      </c>
      <c r="C20" s="141" t="s">
        <v>90</v>
      </c>
      <c r="D20" s="137" t="s">
        <v>161</v>
      </c>
      <c r="E20" s="161">
        <v>78766.024999999994</v>
      </c>
      <c r="F20" s="161">
        <v>93749.4</v>
      </c>
      <c r="G20" s="146">
        <v>0.19022636980855642</v>
      </c>
      <c r="H20" s="161">
        <v>91499.4</v>
      </c>
      <c r="I20" s="146">
        <v>2.4590325182460213E-2</v>
      </c>
    </row>
    <row r="21" spans="1:9" ht="16.5">
      <c r="A21" s="121"/>
      <c r="B21" s="154" t="s">
        <v>14</v>
      </c>
      <c r="C21" s="141" t="s">
        <v>94</v>
      </c>
      <c r="D21" s="137" t="s">
        <v>81</v>
      </c>
      <c r="E21" s="161">
        <v>34656.319444444438</v>
      </c>
      <c r="F21" s="161">
        <v>43499.4</v>
      </c>
      <c r="G21" s="146">
        <v>0.25516502321406054</v>
      </c>
      <c r="H21" s="161">
        <v>42304.888888888891</v>
      </c>
      <c r="I21" s="146">
        <v>2.8235769966171491E-2</v>
      </c>
    </row>
    <row r="22" spans="1:9" ht="16.5">
      <c r="A22" s="121"/>
      <c r="B22" s="154" t="s">
        <v>13</v>
      </c>
      <c r="C22" s="141" t="s">
        <v>93</v>
      </c>
      <c r="D22" s="139" t="s">
        <v>81</v>
      </c>
      <c r="E22" s="161">
        <v>34632.785416666666</v>
      </c>
      <c r="F22" s="161">
        <v>43554.888888888891</v>
      </c>
      <c r="G22" s="146">
        <v>0.2576201528372753</v>
      </c>
      <c r="H22" s="161">
        <v>41749.333333333328</v>
      </c>
      <c r="I22" s="146">
        <v>4.3247530233350526E-2</v>
      </c>
    </row>
    <row r="23" spans="1:9" ht="16.5">
      <c r="A23" s="121"/>
      <c r="B23" s="154" t="s">
        <v>16</v>
      </c>
      <c r="C23" s="141" t="s">
        <v>96</v>
      </c>
      <c r="D23" s="139" t="s">
        <v>81</v>
      </c>
      <c r="E23" s="161">
        <v>34235.411111111112</v>
      </c>
      <c r="F23" s="161">
        <v>45332.666666666672</v>
      </c>
      <c r="G23" s="146">
        <v>0.32414553222508086</v>
      </c>
      <c r="H23" s="161">
        <v>43360.377777777772</v>
      </c>
      <c r="I23" s="146">
        <v>4.548597106318799E-2</v>
      </c>
    </row>
    <row r="24" spans="1:9" ht="16.5">
      <c r="A24" s="121"/>
      <c r="B24" s="154" t="s">
        <v>12</v>
      </c>
      <c r="C24" s="141" t="s">
        <v>92</v>
      </c>
      <c r="D24" s="139" t="s">
        <v>81</v>
      </c>
      <c r="E24" s="161">
        <v>34332.65</v>
      </c>
      <c r="F24" s="161">
        <v>44110.444444444445</v>
      </c>
      <c r="G24" s="146">
        <v>0.284795797715715</v>
      </c>
      <c r="H24" s="161">
        <v>41860.444444444445</v>
      </c>
      <c r="I24" s="146">
        <v>5.375002654322298E-2</v>
      </c>
    </row>
    <row r="25" spans="1:9" ht="16.5">
      <c r="A25" s="121"/>
      <c r="B25" s="154" t="s">
        <v>11</v>
      </c>
      <c r="C25" s="141" t="s">
        <v>91</v>
      </c>
      <c r="D25" s="139" t="s">
        <v>81</v>
      </c>
      <c r="E25" s="161">
        <v>28943.75277777778</v>
      </c>
      <c r="F25" s="161">
        <v>44860.444444444445</v>
      </c>
      <c r="G25" s="146">
        <v>0.54991803546936957</v>
      </c>
      <c r="H25" s="161">
        <v>42332.666666666672</v>
      </c>
      <c r="I25" s="146">
        <v>5.9712226439261405E-2</v>
      </c>
    </row>
    <row r="26" spans="1:9" ht="16.5">
      <c r="A26" s="121"/>
      <c r="B26" s="154" t="s">
        <v>5</v>
      </c>
      <c r="C26" s="141" t="s">
        <v>85</v>
      </c>
      <c r="D26" s="139" t="s">
        <v>161</v>
      </c>
      <c r="E26" s="161">
        <v>75422.902777777781</v>
      </c>
      <c r="F26" s="161">
        <v>114916</v>
      </c>
      <c r="G26" s="146">
        <v>0.52362207986853382</v>
      </c>
      <c r="H26" s="161">
        <v>106804.88888888889</v>
      </c>
      <c r="I26" s="146">
        <v>7.5943256862981701E-2</v>
      </c>
    </row>
    <row r="27" spans="1:9" ht="16.5">
      <c r="A27" s="121"/>
      <c r="B27" s="154" t="s">
        <v>8</v>
      </c>
      <c r="C27" s="141" t="s">
        <v>89</v>
      </c>
      <c r="D27" s="139" t="s">
        <v>161</v>
      </c>
      <c r="E27" s="161">
        <v>114785.65</v>
      </c>
      <c r="F27" s="161">
        <v>285249.25</v>
      </c>
      <c r="G27" s="146">
        <v>1.4850601969845536</v>
      </c>
      <c r="H27" s="161">
        <v>263749.25</v>
      </c>
      <c r="I27" s="146">
        <v>8.1516819479107522E-2</v>
      </c>
    </row>
    <row r="28" spans="1:9" ht="17.25" thickBot="1">
      <c r="A28" s="36"/>
      <c r="B28" s="154" t="s">
        <v>7</v>
      </c>
      <c r="C28" s="141" t="s">
        <v>87</v>
      </c>
      <c r="D28" s="139" t="s">
        <v>161</v>
      </c>
      <c r="E28" s="161">
        <v>36978.525000000001</v>
      </c>
      <c r="F28" s="161">
        <v>94999.4</v>
      </c>
      <c r="G28" s="146">
        <v>1.5690424374687739</v>
      </c>
      <c r="H28" s="161">
        <v>87416</v>
      </c>
      <c r="I28" s="146">
        <v>8.6750709252310723E-2</v>
      </c>
    </row>
    <row r="29" spans="1:9" ht="16.5">
      <c r="A29" s="121"/>
      <c r="B29" s="154" t="s">
        <v>6</v>
      </c>
      <c r="C29" s="141" t="s">
        <v>86</v>
      </c>
      <c r="D29" s="139" t="s">
        <v>161</v>
      </c>
      <c r="E29" s="161">
        <v>53224.375</v>
      </c>
      <c r="F29" s="161">
        <v>90249.3</v>
      </c>
      <c r="G29" s="146">
        <v>0.69563851149027123</v>
      </c>
      <c r="H29" s="161">
        <v>82943.744444444455</v>
      </c>
      <c r="I29" s="146">
        <v>8.8078439242018941E-2</v>
      </c>
    </row>
    <row r="30" spans="1:9" ht="17.25" thickBot="1">
      <c r="A30" s="36"/>
      <c r="B30" s="155" t="s">
        <v>19</v>
      </c>
      <c r="C30" s="142" t="s">
        <v>99</v>
      </c>
      <c r="D30" s="138" t="s">
        <v>161</v>
      </c>
      <c r="E30" s="164">
        <v>69091</v>
      </c>
      <c r="F30" s="164">
        <v>52472.044444444444</v>
      </c>
      <c r="G30" s="148">
        <v>-0.24053719812356972</v>
      </c>
      <c r="H30" s="164">
        <v>47955.444444444445</v>
      </c>
      <c r="I30" s="148">
        <v>9.4183258070570097E-2</v>
      </c>
    </row>
    <row r="31" spans="1:9" ht="15.75" customHeight="1" thickBot="1">
      <c r="A31" s="216" t="s">
        <v>188</v>
      </c>
      <c r="B31" s="217"/>
      <c r="C31" s="217"/>
      <c r="D31" s="218"/>
      <c r="E31" s="91">
        <f>SUM(E15:E30)</f>
        <v>955318.61557539681</v>
      </c>
      <c r="F31" s="92">
        <f>SUM(F15:F30)</f>
        <v>1365869.388888889</v>
      </c>
      <c r="G31" s="93">
        <f t="shared" ref="G31" si="0">(F31-E31)/E31</f>
        <v>0.4297527197941326</v>
      </c>
      <c r="H31" s="92">
        <f>SUM(H15:H30)</f>
        <v>1318665.6388888892</v>
      </c>
      <c r="I31" s="96">
        <f t="shared" ref="I31" si="1">(F31-H31)/H31</f>
        <v>3.5796602723169278E-2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6" t="s">
        <v>28</v>
      </c>
      <c r="C33" s="143" t="s">
        <v>102</v>
      </c>
      <c r="D33" s="145" t="s">
        <v>161</v>
      </c>
      <c r="E33" s="167">
        <v>85451.578571428574</v>
      </c>
      <c r="F33" s="167">
        <v>106832.5</v>
      </c>
      <c r="G33" s="146">
        <f>(F33-E33)/E33</f>
        <v>0.25021095907197566</v>
      </c>
      <c r="H33" s="167">
        <v>123642.14285714286</v>
      </c>
      <c r="I33" s="146">
        <f>(F33-H33)/H33</f>
        <v>-0.13595399164639888</v>
      </c>
    </row>
    <row r="34" spans="1:9" ht="16.5">
      <c r="A34" s="35"/>
      <c r="B34" s="154" t="s">
        <v>27</v>
      </c>
      <c r="C34" s="141" t="s">
        <v>101</v>
      </c>
      <c r="D34" s="137" t="s">
        <v>161</v>
      </c>
      <c r="E34" s="161">
        <v>125811.85</v>
      </c>
      <c r="F34" s="161">
        <v>153749.26666666666</v>
      </c>
      <c r="G34" s="146">
        <f>(F34-E34)/E34</f>
        <v>0.22205711677132683</v>
      </c>
      <c r="H34" s="161">
        <v>161832.66666666669</v>
      </c>
      <c r="I34" s="146">
        <f>(F34-H34)/H34</f>
        <v>-4.9949124404220134E-2</v>
      </c>
    </row>
    <row r="35" spans="1:9" ht="16.5">
      <c r="A35" s="35"/>
      <c r="B35" s="156" t="s">
        <v>26</v>
      </c>
      <c r="C35" s="141" t="s">
        <v>100</v>
      </c>
      <c r="D35" s="137" t="s">
        <v>161</v>
      </c>
      <c r="E35" s="161">
        <v>127041.02499999999</v>
      </c>
      <c r="F35" s="161">
        <v>155971.52222222224</v>
      </c>
      <c r="G35" s="146">
        <f>(F35-E35)/E35</f>
        <v>0.22772562817579789</v>
      </c>
      <c r="H35" s="161">
        <v>161554.82222222222</v>
      </c>
      <c r="I35" s="146">
        <f>(F35-H35)/H35</f>
        <v>-3.4559785484583286E-2</v>
      </c>
    </row>
    <row r="36" spans="1:9" ht="16.5">
      <c r="A36" s="35"/>
      <c r="B36" s="154" t="s">
        <v>30</v>
      </c>
      <c r="C36" s="141" t="s">
        <v>104</v>
      </c>
      <c r="D36" s="137" t="s">
        <v>161</v>
      </c>
      <c r="E36" s="161">
        <v>120582.67499999999</v>
      </c>
      <c r="F36" s="161">
        <v>201282.7</v>
      </c>
      <c r="G36" s="146">
        <f>(F36-E36)/E36</f>
        <v>0.66925057849313785</v>
      </c>
      <c r="H36" s="161">
        <v>206499.4</v>
      </c>
      <c r="I36" s="146">
        <f>(F36-H36)/H36</f>
        <v>-2.526254313571847E-2</v>
      </c>
    </row>
    <row r="37" spans="1:9" ht="17.25" thickBot="1">
      <c r="A37" s="36"/>
      <c r="B37" s="156" t="s">
        <v>29</v>
      </c>
      <c r="C37" s="141" t="s">
        <v>103</v>
      </c>
      <c r="D37" s="149" t="s">
        <v>161</v>
      </c>
      <c r="E37" s="164">
        <v>87375</v>
      </c>
      <c r="F37" s="164">
        <v>153250</v>
      </c>
      <c r="G37" s="148">
        <f>(F37-E37)/E37</f>
        <v>0.75393419170243203</v>
      </c>
      <c r="H37" s="164">
        <v>150500</v>
      </c>
      <c r="I37" s="148">
        <f>(F37-H37)/H37</f>
        <v>1.8272425249169437E-2</v>
      </c>
    </row>
    <row r="38" spans="1:9" ht="15.75" customHeight="1" thickBot="1">
      <c r="A38" s="216" t="s">
        <v>189</v>
      </c>
      <c r="B38" s="217"/>
      <c r="C38" s="217"/>
      <c r="D38" s="218"/>
      <c r="E38" s="76">
        <f>SUM(E33:E37)</f>
        <v>546262.12857142859</v>
      </c>
      <c r="F38" s="94">
        <f>SUM(F33:F37)</f>
        <v>771085.98888888885</v>
      </c>
      <c r="G38" s="95">
        <f t="shared" ref="G38" si="2">(F38-E38)/E38</f>
        <v>0.41156772281727483</v>
      </c>
      <c r="H38" s="94">
        <f>SUM(H33:H37)</f>
        <v>804029.03174603172</v>
      </c>
      <c r="I38" s="96">
        <f t="shared" ref="I38" si="3">(F38-H38)/H38</f>
        <v>-4.0972454421954962E-2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7" t="s">
        <v>36</v>
      </c>
      <c r="C40" s="141" t="s">
        <v>153</v>
      </c>
      <c r="D40" s="145" t="s">
        <v>161</v>
      </c>
      <c r="E40" s="161">
        <v>895609.64999999991</v>
      </c>
      <c r="F40" s="161">
        <v>940594.2</v>
      </c>
      <c r="G40" s="146">
        <f>(F40-E40)/E40</f>
        <v>5.0227853172417306E-2</v>
      </c>
      <c r="H40" s="161">
        <v>1023118.2</v>
      </c>
      <c r="I40" s="146">
        <f>(F40-H40)/H40</f>
        <v>-8.0659302121690341E-2</v>
      </c>
    </row>
    <row r="41" spans="1:9" ht="16.5">
      <c r="A41" s="35"/>
      <c r="B41" s="154" t="s">
        <v>32</v>
      </c>
      <c r="C41" s="141" t="s">
        <v>106</v>
      </c>
      <c r="D41" s="137" t="s">
        <v>161</v>
      </c>
      <c r="E41" s="161">
        <v>1012039.5833333333</v>
      </c>
      <c r="F41" s="161">
        <v>1192533.425</v>
      </c>
      <c r="G41" s="146">
        <f>(F41-E41)/E41</f>
        <v>0.17834662264116</v>
      </c>
      <c r="H41" s="161">
        <v>1223113.425</v>
      </c>
      <c r="I41" s="146">
        <f>(F41-H41)/H41</f>
        <v>-2.5001769561968465E-2</v>
      </c>
    </row>
    <row r="42" spans="1:9" ht="16.5">
      <c r="A42" s="35"/>
      <c r="B42" s="156" t="s">
        <v>31</v>
      </c>
      <c r="C42" s="141" t="s">
        <v>105</v>
      </c>
      <c r="D42" s="137" t="s">
        <v>161</v>
      </c>
      <c r="E42" s="169">
        <v>1875320.125</v>
      </c>
      <c r="F42" s="169">
        <v>1892104.35</v>
      </c>
      <c r="G42" s="146">
        <f>(F42-E42)/E42</f>
        <v>8.950058593329549E-3</v>
      </c>
      <c r="H42" s="169">
        <v>1926035.75</v>
      </c>
      <c r="I42" s="146">
        <f>(F42-H42)/H42</f>
        <v>-1.7617222317913833E-2</v>
      </c>
    </row>
    <row r="43" spans="1:9" ht="16.5">
      <c r="A43" s="35"/>
      <c r="B43" s="154" t="s">
        <v>35</v>
      </c>
      <c r="C43" s="141" t="s">
        <v>152</v>
      </c>
      <c r="D43" s="137" t="s">
        <v>161</v>
      </c>
      <c r="E43" s="162">
        <v>178503</v>
      </c>
      <c r="F43" s="162">
        <v>206309.99999999997</v>
      </c>
      <c r="G43" s="146">
        <f>(F43-E43)/E43</f>
        <v>0.15577889447236165</v>
      </c>
      <c r="H43" s="162">
        <v>206309.99999999997</v>
      </c>
      <c r="I43" s="146">
        <f>(F43-H43)/H43</f>
        <v>0</v>
      </c>
    </row>
    <row r="44" spans="1:9" ht="16.5">
      <c r="A44" s="35"/>
      <c r="B44" s="154" t="s">
        <v>34</v>
      </c>
      <c r="C44" s="141" t="s">
        <v>154</v>
      </c>
      <c r="D44" s="137" t="s">
        <v>161</v>
      </c>
      <c r="E44" s="162">
        <v>290590.625</v>
      </c>
      <c r="F44" s="162">
        <v>321126</v>
      </c>
      <c r="G44" s="146">
        <f>(F44-E44)/E44</f>
        <v>0.10508038585209004</v>
      </c>
      <c r="H44" s="162">
        <v>313053</v>
      </c>
      <c r="I44" s="146">
        <f>(F44-H44)/H44</f>
        <v>2.5787965616045846E-2</v>
      </c>
    </row>
    <row r="45" spans="1:9" ht="16.5" customHeight="1" thickBot="1">
      <c r="A45" s="36"/>
      <c r="B45" s="154" t="s">
        <v>33</v>
      </c>
      <c r="C45" s="141" t="s">
        <v>107</v>
      </c>
      <c r="D45" s="137" t="s">
        <v>161</v>
      </c>
      <c r="E45" s="165">
        <v>578116.5</v>
      </c>
      <c r="F45" s="165">
        <v>726031.8</v>
      </c>
      <c r="G45" s="152">
        <f>(F45-E45)/E45</f>
        <v>0.25585725368502721</v>
      </c>
      <c r="H45" s="165">
        <v>703606.8</v>
      </c>
      <c r="I45" s="152">
        <f>(F45-H45)/H45</f>
        <v>3.1871494135645079E-2</v>
      </c>
    </row>
    <row r="46" spans="1:9" ht="15.75" customHeight="1" thickBot="1">
      <c r="A46" s="216" t="s">
        <v>190</v>
      </c>
      <c r="B46" s="217"/>
      <c r="C46" s="217"/>
      <c r="D46" s="218"/>
      <c r="E46" s="76">
        <f>SUM(E40:E45)</f>
        <v>4830179.4833333334</v>
      </c>
      <c r="F46" s="76">
        <f>SUM(F40:F45)</f>
        <v>5278699.7749999994</v>
      </c>
      <c r="G46" s="95">
        <f t="shared" ref="G46" si="4">(F46-E46)/E46</f>
        <v>9.2857893420792662E-2</v>
      </c>
      <c r="H46" s="94">
        <f>SUM(H40:H45)</f>
        <v>5395237.1749999998</v>
      </c>
      <c r="I46" s="96">
        <f t="shared" ref="I46" si="5">(F46-H46)/H46</f>
        <v>-2.160005134528685E-2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4" t="s">
        <v>46</v>
      </c>
      <c r="C48" s="141" t="s">
        <v>111</v>
      </c>
      <c r="D48" s="145" t="s">
        <v>110</v>
      </c>
      <c r="E48" s="159">
        <v>313381.89999999997</v>
      </c>
      <c r="F48" s="159">
        <v>319830.33333333331</v>
      </c>
      <c r="G48" s="146">
        <f>(F48-E48)/E48</f>
        <v>2.0576916960849845E-2</v>
      </c>
      <c r="H48" s="159">
        <v>321036.3</v>
      </c>
      <c r="I48" s="146">
        <f>(F48-H48)/H48</f>
        <v>-3.7564807053491285E-3</v>
      </c>
    </row>
    <row r="49" spans="1:9" ht="16.5">
      <c r="A49" s="35"/>
      <c r="B49" s="154" t="s">
        <v>47</v>
      </c>
      <c r="C49" s="141" t="s">
        <v>113</v>
      </c>
      <c r="D49" s="139" t="s">
        <v>114</v>
      </c>
      <c r="E49" s="162">
        <v>990175.875</v>
      </c>
      <c r="F49" s="162">
        <v>1102541.142857143</v>
      </c>
      <c r="G49" s="146">
        <f>(F49-E49)/E49</f>
        <v>0.11348011064917428</v>
      </c>
      <c r="H49" s="162">
        <v>1102541.142857143</v>
      </c>
      <c r="I49" s="146">
        <f>(F49-H49)/H49</f>
        <v>0</v>
      </c>
    </row>
    <row r="50" spans="1:9" ht="16.5">
      <c r="A50" s="35"/>
      <c r="B50" s="154" t="s">
        <v>49</v>
      </c>
      <c r="C50" s="141" t="s">
        <v>158</v>
      </c>
      <c r="D50" s="137" t="s">
        <v>199</v>
      </c>
      <c r="E50" s="162">
        <v>142847.25</v>
      </c>
      <c r="F50" s="162">
        <v>166169.25</v>
      </c>
      <c r="G50" s="146">
        <f>(F50-E50)/E50</f>
        <v>0.16326530612244897</v>
      </c>
      <c r="H50" s="162">
        <v>166169.25</v>
      </c>
      <c r="I50" s="146">
        <f>(F50-H50)/H50</f>
        <v>0</v>
      </c>
    </row>
    <row r="51" spans="1:9" ht="16.5">
      <c r="A51" s="35"/>
      <c r="B51" s="154" t="s">
        <v>50</v>
      </c>
      <c r="C51" s="141" t="s">
        <v>159</v>
      </c>
      <c r="D51" s="137" t="s">
        <v>112</v>
      </c>
      <c r="E51" s="162">
        <v>1765520.25</v>
      </c>
      <c r="F51" s="162">
        <v>1759465.5</v>
      </c>
      <c r="G51" s="146">
        <f>(F51-E51)/E51</f>
        <v>-3.4294423980693509E-3</v>
      </c>
      <c r="H51" s="162">
        <v>1759465.5</v>
      </c>
      <c r="I51" s="146">
        <f>(F51-H51)/H51</f>
        <v>0</v>
      </c>
    </row>
    <row r="52" spans="1:9" ht="16.5">
      <c r="A52" s="35"/>
      <c r="B52" s="154" t="s">
        <v>48</v>
      </c>
      <c r="C52" s="141" t="s">
        <v>157</v>
      </c>
      <c r="D52" s="139" t="s">
        <v>114</v>
      </c>
      <c r="E52" s="162">
        <v>1297389.03125</v>
      </c>
      <c r="F52" s="162">
        <v>1454709.75</v>
      </c>
      <c r="G52" s="146">
        <f>(F52-E52)/E52</f>
        <v>0.12125947958603107</v>
      </c>
      <c r="H52" s="162">
        <v>1454597.625</v>
      </c>
      <c r="I52" s="146">
        <f>(F52-H52)/H52</f>
        <v>7.7083172743390115E-5</v>
      </c>
    </row>
    <row r="53" spans="1:9" ht="16.5" customHeight="1" thickBot="1">
      <c r="A53" s="36"/>
      <c r="B53" s="154" t="s">
        <v>45</v>
      </c>
      <c r="C53" s="141" t="s">
        <v>109</v>
      </c>
      <c r="D53" s="138" t="s">
        <v>108</v>
      </c>
      <c r="E53" s="165">
        <v>470451.58333333331</v>
      </c>
      <c r="F53" s="165">
        <v>489537.75</v>
      </c>
      <c r="G53" s="152">
        <f>(F53-E53)/E53</f>
        <v>4.0569885069646774E-2</v>
      </c>
      <c r="H53" s="165">
        <v>487295.25</v>
      </c>
      <c r="I53" s="152">
        <f>(F53-H53)/H53</f>
        <v>4.6019328117809476E-3</v>
      </c>
    </row>
    <row r="54" spans="1:9" ht="15.75" customHeight="1" thickBot="1">
      <c r="A54" s="216" t="s">
        <v>191</v>
      </c>
      <c r="B54" s="217"/>
      <c r="C54" s="217"/>
      <c r="D54" s="218"/>
      <c r="E54" s="76">
        <f>SUM(E48:E53)</f>
        <v>4979765.8895833334</v>
      </c>
      <c r="F54" s="76">
        <f>SUM(F48:F53)</f>
        <v>5292253.7261904757</v>
      </c>
      <c r="G54" s="95">
        <f t="shared" ref="G54" si="6">(F54-E54)/E54</f>
        <v>6.2751511524026443E-2</v>
      </c>
      <c r="H54" s="76">
        <f>SUM(H48:H53)</f>
        <v>5291105.0678571425</v>
      </c>
      <c r="I54" s="96">
        <f t="shared" ref="I54" si="7">(F54-H54)/H54</f>
        <v>2.1709233111078761E-4</v>
      </c>
    </row>
    <row r="55" spans="1:9" ht="17.25" customHeight="1" thickBot="1">
      <c r="A55" s="100" t="s">
        <v>44</v>
      </c>
      <c r="B55" s="10" t="s">
        <v>57</v>
      </c>
      <c r="C55" s="129"/>
      <c r="D55" s="114"/>
      <c r="E55" s="97"/>
      <c r="F55" s="97"/>
      <c r="G55" s="98"/>
      <c r="H55" s="97"/>
      <c r="I55" s="99"/>
    </row>
    <row r="56" spans="1:9" ht="16.5">
      <c r="A56" s="100"/>
      <c r="B56" s="175" t="s">
        <v>56</v>
      </c>
      <c r="C56" s="144" t="s">
        <v>123</v>
      </c>
      <c r="D56" s="145" t="s">
        <v>120</v>
      </c>
      <c r="E56" s="159">
        <v>926750.5</v>
      </c>
      <c r="F56" s="123">
        <v>1291680</v>
      </c>
      <c r="G56" s="147">
        <f>(F56-E56)/E56</f>
        <v>0.3937731892240684</v>
      </c>
      <c r="H56" s="123">
        <v>1444170</v>
      </c>
      <c r="I56" s="147">
        <f>(F56-H56)/H56</f>
        <v>-0.10559006211180125</v>
      </c>
    </row>
    <row r="57" spans="1:9" ht="16.5">
      <c r="A57" s="101"/>
      <c r="B57" s="176" t="s">
        <v>38</v>
      </c>
      <c r="C57" s="141" t="s">
        <v>115</v>
      </c>
      <c r="D57" s="137" t="s">
        <v>114</v>
      </c>
      <c r="E57" s="162">
        <v>154059.75</v>
      </c>
      <c r="F57" s="173">
        <v>150023.25</v>
      </c>
      <c r="G57" s="146">
        <f>(F57-E57)/E57</f>
        <v>-2.6200873362445413E-2</v>
      </c>
      <c r="H57" s="173">
        <v>165048</v>
      </c>
      <c r="I57" s="146">
        <f>(F57-H57)/H57</f>
        <v>-9.1032608695652176E-2</v>
      </c>
    </row>
    <row r="58" spans="1:9" ht="16.5">
      <c r="A58" s="101"/>
      <c r="B58" s="176" t="s">
        <v>39</v>
      </c>
      <c r="C58" s="141" t="s">
        <v>116</v>
      </c>
      <c r="D58" s="137" t="s">
        <v>114</v>
      </c>
      <c r="E58" s="162">
        <v>179660.33333333334</v>
      </c>
      <c r="F58" s="173">
        <v>209898</v>
      </c>
      <c r="G58" s="146">
        <f>(F58-E58)/E58</f>
        <v>0.16830463411511717</v>
      </c>
      <c r="H58" s="173">
        <v>209898</v>
      </c>
      <c r="I58" s="146">
        <f>(F58-H58)/H58</f>
        <v>0</v>
      </c>
    </row>
    <row r="59" spans="1:9" ht="16.5">
      <c r="A59" s="101"/>
      <c r="B59" s="176" t="s">
        <v>40</v>
      </c>
      <c r="C59" s="141" t="s">
        <v>117</v>
      </c>
      <c r="D59" s="137" t="s">
        <v>114</v>
      </c>
      <c r="E59" s="162">
        <v>140290.79999999999</v>
      </c>
      <c r="F59" s="173">
        <v>146211</v>
      </c>
      <c r="G59" s="146">
        <f>(F59-E59)/E59</f>
        <v>4.2199488491048681E-2</v>
      </c>
      <c r="H59" s="173">
        <v>146211</v>
      </c>
      <c r="I59" s="146">
        <f>(F59-H59)/H59</f>
        <v>0</v>
      </c>
    </row>
    <row r="60" spans="1:9" s="117" customFormat="1" ht="16.5">
      <c r="A60" s="127"/>
      <c r="B60" s="176" t="s">
        <v>41</v>
      </c>
      <c r="C60" s="141" t="s">
        <v>118</v>
      </c>
      <c r="D60" s="137" t="s">
        <v>114</v>
      </c>
      <c r="E60" s="162">
        <v>191341.3125</v>
      </c>
      <c r="F60" s="178">
        <v>182629.2</v>
      </c>
      <c r="G60" s="146">
        <f>(F60-E60)/E60</f>
        <v>-4.5531790213888014E-2</v>
      </c>
      <c r="H60" s="178">
        <v>182629.2</v>
      </c>
      <c r="I60" s="146">
        <f>(F60-H60)/H60</f>
        <v>0</v>
      </c>
    </row>
    <row r="61" spans="1:9" s="117" customFormat="1" ht="17.25" thickBot="1">
      <c r="A61" s="127"/>
      <c r="B61" s="177" t="s">
        <v>43</v>
      </c>
      <c r="C61" s="142" t="s">
        <v>119</v>
      </c>
      <c r="D61" s="138" t="s">
        <v>114</v>
      </c>
      <c r="E61" s="165">
        <v>148005</v>
      </c>
      <c r="F61" s="165">
        <v>179848.5</v>
      </c>
      <c r="G61" s="151">
        <f>(F61-E61)/E61</f>
        <v>0.21515151515151515</v>
      </c>
      <c r="H61" s="165">
        <v>179848.5</v>
      </c>
      <c r="I61" s="151">
        <f>(F61-H61)/H61</f>
        <v>0</v>
      </c>
    </row>
    <row r="62" spans="1:9" s="117" customFormat="1" ht="16.5">
      <c r="A62" s="127"/>
      <c r="B62" s="87" t="s">
        <v>54</v>
      </c>
      <c r="C62" s="140" t="s">
        <v>121</v>
      </c>
      <c r="D62" s="137" t="s">
        <v>120</v>
      </c>
      <c r="E62" s="159">
        <v>179923.25</v>
      </c>
      <c r="F62" s="172">
        <v>228017.4</v>
      </c>
      <c r="G62" s="146">
        <f>(F62-E62)/E62</f>
        <v>0.26730369754881594</v>
      </c>
      <c r="H62" s="172">
        <v>228017.4</v>
      </c>
      <c r="I62" s="146">
        <f>(F62-H62)/H62</f>
        <v>0</v>
      </c>
    </row>
    <row r="63" spans="1:9" s="117" customFormat="1" ht="16.5">
      <c r="A63" s="127"/>
      <c r="B63" s="176" t="s">
        <v>55</v>
      </c>
      <c r="C63" s="141" t="s">
        <v>122</v>
      </c>
      <c r="D63" s="139" t="s">
        <v>120</v>
      </c>
      <c r="E63" s="162">
        <v>182819.8125</v>
      </c>
      <c r="F63" s="173">
        <v>220790.14285714287</v>
      </c>
      <c r="G63" s="146">
        <f>(F63-E63)/E63</f>
        <v>0.20769264467516543</v>
      </c>
      <c r="H63" s="173">
        <v>220790.14285714287</v>
      </c>
      <c r="I63" s="146">
        <f>(F63-H63)/H63</f>
        <v>0</v>
      </c>
    </row>
    <row r="64" spans="1:9" ht="16.5" customHeight="1" thickBot="1">
      <c r="A64" s="102"/>
      <c r="B64" s="177" t="s">
        <v>42</v>
      </c>
      <c r="C64" s="142" t="s">
        <v>198</v>
      </c>
      <c r="D64" s="138" t="s">
        <v>114</v>
      </c>
      <c r="E64" s="165">
        <v>109714.3125</v>
      </c>
      <c r="F64" s="174">
        <v>109097.625</v>
      </c>
      <c r="G64" s="151">
        <f>(F64-E64)/E64</f>
        <v>-5.620848237097598E-3</v>
      </c>
      <c r="H64" s="174">
        <v>108649.125</v>
      </c>
      <c r="I64" s="151">
        <f>(F64-H64)/H64</f>
        <v>4.1279669762641896E-3</v>
      </c>
    </row>
    <row r="65" spans="1:9" ht="15.75" customHeight="1" thickBot="1">
      <c r="A65" s="216" t="s">
        <v>192</v>
      </c>
      <c r="B65" s="227"/>
      <c r="C65" s="227"/>
      <c r="D65" s="228"/>
      <c r="E65" s="91">
        <f>SUM(E56:E64)</f>
        <v>2212565.0708333333</v>
      </c>
      <c r="F65" s="91">
        <f>SUM(F56:F64)</f>
        <v>2718195.1178571428</v>
      </c>
      <c r="G65" s="93">
        <f t="shared" ref="G65" si="8">(F65-E65)/E65</f>
        <v>0.22852663349393409</v>
      </c>
      <c r="H65" s="91">
        <f>SUM(H56:H64)</f>
        <v>2885261.3678571428</v>
      </c>
      <c r="I65" s="130">
        <f t="shared" ref="I65" si="9">(F65-H65)/H65</f>
        <v>-5.7903333077959092E-2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4" t="s">
        <v>60</v>
      </c>
      <c r="C67" s="141" t="s">
        <v>129</v>
      </c>
      <c r="D67" s="145" t="s">
        <v>206</v>
      </c>
      <c r="E67" s="159">
        <v>2948140</v>
      </c>
      <c r="F67" s="167">
        <v>3107656.5</v>
      </c>
      <c r="G67" s="146">
        <f>(F67-E67)/E67</f>
        <v>5.4107505070993912E-2</v>
      </c>
      <c r="H67" s="167">
        <v>3145779</v>
      </c>
      <c r="I67" s="146">
        <f>(F67-H67)/H67</f>
        <v>-1.2118619903051041E-2</v>
      </c>
    </row>
    <row r="68" spans="1:9" ht="16.5">
      <c r="A68" s="35"/>
      <c r="B68" s="154" t="s">
        <v>59</v>
      </c>
      <c r="C68" s="141" t="s">
        <v>128</v>
      </c>
      <c r="D68" s="139" t="s">
        <v>124</v>
      </c>
      <c r="E68" s="162">
        <v>448562.29166666669</v>
      </c>
      <c r="F68" s="161">
        <v>495592.5</v>
      </c>
      <c r="G68" s="146">
        <f>(F68-E68)/E68</f>
        <v>0.10484654909040406</v>
      </c>
      <c r="H68" s="161">
        <v>495656.57142857142</v>
      </c>
      <c r="I68" s="146">
        <f>(F68-H68)/H68</f>
        <v>-1.2926577042397496E-4</v>
      </c>
    </row>
    <row r="69" spans="1:9" ht="16.5">
      <c r="A69" s="35"/>
      <c r="B69" s="154" t="s">
        <v>62</v>
      </c>
      <c r="C69" s="141" t="s">
        <v>131</v>
      </c>
      <c r="D69" s="139" t="s">
        <v>125</v>
      </c>
      <c r="E69" s="162">
        <v>600840.5</v>
      </c>
      <c r="F69" s="161">
        <v>574977</v>
      </c>
      <c r="G69" s="146">
        <f>(F69-E69)/E69</f>
        <v>-4.3045533714854443E-2</v>
      </c>
      <c r="H69" s="161">
        <v>574977</v>
      </c>
      <c r="I69" s="146">
        <f>(F69-H69)/H69</f>
        <v>0</v>
      </c>
    </row>
    <row r="70" spans="1:9" ht="16.5">
      <c r="A70" s="35"/>
      <c r="B70" s="154" t="s">
        <v>63</v>
      </c>
      <c r="C70" s="141" t="s">
        <v>132</v>
      </c>
      <c r="D70" s="139" t="s">
        <v>126</v>
      </c>
      <c r="E70" s="162">
        <v>288357.46875</v>
      </c>
      <c r="F70" s="161">
        <v>295337.25</v>
      </c>
      <c r="G70" s="146">
        <f>(F70-E70)/E70</f>
        <v>2.4205307669874599E-2</v>
      </c>
      <c r="H70" s="161">
        <v>295337.25</v>
      </c>
      <c r="I70" s="146">
        <f>(F70-H70)/H70</f>
        <v>0</v>
      </c>
    </row>
    <row r="71" spans="1:9" ht="16.5">
      <c r="A71" s="35"/>
      <c r="B71" s="154" t="s">
        <v>64</v>
      </c>
      <c r="C71" s="141" t="s">
        <v>133</v>
      </c>
      <c r="D71" s="139" t="s">
        <v>127</v>
      </c>
      <c r="E71" s="162">
        <v>221671.125</v>
      </c>
      <c r="F71" s="161">
        <v>224250</v>
      </c>
      <c r="G71" s="146">
        <f>(F71-E71)/E71</f>
        <v>1.163378856853819E-2</v>
      </c>
      <c r="H71" s="161">
        <v>224250</v>
      </c>
      <c r="I71" s="146">
        <f>(F71-H71)/H71</f>
        <v>0</v>
      </c>
    </row>
    <row r="72" spans="1:9" ht="16.5" customHeight="1" thickBot="1">
      <c r="A72" s="35"/>
      <c r="B72" s="154" t="s">
        <v>61</v>
      </c>
      <c r="C72" s="141" t="s">
        <v>130</v>
      </c>
      <c r="D72" s="138" t="s">
        <v>207</v>
      </c>
      <c r="E72" s="165">
        <v>828823.99553571432</v>
      </c>
      <c r="F72" s="170">
        <v>830821.33333333337</v>
      </c>
      <c r="G72" s="152">
        <f>(F72-E72)/E72</f>
        <v>2.4098455261639287E-3</v>
      </c>
      <c r="H72" s="170">
        <v>824741.66666666663</v>
      </c>
      <c r="I72" s="152">
        <f>(F72-H72)/H72</f>
        <v>7.371601208459309E-3</v>
      </c>
    </row>
    <row r="73" spans="1:9" ht="15.75" customHeight="1" thickBot="1">
      <c r="A73" s="216" t="s">
        <v>205</v>
      </c>
      <c r="B73" s="217"/>
      <c r="C73" s="217"/>
      <c r="D73" s="218"/>
      <c r="E73" s="76">
        <f>SUM(E67:E72)</f>
        <v>5336395.3809523806</v>
      </c>
      <c r="F73" s="76">
        <f>SUM(F67:F72)</f>
        <v>5528634.583333333</v>
      </c>
      <c r="G73" s="95">
        <f t="shared" ref="G73" si="10">(F73-E73)/E73</f>
        <v>3.6024167749475061E-2</v>
      </c>
      <c r="H73" s="76">
        <f>SUM(H67:H72)</f>
        <v>5560741.4880952379</v>
      </c>
      <c r="I73" s="96">
        <f t="shared" ref="I73" si="11">(F73-H73)/H73</f>
        <v>-5.7738531508147251E-3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4" t="s">
        <v>68</v>
      </c>
      <c r="C75" s="143" t="s">
        <v>138</v>
      </c>
      <c r="D75" s="145" t="s">
        <v>134</v>
      </c>
      <c r="E75" s="159">
        <v>311470.79166666669</v>
      </c>
      <c r="F75" s="159">
        <v>320926.66666666669</v>
      </c>
      <c r="G75" s="146">
        <f>(F75-E75)/E75</f>
        <v>3.0358785648574055E-2</v>
      </c>
      <c r="H75" s="159">
        <v>322920</v>
      </c>
      <c r="I75" s="146">
        <f>(F75-H75)/H75</f>
        <v>-6.1728395061727793E-3</v>
      </c>
    </row>
    <row r="76" spans="1:9" ht="16.5">
      <c r="A76" s="35"/>
      <c r="B76" s="154" t="s">
        <v>67</v>
      </c>
      <c r="C76" s="141" t="s">
        <v>139</v>
      </c>
      <c r="D76" s="139" t="s">
        <v>135</v>
      </c>
      <c r="E76" s="162">
        <v>205541.14285714287</v>
      </c>
      <c r="F76" s="162">
        <v>209748.50000000003</v>
      </c>
      <c r="G76" s="146">
        <f>(F76-E76)/E76</f>
        <v>2.0469659185369988E-2</v>
      </c>
      <c r="H76" s="162">
        <v>209748.50000000003</v>
      </c>
      <c r="I76" s="146">
        <f>(F76-H76)/H76</f>
        <v>0</v>
      </c>
    </row>
    <row r="77" spans="1:9" ht="16.5">
      <c r="A77" s="35"/>
      <c r="B77" s="154" t="s">
        <v>69</v>
      </c>
      <c r="C77" s="141" t="s">
        <v>140</v>
      </c>
      <c r="D77" s="139" t="s">
        <v>136</v>
      </c>
      <c r="E77" s="162">
        <v>97941.1875</v>
      </c>
      <c r="F77" s="162">
        <v>98311.200000000012</v>
      </c>
      <c r="G77" s="146">
        <f>(F77-E77)/E77</f>
        <v>3.7779049799657742E-3</v>
      </c>
      <c r="H77" s="162">
        <v>98311.200000000012</v>
      </c>
      <c r="I77" s="146">
        <f>(F77-H77)/H77</f>
        <v>0</v>
      </c>
    </row>
    <row r="78" spans="1:9" ht="16.5">
      <c r="A78" s="35"/>
      <c r="B78" s="154" t="s">
        <v>70</v>
      </c>
      <c r="C78" s="141" t="s">
        <v>141</v>
      </c>
      <c r="D78" s="139" t="s">
        <v>137</v>
      </c>
      <c r="E78" s="162">
        <v>148005</v>
      </c>
      <c r="F78" s="162">
        <v>149350.5</v>
      </c>
      <c r="G78" s="146">
        <f>(F78-E78)/E78</f>
        <v>9.0909090909090905E-3</v>
      </c>
      <c r="H78" s="162">
        <v>149350.5</v>
      </c>
      <c r="I78" s="146">
        <f>(F78-H78)/H78</f>
        <v>0</v>
      </c>
    </row>
    <row r="79" spans="1:9" ht="16.5" customHeight="1" thickBot="1">
      <c r="A79" s="36"/>
      <c r="B79" s="154" t="s">
        <v>71</v>
      </c>
      <c r="C79" s="141" t="s">
        <v>200</v>
      </c>
      <c r="D79" s="138" t="s">
        <v>134</v>
      </c>
      <c r="E79" s="165">
        <v>128996.075</v>
      </c>
      <c r="F79" s="165">
        <v>131679.6</v>
      </c>
      <c r="G79" s="146">
        <f>(F79-E79)/E79</f>
        <v>2.0803152343976426E-2</v>
      </c>
      <c r="H79" s="165">
        <v>130164.66666666667</v>
      </c>
      <c r="I79" s="146">
        <f>(F79-H79)/H79</f>
        <v>1.1638591117917312E-2</v>
      </c>
    </row>
    <row r="80" spans="1:9" ht="15.75" customHeight="1" thickBot="1">
      <c r="A80" s="216" t="s">
        <v>193</v>
      </c>
      <c r="B80" s="217"/>
      <c r="C80" s="217"/>
      <c r="D80" s="218"/>
      <c r="E80" s="76">
        <f>SUM(E75:E79)</f>
        <v>891954.19702380954</v>
      </c>
      <c r="F80" s="76">
        <f>SUM(F75:F79)</f>
        <v>910016.46666666667</v>
      </c>
      <c r="G80" s="95">
        <f t="shared" ref="G80" si="12">(F80-E80)/E80</f>
        <v>2.0250221035032573E-2</v>
      </c>
      <c r="H80" s="76">
        <f>SUM(H75:H79)</f>
        <v>910494.86666666658</v>
      </c>
      <c r="I80" s="96">
        <f t="shared" ref="I80" si="13">(F80-H80)/H80</f>
        <v>-5.254285526631637E-4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4" t="s">
        <v>75</v>
      </c>
      <c r="C82" s="141" t="s">
        <v>148</v>
      </c>
      <c r="D82" s="145" t="s">
        <v>145</v>
      </c>
      <c r="E82" s="159">
        <v>51283.839285714283</v>
      </c>
      <c r="F82" s="159">
        <v>55998.428571428572</v>
      </c>
      <c r="G82" s="147">
        <f>(F82-E82)/E82</f>
        <v>9.1931285788651826E-2</v>
      </c>
      <c r="H82" s="159">
        <v>57279.857142857145</v>
      </c>
      <c r="I82" s="147">
        <f>(F82-H82)/H82</f>
        <v>-2.2371364653243866E-2</v>
      </c>
    </row>
    <row r="83" spans="1:11" ht="16.5">
      <c r="A83" s="35"/>
      <c r="B83" s="154" t="s">
        <v>74</v>
      </c>
      <c r="C83" s="141" t="s">
        <v>144</v>
      </c>
      <c r="D83" s="137" t="s">
        <v>142</v>
      </c>
      <c r="E83" s="162">
        <v>69453.428571428565</v>
      </c>
      <c r="F83" s="162">
        <v>70414.5</v>
      </c>
      <c r="G83" s="146">
        <f>(F83-E83)/E83</f>
        <v>1.3837638376383856E-2</v>
      </c>
      <c r="H83" s="162">
        <v>70606.71428571429</v>
      </c>
      <c r="I83" s="146">
        <f>(F83-H83)/H83</f>
        <v>-2.7223230490018738E-3</v>
      </c>
    </row>
    <row r="84" spans="1:11" ht="16.5">
      <c r="A84" s="35"/>
      <c r="B84" s="154" t="s">
        <v>76</v>
      </c>
      <c r="C84" s="141" t="s">
        <v>143</v>
      </c>
      <c r="D84" s="139" t="s">
        <v>161</v>
      </c>
      <c r="E84" s="162">
        <v>91606.125</v>
      </c>
      <c r="F84" s="153">
        <v>88242.375</v>
      </c>
      <c r="G84" s="146">
        <f>(F84-E84)/E84</f>
        <v>-3.6719706242350061E-2</v>
      </c>
      <c r="H84" s="153">
        <v>88354.5</v>
      </c>
      <c r="I84" s="146">
        <f>(F84-H84)/H84</f>
        <v>-1.2690355329949238E-3</v>
      </c>
    </row>
    <row r="85" spans="1:11" ht="16.5">
      <c r="A85" s="35"/>
      <c r="B85" s="154" t="s">
        <v>78</v>
      </c>
      <c r="C85" s="141" t="s">
        <v>149</v>
      </c>
      <c r="D85" s="139" t="s">
        <v>147</v>
      </c>
      <c r="E85" s="162">
        <v>143049.07499999998</v>
      </c>
      <c r="F85" s="162">
        <v>142802.4</v>
      </c>
      <c r="G85" s="146">
        <f>(F85-E85)/E85</f>
        <v>-1.724408214453595E-3</v>
      </c>
      <c r="H85" s="162">
        <v>142802.4</v>
      </c>
      <c r="I85" s="146">
        <f>(F85-H85)/H85</f>
        <v>0</v>
      </c>
    </row>
    <row r="86" spans="1:11" ht="16.5">
      <c r="A86" s="35"/>
      <c r="B86" s="154" t="s">
        <v>79</v>
      </c>
      <c r="C86" s="141" t="s">
        <v>155</v>
      </c>
      <c r="D86" s="150" t="s">
        <v>156</v>
      </c>
      <c r="E86" s="171">
        <v>562866.25</v>
      </c>
      <c r="F86" s="171">
        <v>566455.5</v>
      </c>
      <c r="G86" s="146">
        <f>(F86-E86)/E86</f>
        <v>6.376736924624633E-3</v>
      </c>
      <c r="H86" s="171">
        <v>566455.5</v>
      </c>
      <c r="I86" s="146">
        <f>(F86-H86)/H86</f>
        <v>0</v>
      </c>
    </row>
    <row r="87" spans="1:11" ht="16.5">
      <c r="A87" s="35"/>
      <c r="B87" s="154" t="s">
        <v>80</v>
      </c>
      <c r="C87" s="141" t="s">
        <v>151</v>
      </c>
      <c r="D87" s="150" t="s">
        <v>150</v>
      </c>
      <c r="E87" s="171">
        <v>247572.00000000003</v>
      </c>
      <c r="F87" s="171">
        <v>301392</v>
      </c>
      <c r="G87" s="146">
        <f>(F87-E87)/E87</f>
        <v>0.21739130434782594</v>
      </c>
      <c r="H87" s="171">
        <v>301392</v>
      </c>
      <c r="I87" s="146">
        <f>(F87-H87)/H87</f>
        <v>0</v>
      </c>
    </row>
    <row r="88" spans="1:11" ht="16.5" customHeight="1" thickBot="1">
      <c r="A88" s="33"/>
      <c r="B88" s="155" t="s">
        <v>77</v>
      </c>
      <c r="C88" s="142" t="s">
        <v>146</v>
      </c>
      <c r="D88" s="138" t="s">
        <v>162</v>
      </c>
      <c r="E88" s="165">
        <v>97249.749999999985</v>
      </c>
      <c r="F88" s="165">
        <v>91045.5</v>
      </c>
      <c r="G88" s="148">
        <f>(F88-E88)/E88</f>
        <v>-6.3797079169869195E-2</v>
      </c>
      <c r="H88" s="165">
        <v>89700</v>
      </c>
      <c r="I88" s="148">
        <f>(F88-H88)/H88</f>
        <v>1.4999999999999999E-2</v>
      </c>
    </row>
    <row r="89" spans="1:11" ht="15.75" customHeight="1" thickBot="1">
      <c r="A89" s="216" t="s">
        <v>194</v>
      </c>
      <c r="B89" s="217"/>
      <c r="C89" s="217"/>
      <c r="D89" s="218"/>
      <c r="E89" s="76">
        <f>SUM(E82:E88)</f>
        <v>1263080.4678571429</v>
      </c>
      <c r="F89" s="76">
        <f>SUM(F82:F88)</f>
        <v>1316350.7035714285</v>
      </c>
      <c r="G89" s="103">
        <f t="shared" ref="G89:G90" si="14">(F89-E89)/E89</f>
        <v>4.217485510219339E-2</v>
      </c>
      <c r="H89" s="76">
        <f>SUM(H82:H88)</f>
        <v>1316590.9714285713</v>
      </c>
      <c r="I89" s="96">
        <f t="shared" ref="I89:I90" si="15">(F89-H89)/H89</f>
        <v>-1.8249240831571303E-4</v>
      </c>
    </row>
    <row r="90" spans="1:11" ht="15.75" customHeight="1" thickBot="1">
      <c r="A90" s="216" t="s">
        <v>195</v>
      </c>
      <c r="B90" s="217"/>
      <c r="C90" s="217"/>
      <c r="D90" s="218"/>
      <c r="E90" s="91">
        <f>SUM(E89+E80+E73+E65+E54+E46+E38+E31)</f>
        <v>21015521.233730156</v>
      </c>
      <c r="F90" s="91">
        <f>SUM(F31,F38,F46,F54,F65,F73,F80,F89)</f>
        <v>23181105.750396822</v>
      </c>
      <c r="G90" s="93">
        <f t="shared" si="14"/>
        <v>0.10304690959512712</v>
      </c>
      <c r="H90" s="91">
        <f>SUM(H31,H38,H46,H54,H65,H73,H80,H89)</f>
        <v>23482125.607539684</v>
      </c>
      <c r="I90" s="104">
        <f t="shared" si="15"/>
        <v>-1.2819105994655354E-2</v>
      </c>
      <c r="J90" s="105"/>
    </row>
    <row r="91" spans="1:11">
      <c r="E91" s="106"/>
      <c r="F91" s="106"/>
      <c r="K91" s="107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7" customWidth="1"/>
    <col min="4" max="6" width="13.140625" style="117" customWidth="1"/>
    <col min="7" max="7" width="11.28515625" style="75" customWidth="1"/>
    <col min="8" max="8" width="11.42578125" style="117" customWidth="1"/>
    <col min="9" max="9" width="11.7109375" style="117" customWidth="1"/>
    <col min="10" max="10" width="9.140625" style="117"/>
    <col min="11" max="11" width="13" style="202" bestFit="1" customWidth="1"/>
    <col min="12" max="12" width="9.140625" style="202"/>
    <col min="13" max="16384" width="9.140625" style="117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1"/>
      <c r="F9" s="201"/>
    </row>
    <row r="10" spans="1:12" ht="18">
      <c r="A10" s="2" t="s">
        <v>210</v>
      </c>
      <c r="B10" s="2"/>
      <c r="C10" s="2"/>
    </row>
    <row r="11" spans="1:12" ht="18">
      <c r="A11" s="2" t="s">
        <v>224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79" t="s">
        <v>24</v>
      </c>
      <c r="B15" s="112" t="s">
        <v>22</v>
      </c>
      <c r="C15" s="5"/>
      <c r="D15" s="7"/>
      <c r="E15" s="7"/>
      <c r="F15" s="7"/>
      <c r="G15" s="7"/>
      <c r="H15" s="7"/>
      <c r="I15" s="8"/>
      <c r="K15" s="192"/>
    </row>
    <row r="16" spans="1:12" ht="18">
      <c r="A16" s="80"/>
      <c r="B16" s="183" t="s">
        <v>4</v>
      </c>
      <c r="C16" s="140" t="s">
        <v>163</v>
      </c>
      <c r="D16" s="193">
        <v>65000</v>
      </c>
      <c r="E16" s="193">
        <v>45000</v>
      </c>
      <c r="F16" s="193">
        <v>37500</v>
      </c>
      <c r="G16" s="133">
        <v>55000</v>
      </c>
      <c r="H16" s="133">
        <v>50000</v>
      </c>
      <c r="I16" s="133">
        <f>AVERAGE(D16:H16)</f>
        <v>50500</v>
      </c>
      <c r="K16" s="192"/>
      <c r="L16" s="194"/>
    </row>
    <row r="17" spans="1:16" ht="18">
      <c r="A17" s="81"/>
      <c r="B17" s="184" t="s">
        <v>5</v>
      </c>
      <c r="C17" s="141" t="s">
        <v>164</v>
      </c>
      <c r="D17" s="179">
        <v>75000</v>
      </c>
      <c r="E17" s="179">
        <v>100000</v>
      </c>
      <c r="F17" s="179">
        <v>65000</v>
      </c>
      <c r="G17" s="195">
        <v>92500</v>
      </c>
      <c r="H17" s="195">
        <v>100000</v>
      </c>
      <c r="I17" s="133">
        <f t="shared" ref="I17:I40" si="0">AVERAGE(D17:H17)</f>
        <v>86500</v>
      </c>
      <c r="K17" s="192"/>
      <c r="L17" s="194"/>
    </row>
    <row r="18" spans="1:16" ht="18">
      <c r="A18" s="81"/>
      <c r="B18" s="184" t="s">
        <v>6</v>
      </c>
      <c r="C18" s="141" t="s">
        <v>165</v>
      </c>
      <c r="D18" s="179">
        <v>85000</v>
      </c>
      <c r="E18" s="179">
        <v>100000</v>
      </c>
      <c r="F18" s="179">
        <v>72500</v>
      </c>
      <c r="G18" s="195">
        <v>55000</v>
      </c>
      <c r="H18" s="195">
        <v>123333</v>
      </c>
      <c r="I18" s="133">
        <f t="shared" si="0"/>
        <v>87166.6</v>
      </c>
      <c r="K18" s="192"/>
      <c r="L18" s="194"/>
    </row>
    <row r="19" spans="1:16" ht="18">
      <c r="A19" s="81"/>
      <c r="B19" s="184" t="s">
        <v>7</v>
      </c>
      <c r="C19" s="141" t="s">
        <v>166</v>
      </c>
      <c r="D19" s="179">
        <v>100000</v>
      </c>
      <c r="E19" s="179">
        <v>50000</v>
      </c>
      <c r="F19" s="179">
        <v>65000</v>
      </c>
      <c r="G19" s="195">
        <v>97500</v>
      </c>
      <c r="H19" s="195">
        <v>100000</v>
      </c>
      <c r="I19" s="133">
        <f t="shared" si="0"/>
        <v>82500</v>
      </c>
      <c r="K19" s="192"/>
      <c r="L19" s="194"/>
      <c r="P19" s="202"/>
    </row>
    <row r="20" spans="1:16" ht="18">
      <c r="A20" s="81"/>
      <c r="B20" s="184" t="s">
        <v>8</v>
      </c>
      <c r="C20" s="141" t="s">
        <v>167</v>
      </c>
      <c r="D20" s="179">
        <v>300000</v>
      </c>
      <c r="E20" s="179">
        <v>225000</v>
      </c>
      <c r="F20" s="179">
        <v>140000</v>
      </c>
      <c r="G20" s="195">
        <v>250000</v>
      </c>
      <c r="H20" s="195">
        <v>300000</v>
      </c>
      <c r="I20" s="133">
        <f t="shared" si="0"/>
        <v>243000</v>
      </c>
      <c r="K20" s="192"/>
      <c r="L20" s="194"/>
    </row>
    <row r="21" spans="1:16" ht="18.75" customHeight="1">
      <c r="A21" s="81"/>
      <c r="B21" s="184" t="s">
        <v>9</v>
      </c>
      <c r="C21" s="141" t="s">
        <v>168</v>
      </c>
      <c r="D21" s="179">
        <v>35000</v>
      </c>
      <c r="E21" s="179">
        <v>50000</v>
      </c>
      <c r="F21" s="179">
        <v>100000</v>
      </c>
      <c r="G21" s="195">
        <v>60000</v>
      </c>
      <c r="H21" s="195">
        <v>100000</v>
      </c>
      <c r="I21" s="133">
        <f t="shared" si="0"/>
        <v>69000</v>
      </c>
      <c r="K21" s="192"/>
      <c r="L21" s="194"/>
    </row>
    <row r="22" spans="1:16" ht="18">
      <c r="A22" s="81"/>
      <c r="B22" s="184" t="s">
        <v>10</v>
      </c>
      <c r="C22" s="141" t="s">
        <v>169</v>
      </c>
      <c r="D22" s="179">
        <v>90000</v>
      </c>
      <c r="E22" s="179">
        <v>75000</v>
      </c>
      <c r="F22" s="179">
        <v>75000</v>
      </c>
      <c r="G22" s="195">
        <v>67500</v>
      </c>
      <c r="H22" s="195">
        <v>75000</v>
      </c>
      <c r="I22" s="133">
        <f t="shared" si="0"/>
        <v>76500</v>
      </c>
      <c r="K22" s="192"/>
      <c r="L22" s="194"/>
    </row>
    <row r="23" spans="1:16" ht="18">
      <c r="A23" s="81"/>
      <c r="B23" s="184" t="s">
        <v>11</v>
      </c>
      <c r="C23" s="141" t="s">
        <v>170</v>
      </c>
      <c r="D23" s="179">
        <v>35000</v>
      </c>
      <c r="E23" s="179">
        <v>50000</v>
      </c>
      <c r="F23" s="179">
        <v>32500</v>
      </c>
      <c r="G23" s="195">
        <v>30000</v>
      </c>
      <c r="H23" s="195">
        <v>40000</v>
      </c>
      <c r="I23" s="133">
        <f t="shared" si="0"/>
        <v>37500</v>
      </c>
      <c r="K23" s="192"/>
      <c r="L23" s="194"/>
    </row>
    <row r="24" spans="1:16" ht="18">
      <c r="A24" s="81"/>
      <c r="B24" s="184" t="s">
        <v>12</v>
      </c>
      <c r="C24" s="141" t="s">
        <v>171</v>
      </c>
      <c r="D24" s="179">
        <v>25000</v>
      </c>
      <c r="E24" s="179">
        <v>50000</v>
      </c>
      <c r="F24" s="179">
        <v>32500</v>
      </c>
      <c r="G24" s="195">
        <v>32500</v>
      </c>
      <c r="H24" s="195">
        <v>40000</v>
      </c>
      <c r="I24" s="133">
        <f t="shared" si="0"/>
        <v>36000</v>
      </c>
      <c r="K24" s="192"/>
      <c r="L24" s="194"/>
    </row>
    <row r="25" spans="1:16" ht="18">
      <c r="A25" s="81"/>
      <c r="B25" s="184" t="s">
        <v>13</v>
      </c>
      <c r="C25" s="141" t="s">
        <v>172</v>
      </c>
      <c r="D25" s="179">
        <v>25000</v>
      </c>
      <c r="E25" s="179">
        <v>50000</v>
      </c>
      <c r="F25" s="179">
        <v>32500</v>
      </c>
      <c r="G25" s="195">
        <v>32500</v>
      </c>
      <c r="H25" s="195">
        <v>40000</v>
      </c>
      <c r="I25" s="133">
        <f t="shared" si="0"/>
        <v>36000</v>
      </c>
      <c r="K25" s="192"/>
      <c r="L25" s="194"/>
    </row>
    <row r="26" spans="1:16" ht="18">
      <c r="A26" s="81"/>
      <c r="B26" s="184" t="s">
        <v>14</v>
      </c>
      <c r="C26" s="141" t="s">
        <v>173</v>
      </c>
      <c r="D26" s="179">
        <v>35000</v>
      </c>
      <c r="E26" s="179">
        <v>50000</v>
      </c>
      <c r="F26" s="179">
        <v>32500</v>
      </c>
      <c r="G26" s="195">
        <v>32500</v>
      </c>
      <c r="H26" s="195">
        <v>40000</v>
      </c>
      <c r="I26" s="133">
        <f t="shared" si="0"/>
        <v>38000</v>
      </c>
      <c r="K26" s="192"/>
      <c r="L26" s="194"/>
    </row>
    <row r="27" spans="1:16" ht="18">
      <c r="A27" s="81"/>
      <c r="B27" s="184" t="s">
        <v>15</v>
      </c>
      <c r="C27" s="141" t="s">
        <v>174</v>
      </c>
      <c r="D27" s="179">
        <v>75000</v>
      </c>
      <c r="E27" s="179">
        <v>75000</v>
      </c>
      <c r="F27" s="179">
        <v>85000</v>
      </c>
      <c r="G27" s="195">
        <v>80000</v>
      </c>
      <c r="H27" s="195">
        <v>100000</v>
      </c>
      <c r="I27" s="133">
        <f t="shared" si="0"/>
        <v>83000</v>
      </c>
      <c r="K27" s="192"/>
      <c r="L27" s="194"/>
    </row>
    <row r="28" spans="1:16" ht="18">
      <c r="A28" s="81"/>
      <c r="B28" s="184" t="s">
        <v>16</v>
      </c>
      <c r="C28" s="141" t="s">
        <v>175</v>
      </c>
      <c r="D28" s="179">
        <v>35000</v>
      </c>
      <c r="E28" s="179">
        <v>50000</v>
      </c>
      <c r="F28" s="179">
        <v>30000</v>
      </c>
      <c r="G28" s="195">
        <v>40000</v>
      </c>
      <c r="H28" s="195">
        <v>40000</v>
      </c>
      <c r="I28" s="133">
        <f t="shared" si="0"/>
        <v>39000</v>
      </c>
      <c r="K28" s="192"/>
      <c r="L28" s="194"/>
    </row>
    <row r="29" spans="1:16" ht="18">
      <c r="A29" s="81"/>
      <c r="B29" s="184" t="s">
        <v>17</v>
      </c>
      <c r="C29" s="141" t="s">
        <v>176</v>
      </c>
      <c r="D29" s="179">
        <v>30000</v>
      </c>
      <c r="E29" s="179">
        <v>40000</v>
      </c>
      <c r="F29" s="179">
        <v>37500</v>
      </c>
      <c r="G29" s="195">
        <v>50000</v>
      </c>
      <c r="H29" s="195">
        <v>50000</v>
      </c>
      <c r="I29" s="133">
        <f t="shared" si="0"/>
        <v>41500</v>
      </c>
      <c r="K29" s="192"/>
      <c r="L29" s="194"/>
    </row>
    <row r="30" spans="1:16" ht="18">
      <c r="A30" s="81"/>
      <c r="B30" s="184" t="s">
        <v>18</v>
      </c>
      <c r="C30" s="141" t="s">
        <v>177</v>
      </c>
      <c r="D30" s="179">
        <v>150000</v>
      </c>
      <c r="E30" s="179">
        <v>150000</v>
      </c>
      <c r="F30" s="179">
        <v>170000</v>
      </c>
      <c r="G30" s="195">
        <v>55000</v>
      </c>
      <c r="H30" s="195">
        <v>50000</v>
      </c>
      <c r="I30" s="133">
        <f t="shared" si="0"/>
        <v>115000</v>
      </c>
      <c r="K30" s="192"/>
      <c r="L30" s="194"/>
    </row>
    <row r="31" spans="1:16" ht="16.5" customHeight="1" thickBot="1">
      <c r="A31" s="82"/>
      <c r="B31" s="185" t="s">
        <v>19</v>
      </c>
      <c r="C31" s="142" t="s">
        <v>178</v>
      </c>
      <c r="D31" s="180">
        <v>40000</v>
      </c>
      <c r="E31" s="180">
        <v>55000</v>
      </c>
      <c r="F31" s="180">
        <v>37500</v>
      </c>
      <c r="G31" s="135">
        <v>50000</v>
      </c>
      <c r="H31" s="135">
        <v>61666</v>
      </c>
      <c r="I31" s="133">
        <f t="shared" si="0"/>
        <v>48833.2</v>
      </c>
      <c r="K31" s="192"/>
      <c r="L31" s="194"/>
    </row>
    <row r="32" spans="1:16" ht="17.25" customHeight="1" thickBot="1">
      <c r="A32" s="79" t="s">
        <v>20</v>
      </c>
      <c r="B32" s="112" t="s">
        <v>21</v>
      </c>
      <c r="C32" s="5"/>
      <c r="D32" s="7"/>
      <c r="E32" s="7"/>
      <c r="F32" s="7"/>
      <c r="G32" s="7"/>
      <c r="H32" s="7"/>
      <c r="I32" s="133"/>
      <c r="K32" s="196"/>
      <c r="L32" s="197"/>
    </row>
    <row r="33" spans="1:12" ht="18">
      <c r="A33" s="80"/>
      <c r="B33" s="183" t="s">
        <v>26</v>
      </c>
      <c r="C33" s="143" t="s">
        <v>179</v>
      </c>
      <c r="D33" s="193">
        <v>150000</v>
      </c>
      <c r="E33" s="193">
        <v>175000</v>
      </c>
      <c r="F33" s="193">
        <v>155000</v>
      </c>
      <c r="G33" s="133">
        <v>107500</v>
      </c>
      <c r="H33" s="133">
        <v>133333</v>
      </c>
      <c r="I33" s="133">
        <f t="shared" si="0"/>
        <v>144166.6</v>
      </c>
      <c r="K33" s="198"/>
      <c r="L33" s="194"/>
    </row>
    <row r="34" spans="1:12" ht="18">
      <c r="A34" s="81"/>
      <c r="B34" s="184" t="s">
        <v>27</v>
      </c>
      <c r="C34" s="141" t="s">
        <v>180</v>
      </c>
      <c r="D34" s="179">
        <v>125000</v>
      </c>
      <c r="E34" s="179">
        <v>175000</v>
      </c>
      <c r="F34" s="179">
        <v>155000</v>
      </c>
      <c r="G34" s="195">
        <v>107500</v>
      </c>
      <c r="H34" s="195">
        <v>116666</v>
      </c>
      <c r="I34" s="133">
        <f t="shared" si="0"/>
        <v>135833.20000000001</v>
      </c>
      <c r="K34" s="198"/>
      <c r="L34" s="194"/>
    </row>
    <row r="35" spans="1:12" ht="18">
      <c r="A35" s="81"/>
      <c r="B35" s="183" t="s">
        <v>28</v>
      </c>
      <c r="C35" s="141" t="s">
        <v>181</v>
      </c>
      <c r="D35" s="179">
        <v>90000</v>
      </c>
      <c r="E35" s="179">
        <v>70000</v>
      </c>
      <c r="F35" s="179">
        <v>100000</v>
      </c>
      <c r="G35" s="195">
        <v>100000</v>
      </c>
      <c r="H35" s="195">
        <v>150000</v>
      </c>
      <c r="I35" s="133">
        <f t="shared" si="0"/>
        <v>102000</v>
      </c>
      <c r="K35" s="198"/>
      <c r="L35" s="194"/>
    </row>
    <row r="36" spans="1:12" ht="18">
      <c r="A36" s="81"/>
      <c r="B36" s="184" t="s">
        <v>29</v>
      </c>
      <c r="C36" s="141" t="s">
        <v>182</v>
      </c>
      <c r="D36" s="179">
        <v>100000</v>
      </c>
      <c r="E36" s="179">
        <v>55000</v>
      </c>
      <c r="F36" s="179">
        <v>90000</v>
      </c>
      <c r="G36" s="195">
        <v>112500</v>
      </c>
      <c r="H36" s="195">
        <v>75000</v>
      </c>
      <c r="I36" s="133">
        <f t="shared" si="0"/>
        <v>86500</v>
      </c>
      <c r="K36" s="198"/>
      <c r="L36" s="194"/>
    </row>
    <row r="37" spans="1:12" ht="16.5" customHeight="1" thickBot="1">
      <c r="A37" s="82"/>
      <c r="B37" s="183" t="s">
        <v>30</v>
      </c>
      <c r="C37" s="141" t="s">
        <v>183</v>
      </c>
      <c r="D37" s="179">
        <v>150000</v>
      </c>
      <c r="E37" s="179">
        <v>250000</v>
      </c>
      <c r="F37" s="179">
        <v>190000</v>
      </c>
      <c r="G37" s="195">
        <v>187500</v>
      </c>
      <c r="H37" s="195">
        <v>183333</v>
      </c>
      <c r="I37" s="133">
        <f t="shared" si="0"/>
        <v>192166.6</v>
      </c>
      <c r="K37" s="198"/>
      <c r="L37" s="194"/>
    </row>
    <row r="38" spans="1:12" ht="17.25" customHeight="1" thickBot="1">
      <c r="A38" s="79" t="s">
        <v>25</v>
      </c>
      <c r="B38" s="112" t="s">
        <v>51</v>
      </c>
      <c r="C38" s="5"/>
      <c r="D38" s="7"/>
      <c r="E38" s="7"/>
      <c r="F38" s="7"/>
      <c r="G38" s="7"/>
      <c r="H38" s="7"/>
      <c r="I38" s="133"/>
      <c r="K38" s="196"/>
      <c r="L38" s="197"/>
    </row>
    <row r="39" spans="1:12" ht="18">
      <c r="A39" s="80"/>
      <c r="B39" s="186" t="s">
        <v>31</v>
      </c>
      <c r="C39" s="144" t="s">
        <v>217</v>
      </c>
      <c r="D39" s="158">
        <v>1600000</v>
      </c>
      <c r="E39" s="158">
        <v>2100000</v>
      </c>
      <c r="F39" s="158">
        <v>2242500</v>
      </c>
      <c r="G39" s="158">
        <v>1569750</v>
      </c>
      <c r="H39" s="158">
        <v>1693536</v>
      </c>
      <c r="I39" s="158">
        <f t="shared" si="0"/>
        <v>1841157.2</v>
      </c>
      <c r="K39" s="198"/>
      <c r="L39" s="194"/>
    </row>
    <row r="40" spans="1:12" ht="18.75" thickBot="1">
      <c r="A40" s="82"/>
      <c r="B40" s="185" t="s">
        <v>32</v>
      </c>
      <c r="C40" s="142" t="s">
        <v>185</v>
      </c>
      <c r="D40" s="180">
        <v>950000</v>
      </c>
      <c r="E40" s="180">
        <v>1440000</v>
      </c>
      <c r="F40" s="180">
        <v>1973400</v>
      </c>
      <c r="G40" s="135">
        <v>1098825</v>
      </c>
      <c r="H40" s="135">
        <v>1295268</v>
      </c>
      <c r="I40" s="135">
        <f t="shared" si="0"/>
        <v>1351498.6</v>
      </c>
      <c r="K40" s="198"/>
      <c r="L40" s="194"/>
    </row>
    <row r="41" spans="1:12" ht="15.75" thickBot="1">
      <c r="C41" s="199" t="s">
        <v>223</v>
      </c>
      <c r="D41" s="199">
        <f>SUM(D16:D40)</f>
        <v>4365000</v>
      </c>
      <c r="E41" s="199">
        <f t="shared" ref="E41:H41" si="1">SUM(E16:E40)</f>
        <v>5480000</v>
      </c>
      <c r="F41" s="199">
        <f t="shared" si="1"/>
        <v>5950900</v>
      </c>
      <c r="G41" s="199">
        <f t="shared" si="1"/>
        <v>4363575</v>
      </c>
      <c r="H41" s="200">
        <f t="shared" si="1"/>
        <v>4957135</v>
      </c>
      <c r="I41" s="83"/>
    </row>
    <row r="49" spans="11:12" s="117" customFormat="1">
      <c r="K49" s="202"/>
      <c r="L49" s="202"/>
    </row>
    <row r="50" spans="11:12" s="117" customFormat="1">
      <c r="K50" s="202"/>
      <c r="L50" s="202"/>
    </row>
    <row r="51" spans="11:12" s="117" customFormat="1">
      <c r="K51" s="202"/>
      <c r="L51" s="202"/>
    </row>
    <row r="52" spans="11:12" s="117" customFormat="1">
      <c r="K52" s="202"/>
      <c r="L52" s="202"/>
    </row>
    <row r="53" spans="11:12" s="117" customFormat="1">
      <c r="K53" s="202"/>
      <c r="L53" s="202"/>
    </row>
    <row r="54" spans="11:12" s="117" customFormat="1">
      <c r="K54" s="202"/>
      <c r="L54" s="202"/>
    </row>
    <row r="55" spans="11:12" s="117" customFormat="1">
      <c r="K55" s="202"/>
      <c r="L55" s="202"/>
    </row>
    <row r="56" spans="11:12" s="117" customFormat="1">
      <c r="K56" s="202"/>
      <c r="L56" s="202"/>
    </row>
    <row r="57" spans="11:12" s="117" customFormat="1">
      <c r="K57" s="202"/>
      <c r="L57" s="202"/>
    </row>
    <row r="58" spans="11:12" s="117" customFormat="1">
      <c r="K58" s="202"/>
      <c r="L58" s="202"/>
    </row>
    <row r="59" spans="11:12" s="117" customFormat="1">
      <c r="K59" s="202"/>
      <c r="L59" s="202"/>
    </row>
    <row r="60" spans="11:12" s="117" customFormat="1">
      <c r="K60" s="202"/>
      <c r="L60" s="202"/>
    </row>
    <row r="61" spans="11:12" s="117" customFormat="1">
      <c r="K61" s="202"/>
      <c r="L61" s="202"/>
    </row>
    <row r="62" spans="11:12" s="117" customFormat="1">
      <c r="K62" s="202"/>
      <c r="L62" s="202"/>
    </row>
    <row r="63" spans="11:12" s="117" customFormat="1">
      <c r="K63" s="202"/>
      <c r="L63" s="202"/>
    </row>
    <row r="64" spans="11:12" s="117" customFormat="1">
      <c r="K64" s="202"/>
      <c r="L64" s="202"/>
    </row>
    <row r="65" spans="11:12" s="117" customFormat="1">
      <c r="K65" s="202"/>
      <c r="L65" s="202"/>
    </row>
    <row r="66" spans="11:12" s="117" customFormat="1">
      <c r="K66" s="202"/>
      <c r="L66" s="202"/>
    </row>
    <row r="67" spans="11:12" s="117" customFormat="1">
      <c r="K67" s="202"/>
      <c r="L67" s="202"/>
    </row>
    <row r="68" spans="11:12" s="117" customFormat="1">
      <c r="K68" s="202"/>
      <c r="L68" s="202"/>
    </row>
    <row r="69" spans="11:12" s="117" customFormat="1">
      <c r="K69" s="202"/>
      <c r="L69" s="202"/>
    </row>
    <row r="70" spans="11:12" s="117" customFormat="1">
      <c r="K70" s="202"/>
      <c r="L70" s="202"/>
    </row>
    <row r="71" spans="11:12" s="117" customFormat="1">
      <c r="K71" s="202"/>
      <c r="L71" s="202"/>
    </row>
    <row r="72" spans="11:12" s="117" customFormat="1">
      <c r="K72" s="202"/>
      <c r="L72" s="202"/>
    </row>
    <row r="73" spans="11:12" s="117" customFormat="1">
      <c r="K73" s="202"/>
      <c r="L73" s="202"/>
    </row>
    <row r="74" spans="11:12" s="117" customFormat="1">
      <c r="K74" s="202"/>
      <c r="L74" s="202"/>
    </row>
    <row r="75" spans="11:12" s="117" customFormat="1">
      <c r="K75" s="202"/>
      <c r="L75" s="202"/>
    </row>
    <row r="76" spans="11:12" s="117" customFormat="1">
      <c r="K76" s="202"/>
      <c r="L76" s="202"/>
    </row>
    <row r="77" spans="11:12" s="117" customFormat="1">
      <c r="K77" s="202"/>
      <c r="L77" s="202"/>
    </row>
    <row r="78" spans="11:12" s="117" customFormat="1">
      <c r="K78" s="202"/>
      <c r="L78" s="202"/>
    </row>
    <row r="79" spans="11:12" s="117" customFormat="1">
      <c r="K79" s="202"/>
      <c r="L79" s="202"/>
    </row>
    <row r="80" spans="11:12" s="117" customFormat="1">
      <c r="K80" s="202"/>
      <c r="L80" s="202"/>
    </row>
    <row r="81" spans="11:12" s="117" customFormat="1">
      <c r="K81" s="202"/>
      <c r="L81" s="202"/>
    </row>
    <row r="82" spans="11:12" s="117" customFormat="1">
      <c r="K82" s="202"/>
      <c r="L82" s="202"/>
    </row>
    <row r="83" spans="11:12" s="117" customFormat="1">
      <c r="K83" s="202"/>
      <c r="L83" s="202"/>
    </row>
    <row r="84" spans="11:12" s="117" customFormat="1">
      <c r="K84" s="202"/>
      <c r="L84" s="202"/>
    </row>
    <row r="85" spans="11:12" s="117" customFormat="1">
      <c r="K85" s="202"/>
      <c r="L85" s="202"/>
    </row>
    <row r="86" spans="11:12" s="117" customFormat="1">
      <c r="K86" s="202"/>
      <c r="L86" s="202"/>
    </row>
    <row r="87" spans="11:12" s="117" customFormat="1">
      <c r="K87" s="202"/>
      <c r="L87" s="202"/>
    </row>
    <row r="88" spans="11:12" s="117" customFormat="1">
      <c r="K88" s="202"/>
      <c r="L88" s="202"/>
    </row>
    <row r="89" spans="11:12" s="117" customFormat="1">
      <c r="K89" s="202"/>
      <c r="L89" s="202"/>
    </row>
    <row r="90" spans="11:12" s="117" customFormat="1">
      <c r="K90" s="202"/>
      <c r="L90" s="202"/>
    </row>
    <row r="91" spans="11:12" s="117" customFormat="1">
      <c r="K91" s="202"/>
      <c r="L91" s="202"/>
    </row>
    <row r="92" spans="11:12" s="117" customFormat="1">
      <c r="K92" s="202"/>
      <c r="L92" s="20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08-09-2025</vt:lpstr>
      <vt:lpstr>By Order</vt:lpstr>
      <vt:lpstr>All Stores</vt:lpstr>
      <vt:lpstr>'08-09-2025'!Print_Titles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2025-09-12T05:28:29Z</cp:lastPrinted>
  <dcterms:created xsi:type="dcterms:W3CDTF">2010-10-20T06:23:14Z</dcterms:created>
  <dcterms:modified xsi:type="dcterms:W3CDTF">2025-09-12T05:28:42Z</dcterms:modified>
</cp:coreProperties>
</file>