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13-10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'13-10-2025'!$12:$14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7" i="11"/>
  <c r="G87" i="11"/>
  <c r="I82" i="11"/>
  <c r="G82" i="11"/>
  <c r="I86" i="11"/>
  <c r="G86" i="11"/>
  <c r="I85" i="11"/>
  <c r="G85" i="11"/>
  <c r="I84" i="11"/>
  <c r="G84" i="11"/>
  <c r="I83" i="11"/>
  <c r="G83" i="11"/>
  <c r="I79" i="11"/>
  <c r="G79" i="11"/>
  <c r="I77" i="11"/>
  <c r="G77" i="11"/>
  <c r="I76" i="11"/>
  <c r="G76" i="11"/>
  <c r="I78" i="11"/>
  <c r="G78" i="11"/>
  <c r="I75" i="11"/>
  <c r="G75" i="11"/>
  <c r="I71" i="11"/>
  <c r="G71" i="11"/>
  <c r="I70" i="11"/>
  <c r="G70" i="11"/>
  <c r="I69" i="11"/>
  <c r="G69" i="11"/>
  <c r="I68" i="11"/>
  <c r="G68" i="11"/>
  <c r="I67" i="11"/>
  <c r="G67" i="11"/>
  <c r="I72" i="11"/>
  <c r="G72" i="11"/>
  <c r="I61" i="11"/>
  <c r="G61" i="11"/>
  <c r="I60" i="11"/>
  <c r="G60" i="11"/>
  <c r="I64" i="11"/>
  <c r="G64" i="11"/>
  <c r="I59" i="11"/>
  <c r="G59" i="11"/>
  <c r="I63" i="11"/>
  <c r="G63" i="11"/>
  <c r="I56" i="11"/>
  <c r="G56" i="11"/>
  <c r="I62" i="11"/>
  <c r="G62" i="11"/>
  <c r="I58" i="11"/>
  <c r="G58" i="11"/>
  <c r="I57" i="11"/>
  <c r="G57" i="11"/>
  <c r="I53" i="11"/>
  <c r="G53" i="11"/>
  <c r="I52" i="11"/>
  <c r="G52" i="11"/>
  <c r="I48" i="11"/>
  <c r="G48" i="11"/>
  <c r="I51" i="11"/>
  <c r="G51" i="11"/>
  <c r="I50" i="11"/>
  <c r="G50" i="11"/>
  <c r="I49" i="11"/>
  <c r="G49" i="11"/>
  <c r="I44" i="11"/>
  <c r="G44" i="11"/>
  <c r="I42" i="11"/>
  <c r="G42" i="11"/>
  <c r="I45" i="11"/>
  <c r="G45" i="11"/>
  <c r="I41" i="11"/>
  <c r="G41" i="11"/>
  <c r="I43" i="11"/>
  <c r="G43" i="11"/>
  <c r="I40" i="11"/>
  <c r="G40" i="11"/>
  <c r="I33" i="11"/>
  <c r="G33" i="11"/>
  <c r="I34" i="11"/>
  <c r="G34" i="11"/>
  <c r="I35" i="11"/>
  <c r="G35" i="11"/>
  <c r="I37" i="11"/>
  <c r="G37" i="11"/>
  <c r="I36" i="11"/>
  <c r="G36" i="11"/>
  <c r="I26" i="11"/>
  <c r="G26" i="11"/>
  <c r="I15" i="11"/>
  <c r="G15" i="11"/>
  <c r="I27" i="11"/>
  <c r="G27" i="11"/>
  <c r="I21" i="11"/>
  <c r="G21" i="11"/>
  <c r="I24" i="11"/>
  <c r="G24" i="11"/>
  <c r="I23" i="11"/>
  <c r="G23" i="11"/>
  <c r="I18" i="11"/>
  <c r="G18" i="11"/>
  <c r="I20" i="11"/>
  <c r="G20" i="11"/>
  <c r="I17" i="11"/>
  <c r="G17" i="11"/>
  <c r="I28" i="11"/>
  <c r="G28" i="11"/>
  <c r="I29" i="11"/>
  <c r="G29" i="11"/>
  <c r="I22" i="11"/>
  <c r="G22" i="11"/>
  <c r="I16" i="11"/>
  <c r="G16" i="11"/>
  <c r="I25" i="11"/>
  <c r="G25" i="11"/>
  <c r="I19" i="11"/>
  <c r="G19" i="11"/>
  <c r="I30" i="11"/>
  <c r="G30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<sst xmlns="http://schemas.openxmlformats.org/spreadsheetml/2006/main" count="852" uniqueCount="231">
  <si>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</si>
  <si>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</si>
  <si>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</si>
  <si>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</si>
  <si>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</si>
  <si>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</si>
  <si>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</si>
  <si>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</si>
  <si>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</si>
  <si>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</si>
  <si>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</si>
  <si>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</si>
  <si>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</si>
  <si>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</si>
  <si>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</si>
  <si>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</si>
  <si>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</si>
  <si>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</si>
  <si>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</si>
  <si>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</si>
  <si>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</si>
  <si>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</si>
  <si>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</si>
  <si>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</si>
  <si>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</si>
  <si>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</si>
  <si>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</si>
  <si>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</si>
  <si>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</si>
  <si>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</si>
  <si>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</si>
  <si>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</si>
  <si>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</si>
  <si>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</si>
  <si>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</si>
  <si>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</si>
  <si>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</si>
  <si>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</si>
  <si>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</si>
  <si>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</si>
  <si>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</si>
  <si>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</si>
  <si>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</si>
  <si>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</si>
  <si>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</si>
  <si>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</si>
  <si>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</si>
  <si>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</si>
  <si>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</si>
  <si>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</si>
  <si>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</si>
  <si>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</si>
  <si>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</si>
  <si>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</si>
  <si>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</si>
  <si>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</si>
  <si>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</si>
  <si>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</si>
  <si>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</si>
  <si>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</si>
  <si>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</si>
  <si>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</si>
  <si>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</si>
  <si>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</si>
  <si>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</si>
  <si>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</si>
  <si>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</si>
  <si>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</si>
  <si>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</si>
  <si>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</si>
  <si>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</si>
  <si>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</si>
  <si>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</si>
  <si>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</si>
  <si>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</si>
  <si>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</si>
  <si>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</si>
  <si>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</si>
  <si>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</si>
  <si>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</si>
  <si>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</si>
  <si>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</si>
  <si>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</si>
  <si>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</si>
  <si>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</si>
  <si>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</si>
  <si>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</si>
  <si>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</si>
  <si>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</si>
  <si>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</si>
  <si>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</si>
  <si>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</si>
  <si>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</si>
  <si>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</si>
  <si>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</si>
  <si>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</si>
  <si>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</si>
  <si>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</si>
  <si>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</si>
  <si>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</si>
  <si>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</si>
  <si>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</si>
  <si>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</si>
  <si>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</si>
  <si>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</si>
  <si>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</si>
  <si>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</si>
  <si>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</si>
  <si>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</si>
  <si>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</si>
  <si>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</si>
  <si>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</si>
  <si>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</si>
  <si>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</si>
  <si>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</si>
  <si>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</si>
  <si>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</si>
  <si>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</si>
  <si>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</si>
  <si>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</si>
  <si>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</si>
  <si>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</si>
  <si>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</si>
  <si>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</si>
  <si>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</si>
  <si>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</si>
  <si>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</si>
  <si>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</si>
  <si>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</si>
  <si>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</si>
  <si>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</si>
  <si>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</si>
  <si>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</si>
  <si>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</si>
  <si>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</si>
  <si>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</si>
  <si>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</si>
  <si>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</si>
  <si>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</si>
  <si>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</si>
  <si>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</si>
  <si>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</si>
  <si>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</si>
  <si>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</si>
  <si>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</si>
  <si>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</si>
  <si>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</si>
  <si>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</si>
  <si>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</si>
  <si>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</si>
  <si>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</si>
  <si>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</si>
  <si>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</si>
  <si>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</si>
  <si>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</si>
  <si>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</si>
  <si>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</si>
  <si>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</si>
  <si>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</si>
  <si>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</si>
  <si>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</si>
  <si>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</si>
  <si>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</si>
  <si>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</si>
  <si>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</si>
  <si>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</si>
  <si>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</si>
  <si>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</si>
  <si>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</si>
  <si>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</si>
  <si>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</si>
  <si>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</si>
  <si>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</si>
  <si>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</si>
  <si>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</si>
  <si>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</si>
  <si>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</si>
  <si>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</si>
  <si>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</si>
  <si>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</si>
  <si>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</si>
  <si>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</si>
  <si>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</si>
  <si>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</si>
  <si>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</si>
  <si>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</si>
  <si>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</si>
  <si>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</si>
  <si>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</si>
  <si>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</si>
  <si>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</si>
  <si>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</si>
  <si>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</si>
  <si>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</si>
  <si>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</si>
  <si>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</si>
  <si>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</si>
  <si>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</si>
  <si>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</si>
  <si>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</si>
  <si>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</si>
  <si>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</si>
  <si>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</si>
  <si>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</si>
  <si>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</si>
  <si>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</si>
  <si>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</si>
  <si>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</si>
  <si>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</si>
  <si>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</si>
  <si>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</si>
  <si>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</si>
  <si>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</si>
  <si>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</si>
  <si>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</si>
  <si>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</si>
  <si>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</si>
  <si>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</si>
  <si>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</si>
  <si>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أسعار  السوبرماركات في 06-10-2025(ل.ل.)</t>
  </si>
  <si>
    <t>معدل الأسعار في تشرين الأول 2024 (ل.ل.)</t>
  </si>
  <si>
    <t>معدل أسعار المحلات والملاحم في 06-10-2025 (ل.ل.)</t>
  </si>
  <si>
    <t>المعدل العام للأسعار في 06-10-2025  (ل.ل.)</t>
  </si>
  <si>
    <t>المجموع</t>
  </si>
  <si>
    <t xml:space="preserve"> التاريخ13 تشرين الأول2025 </t>
  </si>
  <si>
    <t xml:space="preserve"> التاريخ 13 تشرين الأول 2025</t>
  </si>
  <si>
    <t>معدل أسعار  السوبرماركات في 13-10-2025(ل.ل.)</t>
  </si>
  <si>
    <t>معدل أسعار المحلات والملاحم في 13-10-2025 (ل.ل.)</t>
  </si>
  <si>
    <t>معدل أسعار  السوبرماركات في 13-10-2025 (ل.ل.)</t>
  </si>
  <si>
    <t>المعدل العام للأسعار في 13-10-2025 (ل.ل.)</t>
  </si>
  <si>
    <t>المعدل العام للأسعار في 13-10-2025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</si>
</sst>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0" name="Picture 3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1" name="Picture 3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2" name="Picture 3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3" name="Picture 3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4" name="Picture 35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5" name="Picture 3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6" name="Picture 3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7" name="Picture 3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8" name="Picture 3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9" name="Picture 3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0" name="Picture 3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1" name="Picture 3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2" name="Picture 3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3" name="Picture 3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4" name="Picture 3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5" name="Picture 3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6" name="Picture 3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7" name="Picture 3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8" name="Picture 3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9" name="Picture 3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0" name="Picture 3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1" name="Picture 3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2" name="Picture 36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3" name="Picture 3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4" name="Picture 3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5" name="Picture 3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6" name="Picture 36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7" name="Picture 3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8" name="Picture 3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9" name="Picture 3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0" name="Picture 3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1" name="Picture 3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2" name="Picture 3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3" name="Picture 36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4" name="Picture 3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5" name="Picture 36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6" name="Picture 3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7" name="Picture 3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8" name="Picture 3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9" name="Picture 3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0" name="Picture 3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1" name="Picture 3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2" name="Picture 3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3" name="Picture 3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4" name="Picture 36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5" name="Picture 3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6" name="Picture 3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7" name="Picture 3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8" name="Picture 3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9" name="Picture 3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0" name="Picture 3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1" name="Picture 3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2" name="Picture 3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3" name="Picture 36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4" name="Picture 3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5" name="Picture 3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6" name="Picture 3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7" name="Picture 3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8" name="Picture 3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9" name="Picture 3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0" name="Picture 36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1" name="Picture 3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2" name="Picture 36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3" name="Picture 3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4" name="Picture 3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5" name="Picture 3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6" name="Picture 3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7" name="Picture 3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8" name="Picture 3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9" name="Picture 3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0" name="Picture 3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1" name="Picture 36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2" name="Picture 3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3" name="Picture 3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4" name="Picture 3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5" name="Picture 3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6" name="Picture 3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7" name="Picture 3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8" name="Picture 36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9" name="Picture 3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0" name="Picture 36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1" name="Picture 3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2" name="Picture 3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3" name="Picture 3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4" name="Picture 3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5" name="Picture 3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6" name="Picture 3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7" name="Picture 36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8" name="Picture 3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9" name="Picture 36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0" name="Picture 3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1" name="Picture 3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2" name="Picture 3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3" name="Picture 3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4" name="Picture 3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5" name="Picture 3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6" name="Picture 3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7" name="Picture 3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8" name="Picture 3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9" name="Picture 3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0" name="Picture 3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1" name="Picture 3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2" name="Picture 3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3" name="Picture 36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4" name="Picture 3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5" name="Picture 3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6" name="Picture 3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7" name="Picture 3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8" name="Picture 3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9" name="Picture 3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0" name="Picture 36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1" name="Picture 3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2" name="Picture 37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3" name="Picture 3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4" name="Picture 3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5" name="Picture 3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6" name="Picture 3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7" name="Picture 3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8" name="Picture 3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9" name="Picture 37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0" name="Picture 3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1" name="Picture 37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2" name="Picture 3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3" name="Picture 3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4" name="Picture 3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5" name="Picture 3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6" name="Picture 3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7" name="Picture 3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8" name="Picture 3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9" name="Picture 3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0" name="Picture 37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1" name="Picture 3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2" name="Picture 3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3" name="Picture 3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4" name="Picture 3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5" name="Picture 3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6" name="Picture 3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7" name="Picture 3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8" name="Picture 3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9" name="Picture 37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0" name="Picture 3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1" name="Picture 3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2" name="Picture 3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3" name="Picture 3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4" name="Picture 3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5" name="Picture 3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6" name="Picture 37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7" name="Picture 3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8" name="Picture 37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9" name="Picture 3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0" name="Picture 3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1" name="Picture 3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2" name="Picture 3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3" name="Picture 3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4" name="Picture 3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5" name="Picture 3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6" name="Picture 3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7" name="Picture 37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8" name="Picture 3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9" name="Picture 3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0" name="Picture 3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1" name="Picture 3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2" name="Picture 3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3" name="Picture 3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4" name="Picture 3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5" name="Picture 3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6" name="Picture 37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7" name="Picture 3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8" name="Picture 3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9" name="Picture 3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0" name="Picture 3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1" name="Picture 3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2" name="Picture 3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3" name="Picture 3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4" name="Picture 3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5" name="Picture 37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6" name="Picture 3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7" name="Picture 3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8" name="Picture 3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9" name="Picture 3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0" name="Picture 3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1" name="Picture 3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2" name="Picture 3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3" name="Picture 3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4" name="Picture 37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5" name="Picture 3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6" name="Picture 3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7" name="Picture 3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8" name="Picture 3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9" name="Picture 3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0" name="Picture 3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1" name="Picture 3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2" name="Picture 3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3" name="Picture 37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4" name="Picture 3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5" name="Picture 3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6" name="Picture 3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7" name="Picture 3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8" name="Picture 3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9" name="Picture 3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0" name="Picture 3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1" name="Picture 3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2" name="Picture 37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3" name="Picture 3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4" name="Picture 3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5" name="Picture 3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6" name="Picture 3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7" name="Picture 3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8" name="Picture 3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9" name="Picture 3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0" name="Picture 3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1" name="Picture 38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2" name="Picture 3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3" name="Picture 3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4" name="Picture 3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5" name="Picture 3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6" name="Picture 3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7" name="Picture 3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8" name="Picture 38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9" name="Picture 3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0" name="Picture 38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1" name="Picture 3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2" name="Picture 3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3" name="Picture 3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4" name="Picture 3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5" name="Picture 3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6" name="Picture 3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7" name="Picture 3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8" name="Picture 3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9" name="Picture 38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0" name="Picture 3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1" name="Picture 3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2" name="Picture 3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3" name="Picture 3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4" name="Picture 3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5" name="Picture 3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6" name="Picture 38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7" name="Picture 3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8" name="Picture 38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9" name="Picture 3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0" name="Picture 3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1" name="Picture 3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2" name="Picture 3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3" name="Picture 3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4" name="Picture 3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5" name="Picture 3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6" name="Picture 3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7" name="Picture 38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8" name="Picture 3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9" name="Picture 3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0" name="Picture 3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1" name="Picture 3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2" name="Picture 3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3" name="Picture 3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4" name="Picture 3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5" name="Picture 3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6" name="Picture 38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7" name="Picture 3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8" name="Picture 3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9" name="Picture 3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0" name="Picture 3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1" name="Picture 3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2" name="Picture 3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3" name="Picture 3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4" name="Picture 3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5" name="Picture 38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6" name="Picture 3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7" name="Picture 3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8" name="Picture 3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9" name="Picture 3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0" name="Picture 3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1" name="Picture 3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2" name="Picture 38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3" name="Picture 3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4" name="Picture 38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5" name="Picture 3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6" name="Picture 3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7" name="Picture 3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8" name="Picture 3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9" name="Picture 3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0" name="Picture 3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1" name="Picture 38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2" name="Picture 3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3" name="Picture 38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4" name="Picture 3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5" name="Picture 3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6" name="Picture 3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7" name="Picture 3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8" name="Picture 38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9" name="Picture 3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0" name="Picture 3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1" name="Picture 3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2" name="Picture 38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3" name="Picture 3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4" name="Picture 3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5" name="Picture 3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6" name="Picture 3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7" name="Picture 38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8" name="Picture 3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9" name="Picture 3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0" name="Picture 3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1" name="Picture 38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2" name="Picture 3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3" name="Picture 3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4" name="Picture 38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5" name="Picture 3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6" name="Picture 38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7" name="Picture 3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8" name="Picture 3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9" name="Picture 3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0" name="Picture 38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1" name="Picture 3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2" name="Picture 3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3" name="Picture 3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4" name="Picture 3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5" name="Picture 39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6" name="Picture 3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7" name="Picture 3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8" name="Picture 3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9" name="Picture 3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0" name="Picture 3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1" name="Picture 3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2" name="Picture 39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3" name="Picture 3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4" name="Picture 39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5" name="Picture 3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6" name="Picture 3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7" name="Picture 3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8" name="Picture 3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9" name="Picture 3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0" name="Picture 3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1" name="Picture 39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2" name="Picture 3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3" name="Picture 39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4" name="Picture 3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5" name="Picture 3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6" name="Picture 3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7" name="Picture 3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8" name="Picture 3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9" name="Picture 3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0" name="Picture 39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1" name="Picture 3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2" name="Picture 39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3" name="Picture 3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4" name="Picture 3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5" name="Picture 3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6" name="Picture 3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7" name="Picture 3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8" name="Picture 3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9" name="Picture 3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0" name="Picture 3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1" name="Picture 39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2" name="Picture 3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3" name="Picture 3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4" name="Picture 3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5" name="Picture 3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6" name="Picture 3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7" name="Picture 3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8" name="Picture 39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9" name="Picture 3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0" name="Picture 39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1" name="Picture 3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2" name="Picture 3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3" name="Picture 3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4" name="Picture 3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5" name="Picture 3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6" name="Picture 3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7" name="Picture 39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8" name="Picture 3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9" name="Picture 39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0" name="Picture 3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1" name="Picture 3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2" name="Picture 3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3" name="Picture 3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4" name="Picture 3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5" name="Picture 3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6" name="Picture 3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7" name="Picture 3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8" name="Picture 39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9" name="Picture 3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0" name="Picture 3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1" name="Picture 3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2" name="Picture 3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3" name="Picture 3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4" name="Picture 3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5" name="Picture 3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6" name="Picture 3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7" name="Picture 39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8" name="Picture 3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9" name="Picture 3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0" name="Picture 3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1" name="Picture 3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2" name="Picture 3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3" name="Picture 3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4" name="Picture 3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5" name="Picture 3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6" name="Picture 39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7" name="Picture 3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8" name="Picture 3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9" name="Picture 3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0" name="Picture 3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1" name="Picture 3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2" name="Picture 3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3" name="Picture 3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4" name="Picture 3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5" name="Picture 39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6" name="Picture 3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7" name="Picture 3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8" name="Picture 3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9" name="Picture 3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0" name="Picture 3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1" name="Picture 4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2" name="Picture 40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3" name="Picture 4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4" name="Picture 40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5" name="Picture 4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6" name="Picture 4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7" name="Picture 4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8" name="Picture 4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9" name="Picture 4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0" name="Picture 4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1" name="Picture 4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2" name="Picture 4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3" name="Picture 40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4" name="Picture 4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5" name="Picture 4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6" name="Picture 4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7" name="Picture 4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8" name="Picture 4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9" name="Picture 4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0" name="Picture 40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1" name="Picture 4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2" name="Picture 40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3" name="Picture 4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4" name="Picture 4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5" name="Picture 4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6" name="Picture 4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7" name="Picture 4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8" name="Picture 4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9" name="Picture 40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0" name="Picture 4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1" name="Picture 40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2" name="Picture 4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3" name="Picture 4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4" name="Picture 4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5" name="Picture 4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6" name="Picture 4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7" name="Picture 4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8" name="Picture 40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9" name="Picture 4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0" name="Picture 40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1" name="Picture 4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2" name="Picture 4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3" name="Picture 4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4" name="Picture 4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5" name="Picture 4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6" name="Picture 4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7" name="Picture 40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8" name="Picture 4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9" name="Picture 40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0" name="Picture 4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1" name="Picture 4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2" name="Picture 4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3" name="Picture 4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4" name="Picture 4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5" name="Picture 4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6" name="Picture 40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7" name="Picture 4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8" name="Picture 40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9" name="Picture 4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0" name="Picture 4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1" name="Picture 4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2" name="Picture 4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3" name="Picture 4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4" name="Picture 4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5" name="Picture 40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6" name="Picture 4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7" name="Picture 40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8" name="Picture 4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9" name="Picture 4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0" name="Picture 4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1" name="Picture 4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2" name="Picture 4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3" name="Picture 4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4" name="Picture 4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5" name="Picture 4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6" name="Picture 40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7" name="Picture 4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8" name="Picture 4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9" name="Picture 4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0" name="Picture 4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1" name="Picture 4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2" name="Picture 4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3" name="Picture 4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4" name="Picture 4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5" name="Picture 40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6" name="Picture 4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7" name="Picture 4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8" name="Picture 4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9" name="Picture 4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0" name="Picture 40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1" name="Picture 4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2" name="Picture 4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3" name="Picture 4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4" name="Picture 40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5" name="Picture 4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6" name="Picture 4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7" name="Picture 40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8" name="Picture 4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9" name="Picture 40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0" name="Picture 4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1" name="Picture 4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2" name="Picture 4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3" name="Picture 41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4" name="Picture 4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5" name="Picture 4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6" name="Picture 41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7" name="Picture 4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8" name="Picture 4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9" name="Picture 4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0" name="Picture 4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1" name="Picture 4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2" name="Picture 4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3" name="Picture 4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4" name="Picture 4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5" name="Picture 4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6" name="Picture 4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7" name="Picture 4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8" name="Picture 4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9" name="Picture 4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0" name="Picture 4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1" name="Picture 4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2" name="Picture 4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3" name="Picture 4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4" name="Picture 4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5" name="Picture 4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6" name="Picture 4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7" name="Picture 4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8" name="Picture 4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9" name="Picture 4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0" name="Picture 41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1" name="Picture 4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2" name="Picture 4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3" name="Picture 4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4" name="Picture 4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5" name="Picture 4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6" name="Picture 4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7" name="Picture 4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8" name="Picture 4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9" name="Picture 4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0" name="Picture 4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1" name="Picture 4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2" name="Picture 4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3" name="Picture 4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4" name="Picture 4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5" name="Picture 4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6" name="Picture 4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7" name="Picture 4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8" name="Picture 4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9" name="Picture 4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0" name="Picture 4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1" name="Picture 4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2" name="Picture 4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3" name="Picture 4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4" name="Picture 4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5" name="Picture 4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6" name="Picture 4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7" name="Picture 4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8" name="Picture 4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9" name="Picture 4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0" name="Picture 4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1" name="Picture 4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2" name="Picture 4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3" name="Picture 4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4" name="Picture 4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5" name="Picture 4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6" name="Picture 4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7" name="Picture 4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8" name="Picture 4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9" name="Picture 4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0" name="Picture 4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1" name="Picture 4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2" name="Picture 4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3" name="Picture 4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4" name="Picture 4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5" name="Picture 4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6" name="Picture 4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7" name="Picture 4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8" name="Picture 4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9" name="Picture 4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0" name="Picture 4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1" name="Picture 4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2" name="Picture 4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3" name="Picture 4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4" name="Picture 4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5" name="Picture 4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6" name="Picture 4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7" name="Picture 4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8" name="Picture 4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9" name="Picture 4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0" name="Picture 4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1" name="Picture 4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2" name="Picture 4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3" name="Picture 4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4" name="Picture 4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5" name="Picture 4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6" name="Picture 4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7" name="Picture 4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8" name="Picture 4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9" name="Picture 4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0" name="Picture 4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1" name="Picture 4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2" name="Picture 4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3" name="Picture 4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4" name="Picture 4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5" name="Picture 42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6" name="Picture 4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7" name="Picture 42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8" name="Picture 4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9" name="Picture 4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0" name="Picture 4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1" name="Picture 4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2" name="Picture 4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3" name="Picture 4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4" name="Picture 4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5" name="Picture 4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6" name="Picture 42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7" name="Picture 4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8" name="Picture 4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9" name="Picture 4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0" name="Picture 4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1" name="Picture 4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2" name="Picture 4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3" name="Picture 4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4" name="Picture 4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5" name="Picture 42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6" name="Picture 4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7" name="Picture 4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8" name="Picture 4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9" name="Picture 4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0" name="Picture 4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1" name="Picture 4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2" name="Picture 4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3" name="Picture 4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4" name="Picture 42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5" name="Picture 4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6" name="Picture 4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7" name="Picture 4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8" name="Picture 4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9" name="Picture 4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0" name="Picture 4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1" name="Picture 4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2" name="Picture 4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3" name="Picture 42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4" name="Picture 4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5" name="Picture 4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6" name="Picture 4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7" name="Picture 4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8" name="Picture 4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9" name="Picture 4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0" name="Picture 4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1" name="Picture 4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2" name="Picture 42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3" name="Picture 4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4" name="Picture 4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5" name="Picture 4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6" name="Picture 4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7" name="Picture 4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8" name="Picture 4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9" name="Picture 4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0" name="Picture 4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1" name="Picture 42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2" name="Picture 4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3" name="Picture 4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4" name="Picture 4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5" name="Picture 4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6" name="Picture 4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7" name="Picture 4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8" name="Picture 4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9" name="Picture 4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0" name="Picture 42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1" name="Picture 4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2" name="Picture 4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3" name="Picture 4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4" name="Picture 4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5" name="Picture 4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6" name="Picture 4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7" name="Picture 4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8" name="Picture 4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9" name="Picture 42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0" name="Picture 4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1" name="Picture 4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2" name="Picture 4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3" name="Picture 4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4" name="Picture 4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5" name="Picture 4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6" name="Picture 4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7" name="Picture 4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8" name="Picture 42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9" name="Picture 4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0" name="Picture 4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1" name="Picture 4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2" name="Picture 4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3" name="Picture 4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4" name="Picture 4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5" name="Picture 4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6" name="Picture 4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7" name="Picture 42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8" name="Picture 4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9" name="Picture 4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0" name="Picture 4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1" name="Picture 4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2" name="Picture 4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3" name="Picture 4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4" name="Picture 4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5" name="Picture 4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6" name="Picture 43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7" name="Picture 4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8" name="Picture 4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9" name="Picture 4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0" name="Picture 4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1" name="Picture 43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2" name="Picture 4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3" name="Picture 4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4" name="Picture 4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5" name="Picture 43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6" name="Picture 4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7" name="Picture 4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8" name="Picture 4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9" name="Picture 4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0" name="Picture 43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1" name="Picture 4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2" name="Picture 4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3" name="Picture 4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4" name="Picture 43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5" name="Picture 4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6" name="Picture 4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7" name="Picture 4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8" name="Picture 4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9" name="Picture 43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0" name="Picture 4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1" name="Picture 4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2" name="Picture 4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3" name="Picture 43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4" name="Picture 4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5" name="Picture 4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6" name="Picture 4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7" name="Picture 4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8" name="Picture 43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9" name="Picture 4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0" name="Picture 4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1" name="Picture 4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2" name="Picture 43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3" name="Picture 4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4" name="Picture 4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5" name="Picture 4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6" name="Picture 4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7" name="Picture 43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8" name="Picture 4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9" name="Picture 4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0" name="Picture 4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1" name="Picture 43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2" name="Picture 4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3" name="Picture 4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4" name="Picture 4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5" name="Picture 4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6" name="Picture 43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7" name="Picture 4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8" name="Picture 4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9" name="Picture 4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0" name="Picture 43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1" name="Picture 4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2" name="Picture 4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3" name="Picture 4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4" name="Picture 4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5" name="Picture 43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6" name="Picture 4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7" name="Picture 4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8" name="Picture 4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9" name="Picture 43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0" name="Picture 4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1" name="Picture 4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2" name="Picture 4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3" name="Picture 4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4" name="Picture 43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5" name="Picture 4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6" name="Picture 4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7" name="Picture 4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8" name="Picture 43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9" name="Picture 4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0" name="Picture 4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1" name="Picture 4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2" name="Picture 4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3" name="Picture 43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4" name="Picture 4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5" name="Picture 4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6" name="Picture 4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7" name="Picture 43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8" name="Picture 4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9" name="Picture 4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0" name="Picture 4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1" name="Picture 4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2" name="Picture 43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3" name="Picture 4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4" name="Picture 4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5" name="Picture 4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6" name="Picture 4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7" name="Picture 4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8" name="Picture 4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9" name="Picture 4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0" name="Picture 4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1" name="Picture 44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2" name="Picture 4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3" name="Picture 4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4" name="Picture 4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5" name="Picture 44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6" name="Picture 4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7" name="Picture 4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8" name="Picture 4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9" name="Picture 4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0" name="Picture 44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1" name="Picture 4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2" name="Picture 4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3" name="Picture 4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4" name="Picture 44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5" name="Picture 4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6" name="Picture 4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7" name="Picture 4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8" name="Picture 4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9" name="Picture 44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0" name="Picture 4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1" name="Picture 4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2" name="Picture 4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3" name="Picture 4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4" name="Picture 4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5" name="Picture 4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6" name="Picture 4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7" name="Picture 4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8" name="Picture 44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9" name="Picture 4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0" name="Picture 4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1" name="Picture 4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2" name="Picture 4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3" name="Picture 4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4" name="Picture 4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5" name="Picture 4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6" name="Picture 4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7" name="Picture 44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8" name="Picture 4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9" name="Picture 4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0" name="Picture 4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1" name="Picture 4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2" name="Picture 4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3" name="Picture 4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4" name="Picture 4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5" name="Picture 4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6" name="Picture 44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7" name="Picture 4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8" name="Picture 4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9" name="Picture 4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0" name="Picture 4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1" name="Picture 4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2" name="Picture 4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3" name="Picture 4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4" name="Picture 4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5" name="Picture 44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6" name="Picture 4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7" name="Picture 4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8" name="Picture 4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9" name="Picture 4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0" name="Picture 4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1" name="Picture 4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2" name="Picture 4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3" name="Picture 4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4" name="Picture 44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5" name="Picture 4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6" name="Picture 4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7" name="Picture 4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8" name="Picture 4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9" name="Picture 4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0" name="Picture 4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1" name="Picture 4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2" name="Picture 4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3" name="Picture 44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4" name="Picture 4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5" name="Picture 4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6" name="Picture 4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7" name="Picture 4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8" name="Picture 4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9" name="Picture 4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0" name="Picture 4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1" name="Picture 4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2" name="Picture 44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3" name="Picture 4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4" name="Picture 4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5" name="Picture 4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6" name="Picture 4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7" name="Picture 4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8" name="Picture 4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9" name="Picture 4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0" name="Picture 4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1" name="Picture 44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2" name="Picture 4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3" name="Picture 4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4" name="Picture 4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5" name="Picture 4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6" name="Picture 4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7" name="Picture 4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8" name="Picture 4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9" name="Picture 4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0" name="Picture 44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1" name="Picture 4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2" name="Picture 4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3" name="Picture 4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4" name="Picture 4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5" name="Picture 4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6" name="Picture 4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7" name="Picture 4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8" name="Picture 4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9" name="Picture 45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0" name="Picture 4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1" name="Picture 4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2" name="Picture 4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3" name="Picture 4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4" name="Picture 45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5" name="Picture 4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6" name="Picture 4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7" name="Picture 4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8" name="Picture 45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9" name="Picture 4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0" name="Picture 4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1" name="Picture 4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2" name="Picture 4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3" name="Picture 45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4" name="Picture 4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5" name="Picture 4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6" name="Picture 4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7" name="Picture 45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8" name="Picture 4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9" name="Picture 4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0" name="Picture 4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1" name="Picture 4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2" name="Picture 45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3" name="Picture 4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4" name="Picture 4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5" name="Picture 4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6" name="Picture 45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7" name="Picture 4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8" name="Picture 4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9" name="Picture 4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0" name="Picture 4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1" name="Picture 45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2" name="Picture 4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3" name="Picture 4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4" name="Picture 4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5" name="Picture 45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6" name="Picture 4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7" name="Picture 4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8" name="Picture 4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9" name="Picture 4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0" name="Picture 45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1" name="Picture 4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2" name="Picture 4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3" name="Picture 4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4" name="Picture 45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5" name="Picture 4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6" name="Picture 4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7" name="Picture 4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8" name="Picture 4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9" name="Picture 45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0" name="Picture 4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1" name="Picture 4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2" name="Picture 4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3" name="Picture 45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4" name="Picture 4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5" name="Picture 4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6" name="Picture 4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7" name="Picture 4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8" name="Picture 45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9" name="Picture 4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0" name="Picture 4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1" name="Picture 4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2" name="Picture 45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3" name="Picture 4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4" name="Picture 4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5" name="Picture 4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6" name="Picture 4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7" name="Picture 45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8" name="Picture 4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9" name="Picture 4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0" name="Picture 4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1" name="Picture 45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2" name="Picture 4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3" name="Picture 4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4" name="Picture 4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5" name="Picture 4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6" name="Picture 45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7" name="Picture 4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8" name="Picture 4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9" name="Picture 4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0" name="Picture 45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1" name="Picture 4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2" name="Picture 4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3" name="Picture 4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4" name="Picture 4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5" name="Picture 45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6" name="Picture 4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7" name="Picture 4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8" name="Picture 4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9" name="Picture 45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0" name="Picture 4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1" name="Picture 4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2" name="Picture 4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3" name="Picture 4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4" name="Picture 4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5" name="Picture 4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6" name="Picture 4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7" name="Picture 4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8" name="Picture 4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9" name="Picture 4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0" name="Picture 4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1" name="Picture 4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2" name="Picture 4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3" name="Picture 46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4" name="Picture 4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5" name="Picture 4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6" name="Picture 4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7" name="Picture 4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8" name="Picture 4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9" name="Picture 4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0" name="Picture 4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1" name="Picture 4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2" name="Picture 46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3" name="Picture 4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4" name="Picture 4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5" name="Picture 4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6" name="Picture 4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7" name="Picture 4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8" name="Picture 4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9" name="Picture 4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0" name="Picture 4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1" name="Picture 46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2" name="Picture 4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3" name="Picture 4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4" name="Picture 4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5" name="Picture 4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6" name="Picture 4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7" name="Picture 4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8" name="Picture 4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9" name="Picture 4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0" name="Picture 46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1" name="Picture 4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2" name="Picture 4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3" name="Picture 4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4" name="Picture 4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5" name="Picture 4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6" name="Picture 4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7" name="Picture 4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8" name="Picture 4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9" name="Picture 46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0" name="Picture 4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1" name="Picture 4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2" name="Picture 4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3" name="Picture 4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4" name="Picture 4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5" name="Picture 4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6" name="Picture 4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7" name="Picture 4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8" name="Picture 46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9" name="Picture 4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0" name="Picture 4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1" name="Picture 4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2" name="Picture 4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3" name="Picture 4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4" name="Picture 4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5" name="Picture 4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6" name="Picture 4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7" name="Picture 46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8" name="Picture 4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9" name="Picture 4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0" name="Picture 4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1" name="Picture 4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2" name="Picture 4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3" name="Picture 4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4" name="Picture 4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5" name="Picture 4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6" name="Picture 46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7" name="Picture 4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8" name="Picture 4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9" name="Picture 4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0" name="Picture 4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1" name="Picture 4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2" name="Picture 4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3" name="Picture 4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4" name="Picture 4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5" name="Picture 46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6" name="Picture 4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7" name="Picture 4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8" name="Picture 4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9" name="Picture 4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0" name="Picture 4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1" name="Picture 4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2" name="Picture 4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3" name="Picture 4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4" name="Picture 46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5" name="Picture 4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6" name="Picture 4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7" name="Picture 4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8" name="Picture 4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9" name="Picture 4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0" name="Picture 4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1" name="Picture 4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2" name="Picture 4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3" name="Picture 47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4" name="Picture 4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5" name="Picture 4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6" name="Picture 4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7" name="Picture 4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8" name="Picture 4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9" name="Picture 4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0" name="Picture 4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1" name="Picture 4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2" name="Picture 47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3" name="Picture 4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4" name="Picture 4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5" name="Picture 4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6" name="Picture 4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7" name="Picture 4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8" name="Picture 4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9" name="Picture 4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0" name="Picture 4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1" name="Picture 47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2" name="Picture 4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3" name="Picture 4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4" name="Picture 4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5" name="Picture 4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6" name="Picture 4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7" name="Picture 4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8" name="Picture 4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9" name="Picture 4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0" name="Picture 47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1" name="Picture 4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2" name="Picture 4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3" name="Picture 4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4" name="Picture 4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5" name="Picture 4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6" name="Picture 4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7" name="Picture 4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8" name="Picture 47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9" name="Picture 4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0" name="Picture 4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1" name="Picture 4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2" name="Picture 4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3" name="Picture 4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4" name="Picture 4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5" name="Picture 4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6" name="Picture 4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7" name="Picture 4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8" name="Picture 4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9" name="Picture 4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0" name="Picture 47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1" name="Picture 4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2" name="Picture 4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3" name="Picture 4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4" name="Picture 4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5" name="Picture 4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6" name="Picture 4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7" name="Picture 47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8" name="Picture 4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9" name="Picture 47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0" name="Picture 4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1" name="Picture 4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2" name="Picture 4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3" name="Picture 4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4" name="Picture 4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5" name="Picture 4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6" name="Picture 47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7" name="Picture 4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8" name="Picture 47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9" name="Picture 4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0" name="Picture 4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1" name="Picture 4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2" name="Picture 4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3" name="Picture 4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4" name="Picture 4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5" name="Picture 47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6" name="Picture 4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7" name="Picture 47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8" name="Picture 4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9" name="Picture 4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0" name="Picture 4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1" name="Picture 4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2" name="Picture 4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3" name="Picture 4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4" name="Picture 47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5" name="Picture 4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6" name="Picture 47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7" name="Picture 4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8" name="Picture 4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9" name="Picture 4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0" name="Picture 4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1" name="Picture 4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2" name="Picture 4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3" name="Picture 47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4" name="Picture 4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5" name="Picture 47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6" name="Picture 4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7" name="Picture 4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8" name="Picture 4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9" name="Picture 4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0" name="Picture 4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1" name="Picture 4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2" name="Picture 48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3" name="Picture 4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4" name="Picture 48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5" name="Picture 4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6" name="Picture 4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7" name="Picture 4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8" name="Picture 4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9" name="Picture 4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0" name="Picture 4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1" name="Picture 48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2" name="Picture 4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3" name="Picture 48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4" name="Picture 4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5" name="Picture 4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6" name="Picture 4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7" name="Picture 4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8" name="Picture 4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9" name="Picture 4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0" name="Picture 4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1" name="Picture 4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2" name="Picture 4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3" name="Picture 4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4" name="Picture 4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5" name="Picture 48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6" name="Picture 4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7" name="Picture 4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8" name="Picture 4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9" name="Picture 4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0" name="Picture 4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1" name="Picture 4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2" name="Picture 4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3" name="Picture 4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4" name="Picture 48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5" name="Picture 4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6" name="Picture 4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7" name="Picture 4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8" name="Picture 4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9" name="Picture 4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0" name="Picture 4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1" name="Picture 4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2" name="Picture 4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3" name="Picture 48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4" name="Picture 4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5" name="Picture 4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6" name="Picture 4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7" name="Picture 4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8" name="Picture 4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9" name="Picture 4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0" name="Picture 4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1" name="Picture 4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2" name="Picture 4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3" name="Picture 4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4" name="Picture 4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5" name="Picture 4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6" name="Picture 4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7" name="Picture 4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8" name="Picture 4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9" name="Picture 4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0" name="Picture 4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1" name="Picture 48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2" name="Picture 4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3" name="Picture 4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4" name="Picture 4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5" name="Picture 4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6" name="Picture 4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7" name="Picture 4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8" name="Picture 4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9" name="Picture 4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0" name="Picture 4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1" name="Picture 4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2" name="Picture 4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3" name="Picture 4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4" name="Picture 4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5" name="Picture 4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6" name="Picture 4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7" name="Picture 4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8" name="Picture 4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9" name="Picture 4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0" name="Picture 4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1" name="Picture 4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2" name="Picture 4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3" name="Picture 4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4" name="Picture 4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5" name="Picture 4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6" name="Picture 4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7" name="Picture 4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8" name="Picture 4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9" name="Picture 4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0" name="Picture 4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1" name="Picture 4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2" name="Picture 4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3" name="Picture 4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4" name="Picture 4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5" name="Picture 4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6" name="Picture 4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7" name="Picture 4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8" name="Picture 4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9" name="Picture 4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0" name="Picture 4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1" name="Picture 4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2" name="Picture 4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3" name="Picture 4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4" name="Picture 4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5" name="Picture 4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6" name="Picture 4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7" name="Picture 4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8" name="Picture 49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9" name="Picture 4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0" name="Picture 4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1" name="Picture 4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2" name="Picture 4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3" name="Picture 4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4" name="Picture 4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5" name="Picture 4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6" name="Picture 4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7" name="Picture 49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8" name="Picture 4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9" name="Picture 4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0" name="Picture 4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1" name="Picture 4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2" name="Picture 4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3" name="Picture 4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4" name="Picture 4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5" name="Picture 4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6" name="Picture 49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7" name="Picture 4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8" name="Picture 4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9" name="Picture 4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0" name="Picture 4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1" name="Picture 4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2" name="Picture 4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3" name="Picture 49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4" name="Picture 4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5" name="Picture 49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6" name="Picture 4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7" name="Picture 4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8" name="Picture 4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9" name="Picture 4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0" name="Picture 4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1" name="Picture 4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2" name="Picture 49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3" name="Picture 4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4" name="Picture 49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5" name="Picture 4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6" name="Picture 4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7" name="Picture 4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8" name="Picture 4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9" name="Picture 4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0" name="Picture 4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1" name="Picture 49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2" name="Picture 4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3" name="Picture 49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4" name="Picture 4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5" name="Picture 4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6" name="Picture 4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7" name="Picture 4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8" name="Picture 4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9" name="Picture 4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0" name="Picture 49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1" name="Picture 4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2" name="Picture 49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3" name="Picture 4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4" name="Picture 4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5" name="Picture 4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6" name="Picture 4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7" name="Picture 4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8" name="Picture 4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9" name="Picture 49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0" name="Picture 4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1" name="Picture 49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2" name="Picture 4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3" name="Picture 4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4" name="Picture 4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5" name="Picture 4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6" name="Picture 4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7" name="Picture 4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8" name="Picture 4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9" name="Picture 4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0" name="Picture 49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1" name="Picture 4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2" name="Picture 4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3" name="Picture 4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4" name="Picture 4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5" name="Picture 4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6" name="Picture 4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7" name="Picture 49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8" name="Picture 4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9" name="Picture 49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0" name="Picture 4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1" name="Picture 4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2" name="Picture 4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3" name="Picture 4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4" name="Picture 4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5" name="Picture 4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6" name="Picture 49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7" name="Picture 4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8" name="Picture 49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9" name="Picture 4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0" name="Picture 4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1" name="Picture 5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2" name="Picture 5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3" name="Picture 5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4" name="Picture 5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5" name="Picture 50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6" name="Picture 5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7" name="Picture 50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8" name="Picture 5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9" name="Picture 5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0" name="Picture 5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1" name="Picture 5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2" name="Picture 5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3" name="Picture 5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4" name="Picture 5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5" name="Picture 5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6" name="Picture 50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7" name="Picture 5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8" name="Picture 5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9" name="Picture 50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0" name="Picture 5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1" name="Picture 5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2" name="Picture 5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3" name="Picture 5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4" name="Picture 5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5" name="Picture 50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6" name="Picture 5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7" name="Picture 5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8" name="Picture 50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9" name="Picture 5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0" name="Picture 5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1" name="Picture 5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2" name="Picture 5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3" name="Picture 5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4" name="Picture 50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5" name="Picture 5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6" name="Picture 5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7" name="Picture 5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8" name="Picture 5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9" name="Picture 5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0" name="Picture 5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1" name="Picture 5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2" name="Picture 5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3" name="Picture 50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4" name="Picture 5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5" name="Picture 5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6" name="Picture 50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7" name="Picture 5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8" name="Picture 5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9" name="Picture 5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0" name="Picture 5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1" name="Picture 5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2" name="Picture 5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3" name="Picture 5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4" name="Picture 5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5" name="Picture 50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6" name="Picture 5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7" name="Picture 5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8" name="Picture 5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9" name="Picture 5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0" name="Picture 5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1" name="Picture 5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2" name="Picture 5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3" name="Picture 5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4" name="Picture 50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5" name="Picture 5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6" name="Picture 5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7" name="Picture 5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8" name="Picture 5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9" name="Picture 5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0" name="Picture 50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1" name="Picture 5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2" name="Picture 5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3" name="Picture 5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4" name="Picture 5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5" name="Picture 5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6" name="Picture 5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7" name="Picture 5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8" name="Picture 5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9" name="Picture 50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0" name="Picture 5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1" name="Picture 5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2" name="Picture 50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3" name="Picture 5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4" name="Picture 5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5" name="Picture 5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6" name="Picture 5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7" name="Picture 5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8" name="Picture 5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9" name="Picture 5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0" name="Picture 5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1" name="Picture 50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2" name="Picture 5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3" name="Picture 5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4" name="Picture 5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5" name="Picture 5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6" name="Picture 5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7" name="Picture 5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8" name="Picture 5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9" name="Picture 5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0" name="Picture 5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1" name="Picture 5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2" name="Picture 5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3" name="Picture 5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4" name="Picture 5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5" name="Picture 5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6" name="Picture 5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7" name="Picture 5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8" name="Picture 5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9" name="Picture 5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0" name="Picture 5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1" name="Picture 5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2" name="Picture 5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3" name="Picture 5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4" name="Picture 5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5" name="Picture 5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6" name="Picture 5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7" name="Picture 5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8" name="Picture 51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9" name="Picture 5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0" name="Picture 5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1" name="Picture 5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2" name="Picture 5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3" name="Picture 5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4" name="Picture 5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5" name="Picture 5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6" name="Picture 5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7" name="Picture 51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8" name="Picture 5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9" name="Picture 5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0" name="Picture 5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1" name="Picture 5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2" name="Picture 5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3" name="Picture 5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4" name="Picture 5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5" name="Picture 5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6" name="Picture 51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7" name="Picture 5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8" name="Picture 5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9" name="Picture 5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0" name="Picture 5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1" name="Picture 5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2" name="Picture 5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3" name="Picture 5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4" name="Picture 5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5" name="Picture 51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6" name="Picture 5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7" name="Picture 5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8" name="Picture 5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9" name="Picture 5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0" name="Picture 5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1" name="Picture 5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2" name="Picture 5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3" name="Picture 5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4" name="Picture 51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5" name="Picture 5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6" name="Picture 5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7" name="Picture 5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8" name="Picture 5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9" name="Picture 5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0" name="Picture 5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1" name="Picture 5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2" name="Picture 5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3" name="Picture 51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4" name="Picture 5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5" name="Picture 5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6" name="Picture 5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7" name="Picture 5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8" name="Picture 5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9" name="Picture 5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0" name="Picture 5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1" name="Picture 5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2" name="Picture 51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3" name="Picture 5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4" name="Picture 5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5" name="Picture 5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6" name="Picture 5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7" name="Picture 5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8" name="Picture 5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9" name="Picture 5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0" name="Picture 5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1" name="Picture 51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2" name="Picture 5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3" name="Picture 5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4" name="Picture 5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5" name="Picture 5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6" name="Picture 5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7" name="Picture 5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8" name="Picture 5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9" name="Picture 5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0" name="Picture 51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1" name="Picture 5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2" name="Picture 5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3" name="Picture 5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4" name="Picture 5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5" name="Picture 5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6" name="Picture 5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7" name="Picture 5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8" name="Picture 5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9" name="Picture 51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0" name="Picture 5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1" name="Picture 52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2" name="Picture 5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3" name="Picture 5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4" name="Picture 5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5" name="Picture 5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6" name="Picture 5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7" name="Picture 5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8" name="Picture 52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9" name="Picture 5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0" name="Picture 5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1" name="Picture 5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2" name="Picture 5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3" name="Picture 5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4" name="Picture 5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5" name="Picture 5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6" name="Picture 5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7" name="Picture 52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8" name="Picture 5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9" name="Picture 52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0" name="Picture 5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1" name="Picture 5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2" name="Picture 52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3" name="Picture 5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4" name="Picture 5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5" name="Picture 5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6" name="Picture 5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7" name="Picture 5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8" name="Picture 52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9" name="Picture 5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0" name="Picture 5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1" name="Picture 52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2" name="Picture 5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3" name="Picture 5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4" name="Picture 5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5" name="Picture 5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6" name="Picture 5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7" name="Picture 52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8" name="Picture 5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9" name="Picture 5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0" name="Picture 52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1" name="Picture 5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2" name="Picture 5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3" name="Picture 5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4" name="Picture 5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5" name="Picture 5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6" name="Picture 5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7" name="Picture 5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8" name="Picture 5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9" name="Picture 5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0" name="Picture 5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1" name="Picture 5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2" name="Picture 5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3" name="Picture 5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4" name="Picture 5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5" name="Picture 52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6" name="Picture 5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7" name="Picture 5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8" name="Picture 52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9" name="Picture 5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0" name="Picture 5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1" name="Picture 5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2" name="Picture 5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3" name="Picture 5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4" name="Picture 52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5" name="Picture 5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6" name="Picture 5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7" name="Picture 52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8" name="Picture 5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9" name="Picture 5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0" name="Picture 5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1" name="Picture 5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2" name="Picture 5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3" name="Picture 5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4" name="Picture 5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5" name="Picture 5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6" name="Picture 52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7" name="Picture 5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8" name="Picture 5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9" name="Picture 5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0" name="Picture 5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1" name="Picture 5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2" name="Picture 5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3" name="Picture 5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4" name="Picture 5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5" name="Picture 52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6" name="Picture 5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7" name="Picture 5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8" name="Picture 5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9" name="Picture 5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0" name="Picture 5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1" name="Picture 5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2" name="Picture 5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3" name="Picture 5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4" name="Picture 5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5" name="Picture 5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6" name="Picture 5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7" name="Picture 5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8" name="Picture 5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9" name="Picture 5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0" name="Picture 5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1" name="Picture 5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2" name="Picture 5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3" name="Picture 53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4" name="Picture 5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5" name="Picture 5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6" name="Picture 5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7" name="Picture 5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8" name="Picture 5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9" name="Picture 5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0" name="Picture 5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1" name="Picture 5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2" name="Picture 5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3" name="Picture 5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4" name="Picture 5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5" name="Picture 5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6" name="Picture 5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7" name="Picture 5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8" name="Picture 5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9" name="Picture 5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0" name="Picture 5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1" name="Picture 5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2" name="Picture 5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3" name="Picture 53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4" name="Picture 5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5" name="Picture 5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6" name="Picture 5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7" name="Picture 5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8" name="Picture 5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9" name="Picture 5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0" name="Picture 53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1" name="Picture 5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2" name="Picture 53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3" name="Picture 5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4" name="Picture 5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5" name="Picture 5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6" name="Picture 5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7" name="Picture 5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8" name="Picture 5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9" name="Picture 53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0" name="Picture 5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1" name="Picture 53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2" name="Picture 5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3" name="Picture 5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4" name="Picture 5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5" name="Picture 5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6" name="Picture 5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7" name="Picture 5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8" name="Picture 5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9" name="Picture 5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0" name="Picture 53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1" name="Picture 5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2" name="Picture 5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3" name="Picture 5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4" name="Picture 5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5" name="Picture 5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6" name="Picture 5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7" name="Picture 5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8" name="Picture 5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9" name="Picture 53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0" name="Picture 5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1" name="Picture 5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2" name="Picture 5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3" name="Picture 5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4" name="Picture 5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5" name="Picture 5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6" name="Picture 5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7" name="Picture 5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8" name="Picture 53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9" name="Picture 5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0" name="Picture 5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1" name="Picture 5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2" name="Picture 5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3" name="Picture 5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4" name="Picture 5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5" name="Picture 5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6" name="Picture 5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7" name="Picture 53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8" name="Picture 5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9" name="Picture 5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0" name="Picture 5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1" name="Picture 5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2" name="Picture 5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3" name="Picture 5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4" name="Picture 5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5" name="Picture 5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6" name="Picture 53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7" name="Picture 5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8" name="Picture 5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9" name="Picture 5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0" name="Picture 5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1" name="Picture 5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2" name="Picture 5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3" name="Picture 5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4" name="Picture 5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5" name="Picture 53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6" name="Picture 5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7" name="Picture 5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8" name="Picture 5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9" name="Picture 5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0" name="Picture 5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1" name="Picture 5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2" name="Picture 5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3" name="Picture 5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4" name="Picture 54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5" name="Picture 5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6" name="Picture 5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7" name="Picture 5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8" name="Picture 5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9" name="Picture 5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0" name="Picture 5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1" name="Picture 5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2" name="Picture 5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3" name="Picture 54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4" name="Picture 5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5" name="Picture 5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6" name="Picture 5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7" name="Picture 5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8" name="Picture 5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9" name="Picture 5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0" name="Picture 5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1" name="Picture 5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2" name="Picture 54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3" name="Picture 5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4" name="Picture 5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5" name="Picture 5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6" name="Picture 5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7" name="Picture 5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8" name="Picture 5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9" name="Picture 5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0" name="Picture 5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1" name="Picture 54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2" name="Picture 5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3" name="Picture 5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4" name="Picture 5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5" name="Picture 5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6" name="Picture 5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7" name="Picture 5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8" name="Picture 5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9" name="Picture 5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0" name="Picture 54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1" name="Picture 5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2" name="Picture 5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3" name="Picture 5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4" name="Picture 5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5" name="Picture 54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6" name="Picture 5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7" name="Picture 5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8" name="Picture 5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9" name="Picture 54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0" name="Picture 5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1" name="Picture 5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2" name="Picture 5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3" name="Picture 5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4" name="Picture 54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5" name="Picture 5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6" name="Picture 5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7" name="Picture 5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8" name="Picture 54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9" name="Picture 5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0" name="Picture 5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1" name="Picture 5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2" name="Picture 5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3" name="Picture 54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4" name="Picture 5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5" name="Picture 5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6" name="Picture 5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7" name="Picture 54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8" name="Picture 5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9" name="Picture 5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0" name="Picture 5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1" name="Picture 5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2" name="Picture 54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3" name="Picture 5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4" name="Picture 5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5" name="Picture 5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6" name="Picture 5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7" name="Picture 5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8" name="Picture 5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9" name="Picture 5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0" name="Picture 5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1" name="Picture 54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2" name="Picture 5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3" name="Picture 5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4" name="Picture 5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5" name="Picture 5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6" name="Picture 5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7" name="Picture 5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8" name="Picture 5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9" name="Picture 5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0" name="Picture 54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1" name="Picture 5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2" name="Picture 5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3" name="Picture 5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4" name="Picture 5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5" name="Picture 5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6" name="Picture 5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7" name="Picture 5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8" name="Picture 5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9" name="Picture 54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0" name="Picture 5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1" name="Picture 5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2" name="Picture 5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3" name="Picture 5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4" name="Picture 5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5" name="Picture 5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6" name="Picture 5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7" name="Picture 5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8" name="Picture 55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9" name="Picture 5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0" name="Picture 5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1" name="Picture 5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2" name="Picture 5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3" name="Picture 5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4" name="Picture 5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5" name="Picture 5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6" name="Picture 5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7" name="Picture 55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8" name="Picture 5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9" name="Picture 5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0" name="Picture 5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1" name="Picture 5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2" name="Picture 5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3" name="Picture 5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4" name="Picture 5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5" name="Picture 5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6" name="Picture 55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7" name="Picture 5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8" name="Picture 5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9" name="Picture 5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0" name="Picture 5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1" name="Picture 5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2" name="Picture 5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3" name="Picture 5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4" name="Picture 5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5" name="Picture 55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6" name="Picture 5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7" name="Picture 5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8" name="Picture 5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9" name="Picture 5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0" name="Picture 5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1" name="Picture 5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2" name="Picture 5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3" name="Picture 5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4" name="Picture 55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5" name="Picture 5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6" name="Picture 5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7" name="Picture 5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8" name="Picture 5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9" name="Picture 5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0" name="Picture 5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1" name="Picture 5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2" name="Picture 5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3" name="Picture 55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4" name="Picture 5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5" name="Picture 5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6" name="Picture 5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7" name="Picture 5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8" name="Picture 5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9" name="Picture 5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0" name="Picture 5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1" name="Picture 5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2" name="Picture 55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3" name="Picture 5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4" name="Picture 5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5" name="Picture 5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6" name="Picture 5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7" name="Picture 5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8" name="Picture 5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9" name="Picture 5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0" name="Picture 5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1" name="Picture 55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2" name="Picture 5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3" name="Picture 5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4" name="Picture 5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5" name="Picture 5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6" name="Picture 5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7" name="Picture 5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8" name="Picture 5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9" name="Picture 5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0" name="Picture 55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1" name="Picture 5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2" name="Picture 5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3" name="Picture 5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4" name="Picture 5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5" name="Picture 5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6" name="Picture 5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7" name="Picture 5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8" name="Picture 5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9" name="Picture 55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0" name="Picture 5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1" name="Picture 5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2" name="Picture 5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3" name="Picture 5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4" name="Picture 5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5" name="Picture 5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6" name="Picture 5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7" name="Picture 5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8" name="Picture 55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9" name="Picture 5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0" name="Picture 5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1" name="Picture 5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2" name="Picture 5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3" name="Picture 5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4" name="Picture 5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5" name="Picture 5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6" name="Picture 5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7" name="Picture 56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8" name="Picture 5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9" name="Picture 5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0" name="Picture 5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1" name="Picture 5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2" name="Picture 5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3" name="Picture 5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4" name="Picture 5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5" name="Picture 5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6" name="Picture 56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7" name="Picture 5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8" name="Picture 5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9" name="Picture 5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0" name="Picture 5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1" name="Picture 5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2" name="Picture 5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3" name="Picture 5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4" name="Picture 5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5" name="Picture 56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6" name="Picture 5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7" name="Picture 5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8" name="Picture 5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9" name="Picture 5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0" name="Picture 5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1" name="Picture 5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2" name="Picture 5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3" name="Picture 5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4" name="Picture 56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5" name="Picture 5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6" name="Picture 5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7" name="Picture 5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8" name="Picture 5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9" name="Picture 5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0" name="Picture 5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1" name="Picture 5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2" name="Picture 5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3" name="Picture 56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4" name="Picture 5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5" name="Picture 5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6" name="Picture 5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7" name="Picture 5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8" name="Picture 56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9" name="Picture 5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0" name="Picture 5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1" name="Picture 5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2" name="Picture 56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3" name="Picture 5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4" name="Picture 5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5" name="Picture 5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6" name="Picture 5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7" name="Picture 56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8" name="Picture 5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9" name="Picture 5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0" name="Picture 5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1" name="Picture 56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2" name="Picture 5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3" name="Picture 5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4" name="Picture 5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5" name="Picture 5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6" name="Picture 56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7" name="Picture 5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8" name="Picture 5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9" name="Picture 5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0" name="Picture 56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1" name="Picture 5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2" name="Picture 5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3" name="Picture 5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4" name="Picture 5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5" name="Picture 56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6" name="Picture 5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7" name="Picture 5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8" name="Picture 5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9" name="Picture 56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0" name="Picture 5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1" name="Picture 5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2" name="Picture 56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3" name="Picture 5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4" name="Picture 56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5" name="Picture 5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6" name="Picture 5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7" name="Picture 5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8" name="Picture 5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9" name="Picture 5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0" name="Picture 5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1" name="Picture 5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2" name="Picture 5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3" name="Picture 56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4" name="Picture 5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5" name="Picture 5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6" name="Picture 5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7" name="Picture 5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8" name="Picture 5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9" name="Picture 5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0" name="Picture 5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1" name="Picture 5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2" name="Picture 57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3" name="Picture 5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4" name="Picture 5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5" name="Picture 5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6" name="Picture 5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7" name="Picture 5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8" name="Picture 5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9" name="Picture 5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0" name="Picture 5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1" name="Picture 57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2" name="Picture 5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3" name="Picture 5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4" name="Picture 5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5" name="Picture 5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6" name="Picture 5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7" name="Picture 5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8" name="Picture 5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9" name="Picture 5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0" name="Picture 57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1" name="Picture 5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2" name="Picture 5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3" name="Picture 5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4" name="Picture 5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5" name="Picture 5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6" name="Picture 5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7" name="Picture 5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8" name="Picture 5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9" name="Picture 57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0" name="Picture 5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1" name="Picture 5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2" name="Picture 5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3" name="Picture 5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4" name="Picture 5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5" name="Picture 5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6" name="Picture 5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7" name="Picture 5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8" name="Picture 57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9" name="Picture 5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0" name="Picture 5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1" name="Picture 5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2" name="Picture 5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3" name="Picture 5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4" name="Picture 5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5" name="Picture 5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6" name="Picture 5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7" name="Picture 57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8" name="Picture 5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9" name="Picture 5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0" name="Picture 5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1" name="Picture 5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2" name="Picture 5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3" name="Picture 5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4" name="Picture 5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5" name="Picture 5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6" name="Picture 57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7" name="Picture 5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8" name="Picture 5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9" name="Picture 5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0" name="Picture 5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1" name="Picture 5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2" name="Picture 5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3" name="Picture 5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4" name="Picture 5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5" name="Picture 57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6" name="Picture 5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7" name="Picture 5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8" name="Picture 5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9" name="Picture 5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0" name="Picture 5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1" name="Picture 5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2" name="Picture 5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3" name="Picture 5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4" name="Picture 57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5" name="Picture 5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6" name="Picture 5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7" name="Picture 5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8" name="Picture 5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9" name="Picture 5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0" name="Picture 5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1" name="Picture 5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2" name="Picture 5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3" name="Picture 57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4" name="Picture 5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5" name="Picture 5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6" name="Picture 5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7" name="Picture 5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8" name="Picture 5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9" name="Picture 5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0" name="Picture 5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1" name="Picture 5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2" name="Picture 57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3" name="Picture 5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4" name="Picture 5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5" name="Picture 5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6" name="Picture 5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7" name="Picture 5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8" name="Picture 5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9" name="Picture 5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0" name="Picture 5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1" name="Picture 58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2" name="Picture 5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3" name="Picture 5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4" name="Picture 5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5" name="Picture 5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6" name="Picture 5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7" name="Picture 5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8" name="Picture 5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9" name="Picture 5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0" name="Picture 58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1" name="Picture 5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2" name="Picture 5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3" name="Picture 5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4" name="Picture 5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5" name="Picture 5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6" name="Picture 5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7" name="Picture 5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8" name="Picture 5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9" name="Picture 58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0" name="Picture 5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1" name="Picture 5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2" name="Picture 5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3" name="Picture 5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4" name="Picture 5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5" name="Picture 5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6" name="Picture 5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7" name="Picture 5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8" name="Picture 58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9" name="Picture 5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0" name="Picture 5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1" name="Picture 5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2" name="Picture 5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3" name="Picture 5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4" name="Picture 5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5" name="Picture 5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6" name="Picture 5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7" name="Picture 58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8" name="Picture 5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9" name="Picture 5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0" name="Picture 5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1" name="Picture 5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2" name="Picture 5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3" name="Picture 5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4" name="Picture 5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5" name="Picture 5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6" name="Picture 58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7" name="Picture 5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8" name="Picture 5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9" name="Picture 5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0" name="Picture 5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1" name="Picture 5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2" name="Picture 5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3" name="Picture 5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4" name="Picture 5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5" name="Picture 58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6" name="Picture 5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7" name="Picture 5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74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2" t="s">
        <v>202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3" t="s">
        <v>3</v>
      </c>
      <c r="B12" s="209"/>
      <c r="C12" s="207" t="s">
        <v>0</v>
      </c>
      <c r="D12" s="205" t="s">
        <v>23</v>
      </c>
      <c r="E12" s="205" t="s">
        <v>220</v>
      </c>
      <c r="F12" s="205" t="s">
        <v>226</v>
      </c>
      <c r="G12" s="205" t="s">
        <v>197</v>
      </c>
      <c r="H12" s="205" t="s">
        <v>219</v>
      </c>
      <c r="I12" s="205" t="s">
        <v>187</v>
      </c>
    </row>
    <row r="13" spans="1:9" ht="38.25" customHeight="1" thickBot="1">
      <c r="A13" s="204"/>
      <c r="B13" s="210"/>
      <c r="C13" s="208"/>
      <c r="D13" s="206"/>
      <c r="E13" s="206"/>
      <c r="F13" s="206"/>
      <c r="G13" s="206"/>
      <c r="H13" s="206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64460.633333333331</v>
      </c>
      <c r="F15" s="167">
        <v>128398.8</v>
      </c>
      <c r="G15" s="43">
        <f t="shared" ref="G15:G30" si="0">(F15-E15)/E15</f>
        <v>0.99189479470415809</v>
      </c>
      <c r="H15" s="167">
        <v>99498.8</v>
      </c>
      <c r="I15" s="43">
        <f t="shared" ref="I15:I30" si="1">(F15-H15)/H15</f>
        <v>0.29045576429062459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86318.777777777781</v>
      </c>
      <c r="F16" s="161">
        <v>98887.555555555562</v>
      </c>
      <c r="G16" s="46">
        <f t="shared" si="0"/>
        <v>0.1456088478237644</v>
      </c>
      <c r="H16" s="161">
        <v>104443.11111111111</v>
      </c>
      <c r="I16" s="42">
        <f t="shared" si="1"/>
        <v>-5.3192168410660483E-2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67099.399999999994</v>
      </c>
      <c r="F17" s="161">
        <v>72776.444444444438</v>
      </c>
      <c r="G17" s="46">
        <f t="shared" si="0"/>
        <v>8.4606485966259679E-2</v>
      </c>
      <c r="H17" s="161">
        <v>72498.8</v>
      </c>
      <c r="I17" s="42">
        <f t="shared" si="1"/>
        <v>3.829641931237966E-3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38374.400000000001</v>
      </c>
      <c r="F18" s="161">
        <v>90998.8</v>
      </c>
      <c r="G18" s="46">
        <f t="shared" si="0"/>
        <v>1.3713413108739159</v>
      </c>
      <c r="H18" s="161">
        <v>102498.8</v>
      </c>
      <c r="I18" s="42">
        <f t="shared" si="1"/>
        <v>-0.11219643547046404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125514.875</v>
      </c>
      <c r="F19" s="161">
        <v>174284</v>
      </c>
      <c r="G19" s="46">
        <f t="shared" si="0"/>
        <v>0.38855255203815486</v>
      </c>
      <c r="H19" s="161">
        <v>161873.5</v>
      </c>
      <c r="I19" s="42">
        <f t="shared" si="1"/>
        <v>7.6667891903245439E-2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94099.4</v>
      </c>
      <c r="F20" s="161">
        <v>104998.8</v>
      </c>
      <c r="G20" s="46">
        <f t="shared" si="0"/>
        <v>0.11582858126619308</v>
      </c>
      <c r="H20" s="161">
        <v>89798.8</v>
      </c>
      <c r="I20" s="42">
        <f t="shared" si="1"/>
        <v>0.16926729533134072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77599.399999999994</v>
      </c>
      <c r="F21" s="161">
        <v>103498.8</v>
      </c>
      <c r="G21" s="46">
        <f t="shared" si="0"/>
        <v>0.33375773524022107</v>
      </c>
      <c r="H21" s="161">
        <v>102998.8</v>
      </c>
      <c r="I21" s="42">
        <f t="shared" si="1"/>
        <v>4.8544254884522924E-3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29006.277777777777</v>
      </c>
      <c r="F22" s="161">
        <v>41874.75</v>
      </c>
      <c r="G22" s="46">
        <f t="shared" si="0"/>
        <v>0.44364438349552687</v>
      </c>
      <c r="H22" s="161">
        <v>43888.666666666664</v>
      </c>
      <c r="I22" s="42">
        <f t="shared" si="1"/>
        <v>-4.5886941199702228E-2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34228.5</v>
      </c>
      <c r="F23" s="161">
        <v>45624.75</v>
      </c>
      <c r="G23" s="46">
        <f t="shared" si="0"/>
        <v>0.33294622901967658</v>
      </c>
      <c r="H23" s="161">
        <v>46874.75</v>
      </c>
      <c r="I23" s="42">
        <f t="shared" si="1"/>
        <v>-2.6666808889647411E-2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35103.635416666664</v>
      </c>
      <c r="F24" s="161">
        <v>46249.75</v>
      </c>
      <c r="G24" s="46">
        <f t="shared" si="0"/>
        <v>0.31752023546943897</v>
      </c>
      <c r="H24" s="161">
        <v>47499.75</v>
      </c>
      <c r="I24" s="42">
        <f t="shared" si="1"/>
        <v>-2.6315927978568309E-2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35010.494444444441</v>
      </c>
      <c r="F25" s="161">
        <v>42777.555555555555</v>
      </c>
      <c r="G25" s="46">
        <f t="shared" si="0"/>
        <v>0.22184951210660814</v>
      </c>
      <c r="H25" s="161">
        <v>43888.666666666664</v>
      </c>
      <c r="I25" s="42">
        <f t="shared" si="1"/>
        <v>-2.531658388143734E-2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68311.899999999994</v>
      </c>
      <c r="F26" s="161">
        <v>102777.55555555556</v>
      </c>
      <c r="G26" s="46">
        <f t="shared" si="0"/>
        <v>0.5045336984559875</v>
      </c>
      <c r="H26" s="161">
        <v>110555.33333333333</v>
      </c>
      <c r="I26" s="42">
        <f t="shared" si="1"/>
        <v>-7.035190020482443E-2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34152.111111111109</v>
      </c>
      <c r="F27" s="161">
        <v>44999.75</v>
      </c>
      <c r="G27" s="46">
        <f t="shared" si="0"/>
        <v>0.31762718426386533</v>
      </c>
      <c r="H27" s="161">
        <v>46249.75</v>
      </c>
      <c r="I27" s="42">
        <f t="shared" si="1"/>
        <v>-2.7027173119854701E-2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59111</v>
      </c>
      <c r="F28" s="161">
        <v>55998.8</v>
      </c>
      <c r="G28" s="46">
        <f t="shared" si="0"/>
        <v>-5.2650098966351394E-2</v>
      </c>
      <c r="H28" s="161">
        <v>55998.8</v>
      </c>
      <c r="I28" s="42">
        <f t="shared" si="1"/>
        <v>0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104393.53571428571</v>
      </c>
      <c r="F29" s="161">
        <v>132916.66666666666</v>
      </c>
      <c r="G29" s="46">
        <f t="shared" si="0"/>
        <v>0.27322698438383963</v>
      </c>
      <c r="H29" s="161">
        <v>132916.66666666666</v>
      </c>
      <c r="I29" s="42">
        <f t="shared" si="1"/>
        <v>0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71486.899999999994</v>
      </c>
      <c r="F30" s="164">
        <v>58666.444444444445</v>
      </c>
      <c r="G30" s="48">
        <f t="shared" si="0"/>
        <v>-0.1793399287919262</v>
      </c>
      <c r="H30" s="164">
        <v>58110.888888888891</v>
      </c>
      <c r="I30" s="53">
        <f t="shared" si="1"/>
        <v>9.560266004841304E-3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134061.9</v>
      </c>
      <c r="F32" s="167">
        <v>174374.75</v>
      </c>
      <c r="G32" s="43">
        <f>(F32-E32)/E32</f>
        <v>0.30070325722669905</v>
      </c>
      <c r="H32" s="167">
        <v>168887.55555555556</v>
      </c>
      <c r="I32" s="42">
        <f>(F32-H32)/H32</f>
        <v>3.249022360702844E-2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132374.39999999999</v>
      </c>
      <c r="F33" s="161">
        <v>173124.75</v>
      </c>
      <c r="G33" s="46">
        <f>(F33-E33)/E33</f>
        <v>0.30784162194502868</v>
      </c>
      <c r="H33" s="161">
        <v>168887.55555555556</v>
      </c>
      <c r="I33" s="42">
        <f>(F33-H33)/H33</f>
        <v>2.5088849385653006E-2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81493.303571428565</v>
      </c>
      <c r="F34" s="161">
        <v>122855.71428571429</v>
      </c>
      <c r="G34" s="46">
        <f>(F34-E34)/E34</f>
        <v>0.50755594510942525</v>
      </c>
      <c r="H34" s="161">
        <v>127855.71428571429</v>
      </c>
      <c r="I34" s="42">
        <f>(F34-H34)/H34</f>
        <v>-3.9106582196449122E-2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88500</v>
      </c>
      <c r="F35" s="161">
        <v>143333.33333333334</v>
      </c>
      <c r="G35" s="46">
        <f>(F35-E35)/E35</f>
        <v>0.61958568738229769</v>
      </c>
      <c r="H35" s="161">
        <v>160833.33333333334</v>
      </c>
      <c r="I35" s="42">
        <f>(F35-H35)/H35</f>
        <v>-0.10880829015544041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110499.4</v>
      </c>
      <c r="F36" s="161">
        <v>204444.22222222222</v>
      </c>
      <c r="G36" s="48">
        <f>(F36-E36)/E36</f>
        <v>0.85018400301017227</v>
      </c>
      <c r="H36" s="161">
        <v>210555.33333333334</v>
      </c>
      <c r="I36" s="53">
        <f>(F36-H36)/H36</f>
        <v>-2.9023777333801997E-2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1902145.125</v>
      </c>
      <c r="F38" s="161">
        <v>1928101.5</v>
      </c>
      <c r="G38" s="43">
        <f t="shared" ref="G38:G43" si="2">(F38-E38)/E38</f>
        <v>1.364584366295395E-2</v>
      </c>
      <c r="H38" s="161">
        <v>1928101.5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1008879.5333333333</v>
      </c>
      <c r="F39" s="161">
        <v>1035736</v>
      </c>
      <c r="G39" s="46">
        <f t="shared" si="2"/>
        <v>2.6620092666498084E-2</v>
      </c>
      <c r="H39" s="161">
        <v>1038613.875</v>
      </c>
      <c r="I39" s="42">
        <f t="shared" si="3"/>
        <v>-2.7708805642520421E-3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578116.5</v>
      </c>
      <c r="F40" s="161">
        <v>734822.40000000002</v>
      </c>
      <c r="G40" s="46">
        <f t="shared" si="2"/>
        <v>0.27106283941039572</v>
      </c>
      <c r="H40" s="161">
        <v>734822.40000000002</v>
      </c>
      <c r="I40" s="42">
        <f t="shared" si="3"/>
        <v>0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290590.625</v>
      </c>
      <c r="F41" s="161">
        <v>315923.40000000002</v>
      </c>
      <c r="G41" s="46">
        <f t="shared" si="2"/>
        <v>8.7176848874598145E-2</v>
      </c>
      <c r="H41" s="161">
        <v>298880.40000000002</v>
      </c>
      <c r="I41" s="42">
        <f t="shared" si="3"/>
        <v>5.7022809123649452E-2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178503</v>
      </c>
      <c r="F42" s="161">
        <v>215280</v>
      </c>
      <c r="G42" s="46">
        <f t="shared" si="2"/>
        <v>0.20603015075376885</v>
      </c>
      <c r="H42" s="161">
        <v>215280</v>
      </c>
      <c r="I42" s="42">
        <f t="shared" si="3"/>
        <v>0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895609.64999999991</v>
      </c>
      <c r="F43" s="161">
        <v>948487.8</v>
      </c>
      <c r="G43" s="48">
        <f t="shared" si="2"/>
        <v>5.904151434723838E-2</v>
      </c>
      <c r="H43" s="161">
        <v>925165.8</v>
      </c>
      <c r="I43" s="55">
        <f t="shared" si="3"/>
        <v>2.5208454527826253E-2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470451.58333333331</v>
      </c>
      <c r="F45" s="161">
        <v>481576.875</v>
      </c>
      <c r="G45" s="43">
        <f t="shared" ref="G45:G50" si="4">(F45-E45)/E45</f>
        <v>2.3648111858482115E-2</v>
      </c>
      <c r="H45" s="161">
        <v>481576.875</v>
      </c>
      <c r="I45" s="42">
        <f t="shared" ref="I45:I50" si="5">(F45-H45)/H45</f>
        <v>0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313381.89999999997</v>
      </c>
      <c r="F46" s="161">
        <v>318793.8</v>
      </c>
      <c r="G46" s="46">
        <f t="shared" si="4"/>
        <v>1.7269344528193949E-2</v>
      </c>
      <c r="H46" s="161">
        <v>318793.8</v>
      </c>
      <c r="I46" s="77">
        <f t="shared" si="5"/>
        <v>0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990175.875</v>
      </c>
      <c r="F47" s="161">
        <v>1102541.142857143</v>
      </c>
      <c r="G47" s="46">
        <f t="shared" si="4"/>
        <v>0.11348011064917428</v>
      </c>
      <c r="H47" s="161">
        <v>1102541.142857143</v>
      </c>
      <c r="I47" s="77">
        <f t="shared" si="5"/>
        <v>0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1297389.03125</v>
      </c>
      <c r="F48" s="161">
        <v>1451906.625</v>
      </c>
      <c r="G48" s="46">
        <f t="shared" si="4"/>
        <v>0.11909889017724035</v>
      </c>
      <c r="H48" s="161">
        <v>1476237.75</v>
      </c>
      <c r="I48" s="77">
        <f t="shared" si="5"/>
        <v>-1.6481847182135804E-2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142847.25</v>
      </c>
      <c r="F49" s="161">
        <v>166169.25</v>
      </c>
      <c r="G49" s="46">
        <f t="shared" si="4"/>
        <v>0.16326530612244897</v>
      </c>
      <c r="H49" s="161">
        <v>166169.25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1765520.25</v>
      </c>
      <c r="F50" s="161">
        <v>1759465.5</v>
      </c>
      <c r="G50" s="53">
        <f t="shared" si="4"/>
        <v>-3.4294423980693509E-3</v>
      </c>
      <c r="H50" s="161">
        <v>1759465.5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154059.75</v>
      </c>
      <c r="F52" s="158">
        <v>156750.75</v>
      </c>
      <c r="G52" s="160">
        <f t="shared" ref="G52:G60" si="6">(F52-E52)/E52</f>
        <v>1.7467248908296942E-2</v>
      </c>
      <c r="H52" s="158">
        <v>156750.75</v>
      </c>
      <c r="I52" s="108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179660.33333333334</v>
      </c>
      <c r="F53" s="161">
        <v>213261.75</v>
      </c>
      <c r="G53" s="163">
        <f t="shared" si="6"/>
        <v>0.18702746479003893</v>
      </c>
      <c r="H53" s="161">
        <v>213261.75</v>
      </c>
      <c r="I53" s="77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140290.79999999999</v>
      </c>
      <c r="F54" s="161">
        <v>147108</v>
      </c>
      <c r="G54" s="163">
        <f t="shared" si="6"/>
        <v>4.85933503836318E-2</v>
      </c>
      <c r="H54" s="161">
        <v>146211</v>
      </c>
      <c r="I54" s="77">
        <f t="shared" si="7"/>
        <v>6.1349693251533744E-3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191341.3125</v>
      </c>
      <c r="F55" s="161">
        <v>184961.4</v>
      </c>
      <c r="G55" s="163">
        <f t="shared" si="6"/>
        <v>-3.334309991210082E-2</v>
      </c>
      <c r="H55" s="161">
        <v>195366.6</v>
      </c>
      <c r="I55" s="77">
        <f t="shared" si="7"/>
        <v>-5.3259871441689678E-2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109714.3125</v>
      </c>
      <c r="F56" s="161">
        <v>108873.375</v>
      </c>
      <c r="G56" s="168">
        <f t="shared" si="6"/>
        <v>-7.6647930505876344E-3</v>
      </c>
      <c r="H56" s="161">
        <v>108200.625</v>
      </c>
      <c r="I56" s="78">
        <f t="shared" si="7"/>
        <v>6.2176165803108805E-3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148005</v>
      </c>
      <c r="F57" s="164">
        <v>179848.5</v>
      </c>
      <c r="G57" s="166">
        <f t="shared" si="6"/>
        <v>0.21515151515151515</v>
      </c>
      <c r="H57" s="164">
        <v>179848.5</v>
      </c>
      <c r="I57" s="109">
        <f t="shared" si="7"/>
        <v>0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179923.25</v>
      </c>
      <c r="F58" s="167">
        <v>258515.4</v>
      </c>
      <c r="G58" s="42">
        <f t="shared" si="6"/>
        <v>0.4368093061902783</v>
      </c>
      <c r="H58" s="167">
        <v>247751.4</v>
      </c>
      <c r="I58" s="42">
        <f t="shared" si="7"/>
        <v>4.3446777697320783E-2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182819.8125</v>
      </c>
      <c r="F59" s="161">
        <v>220790.14285714287</v>
      </c>
      <c r="G59" s="46">
        <f t="shared" si="6"/>
        <v>0.20769264467516543</v>
      </c>
      <c r="H59" s="161">
        <v>220790.14285714287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926750.5</v>
      </c>
      <c r="F60" s="161">
        <v>1291680</v>
      </c>
      <c r="G60" s="48">
        <f t="shared" si="6"/>
        <v>0.3937731892240684</v>
      </c>
      <c r="H60" s="161">
        <v>1291680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448562.29166666669</v>
      </c>
      <c r="F62" s="161">
        <v>495656.57142857142</v>
      </c>
      <c r="G62" s="43">
        <f t="shared" ref="G62:G67" si="8">(F62-E62)/E62</f>
        <v>0.1049893863947467</v>
      </c>
      <c r="H62" s="161">
        <v>495592.5</v>
      </c>
      <c r="I62" s="42">
        <f t="shared" ref="I62:I67" si="9">(F62-H62)/H62</f>
        <v>1.2928248222364192E-4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2948140</v>
      </c>
      <c r="F63" s="161">
        <v>3145779</v>
      </c>
      <c r="G63" s="46">
        <f t="shared" si="8"/>
        <v>6.7038539553752538E-2</v>
      </c>
      <c r="H63" s="161">
        <v>3145779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828823.99553571432</v>
      </c>
      <c r="F64" s="161">
        <v>830821.33333333337</v>
      </c>
      <c r="G64" s="46">
        <f t="shared" si="8"/>
        <v>2.4098455261639287E-3</v>
      </c>
      <c r="H64" s="161">
        <v>830821.33333333337</v>
      </c>
      <c r="I64" s="77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600840.5</v>
      </c>
      <c r="F65" s="161">
        <v>587893.80000000005</v>
      </c>
      <c r="G65" s="46">
        <f t="shared" si="8"/>
        <v>-2.1547648668823013E-2</v>
      </c>
      <c r="H65" s="161">
        <v>587893.80000000005</v>
      </c>
      <c r="I65" s="77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288357.46875</v>
      </c>
      <c r="F66" s="161">
        <v>290329</v>
      </c>
      <c r="G66" s="46">
        <f t="shared" si="8"/>
        <v>6.8371083244224105E-3</v>
      </c>
      <c r="H66" s="161">
        <v>290329</v>
      </c>
      <c r="I66" s="77">
        <f t="shared" si="9"/>
        <v>0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221671.125</v>
      </c>
      <c r="F67" s="161">
        <v>224250</v>
      </c>
      <c r="G67" s="48">
        <f t="shared" si="8"/>
        <v>1.163378856853819E-2</v>
      </c>
      <c r="H67" s="161">
        <v>224250</v>
      </c>
      <c r="I67" s="78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311470.79166666669</v>
      </c>
      <c r="F69" s="167">
        <v>321574.5</v>
      </c>
      <c r="G69" s="43">
        <f>(F69-E69)/E69</f>
        <v>3.2438702451901863E-2</v>
      </c>
      <c r="H69" s="167">
        <v>321637.28999999998</v>
      </c>
      <c r="I69" s="42">
        <f>(F69-H69)/H69</f>
        <v>-1.9521990127444193E-4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205541.14285714287</v>
      </c>
      <c r="F70" s="161">
        <v>212230.20000000004</v>
      </c>
      <c r="G70" s="46">
        <f>(F70-E70)/E70</f>
        <v>3.2543640897755743E-2</v>
      </c>
      <c r="H70" s="161">
        <v>209748.50000000003</v>
      </c>
      <c r="I70" s="42">
        <f>(F70-H70)/H70</f>
        <v>1.183178902352108E-2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97941.1875</v>
      </c>
      <c r="F71" s="161">
        <v>98221.5</v>
      </c>
      <c r="G71" s="46">
        <f>(F71-E71)/E71</f>
        <v>2.8620492272467086E-3</v>
      </c>
      <c r="H71" s="161">
        <v>98221.5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149350.5</v>
      </c>
      <c r="G72" s="46">
        <f>(F72-E72)/E72</f>
        <v>9.0909090909090905E-3</v>
      </c>
      <c r="H72" s="161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128996.075</v>
      </c>
      <c r="F73" s="170">
        <v>134011.79999999999</v>
      </c>
      <c r="G73" s="46">
        <f>(F73-E73)/E73</f>
        <v>3.8882772208379143E-2</v>
      </c>
      <c r="H73" s="170">
        <v>131679.6</v>
      </c>
      <c r="I73" s="55">
        <f>(F73-H73)/H73</f>
        <v>1.7711171662125207E-2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69453.428571428565</v>
      </c>
      <c r="F75" s="158">
        <v>71162</v>
      </c>
      <c r="G75" s="42">
        <f t="shared" ref="G75:G81" si="10">(F75-E75)/E75</f>
        <v>2.4600246002460118E-2</v>
      </c>
      <c r="H75" s="158">
        <v>71162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91606.125</v>
      </c>
      <c r="F76" s="161">
        <v>87681.75</v>
      </c>
      <c r="G76" s="46">
        <f t="shared" si="10"/>
        <v>-4.2839657282741736E-2</v>
      </c>
      <c r="H76" s="161">
        <v>87681.75</v>
      </c>
      <c r="I76" s="42">
        <f t="shared" si="11"/>
        <v>0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51283.839285714283</v>
      </c>
      <c r="F77" s="161">
        <v>55998.428571428572</v>
      </c>
      <c r="G77" s="46">
        <f t="shared" si="10"/>
        <v>9.1931285788651826E-2</v>
      </c>
      <c r="H77" s="161">
        <v>55998.428571428572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97249.749999999985</v>
      </c>
      <c r="F78" s="161">
        <v>88466.625</v>
      </c>
      <c r="G78" s="46">
        <f t="shared" si="10"/>
        <v>-9.0315142198308856E-2</v>
      </c>
      <c r="H78" s="161">
        <v>88466.625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143049.07499999998</v>
      </c>
      <c r="F79" s="161">
        <v>142084.79999999999</v>
      </c>
      <c r="G79" s="46">
        <f t="shared" si="10"/>
        <v>-6.7408684746825126E-3</v>
      </c>
      <c r="H79" s="161">
        <v>142802.4</v>
      </c>
      <c r="I79" s="42">
        <f t="shared" si="11"/>
        <v>-5.0251256281407444E-3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562866.25</v>
      </c>
      <c r="F80" s="161">
        <v>546497.25</v>
      </c>
      <c r="G80" s="46">
        <f t="shared" si="10"/>
        <v>-2.9081509150708538E-2</v>
      </c>
      <c r="H80" s="161">
        <v>546497.25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247572.00000000003</v>
      </c>
      <c r="F81" s="164">
        <v>301392</v>
      </c>
      <c r="G81" s="48">
        <f t="shared" si="10"/>
        <v>0.21739130434782594</v>
      </c>
      <c r="H81" s="164">
        <v>301392</v>
      </c>
      <c r="I81" s="53">
        <f t="shared" si="11"/>
        <v>0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19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203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3" t="s">
        <v>3</v>
      </c>
      <c r="B12" s="209"/>
      <c r="C12" s="211" t="s">
        <v>0</v>
      </c>
      <c r="D12" s="205" t="s">
        <v>23</v>
      </c>
      <c r="E12" s="205" t="s">
        <v>220</v>
      </c>
      <c r="F12" s="213" t="s">
        <v>227</v>
      </c>
      <c r="G12" s="205" t="s">
        <v>197</v>
      </c>
      <c r="H12" s="213" t="s">
        <v>221</v>
      </c>
      <c r="I12" s="205" t="s">
        <v>187</v>
      </c>
    </row>
    <row r="13" spans="1:9" ht="30.75" customHeight="1" thickBot="1">
      <c r="A13" s="204"/>
      <c r="B13" s="210"/>
      <c r="C13" s="212"/>
      <c r="D13" s="206"/>
      <c r="E13" s="206"/>
      <c r="F13" s="214"/>
      <c r="G13" s="206"/>
      <c r="H13" s="214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64460.633333333331</v>
      </c>
      <c r="F15" s="167">
        <v>92500</v>
      </c>
      <c r="G15" s="42">
        <f>(F15-E15)/E15</f>
        <v>0.4349843496211383</v>
      </c>
      <c r="H15" s="167">
        <v>72166.600000000006</v>
      </c>
      <c r="I15" s="110">
        <f>(F15-H15)/H15</f>
        <v>0.28175638037540901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86318.777777777781</v>
      </c>
      <c r="F16" s="161">
        <v>73500</v>
      </c>
      <c r="G16" s="46">
        <f t="shared" ref="G16:G39" si="0">(F16-E16)/E16</f>
        <v>-0.14850508901758214</v>
      </c>
      <c r="H16" s="161">
        <v>77333.2</v>
      </c>
      <c r="I16" s="46">
        <f>(F16-H16)/H16</f>
        <v>-4.9567326840218653E-2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67099.399999999994</v>
      </c>
      <c r="F17" s="161">
        <v>69166.600000000006</v>
      </c>
      <c r="G17" s="46">
        <f t="shared" si="0"/>
        <v>3.0808025109017544E-2</v>
      </c>
      <c r="H17" s="161">
        <v>70500</v>
      </c>
      <c r="I17" s="46">
        <f t="shared" ref="I17:I29" si="1">(F17-H17)/H17</f>
        <v>-1.8913475177304882E-2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38374.400000000001</v>
      </c>
      <c r="F18" s="161">
        <v>66000</v>
      </c>
      <c r="G18" s="46">
        <f t="shared" si="0"/>
        <v>0.71989659773182113</v>
      </c>
      <c r="H18" s="161">
        <v>72166.600000000006</v>
      </c>
      <c r="I18" s="46">
        <f t="shared" si="1"/>
        <v>-8.5449501569978423E-2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125514.875</v>
      </c>
      <c r="F19" s="161">
        <v>145500</v>
      </c>
      <c r="G19" s="46">
        <f t="shared" si="0"/>
        <v>0.15922515160055731</v>
      </c>
      <c r="H19" s="161">
        <v>172250</v>
      </c>
      <c r="I19" s="46">
        <f t="shared" si="1"/>
        <v>-0.15529753265602322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94099.4</v>
      </c>
      <c r="F20" s="161">
        <v>86333.2</v>
      </c>
      <c r="G20" s="46">
        <f t="shared" si="0"/>
        <v>-8.2531875867433768E-2</v>
      </c>
      <c r="H20" s="161">
        <v>69333.2</v>
      </c>
      <c r="I20" s="46">
        <f t="shared" si="1"/>
        <v>0.24519277921688312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77599.399999999994</v>
      </c>
      <c r="F21" s="161">
        <v>76000</v>
      </c>
      <c r="G21" s="46">
        <f t="shared" si="0"/>
        <v>-2.0610984105547136E-2</v>
      </c>
      <c r="H21" s="161">
        <v>70083.199999999997</v>
      </c>
      <c r="I21" s="46">
        <f t="shared" si="1"/>
        <v>8.44253687046254E-2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29006.277777777777</v>
      </c>
      <c r="F22" s="161">
        <v>24500</v>
      </c>
      <c r="G22" s="46">
        <f t="shared" si="0"/>
        <v>-0.15535525834445799</v>
      </c>
      <c r="H22" s="161">
        <v>27750</v>
      </c>
      <c r="I22" s="46">
        <f t="shared" si="1"/>
        <v>-0.11711711711711711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34228.5</v>
      </c>
      <c r="F23" s="161">
        <v>27833.200000000001</v>
      </c>
      <c r="G23" s="46">
        <f t="shared" si="0"/>
        <v>-0.18684137487766042</v>
      </c>
      <c r="H23" s="161">
        <v>30250</v>
      </c>
      <c r="I23" s="46">
        <f t="shared" si="1"/>
        <v>-7.9894214876033029E-2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35103.635416666664</v>
      </c>
      <c r="F24" s="161">
        <v>28500</v>
      </c>
      <c r="G24" s="46">
        <f t="shared" si="0"/>
        <v>-0.18811827716087093</v>
      </c>
      <c r="H24" s="161">
        <v>32000</v>
      </c>
      <c r="I24" s="46">
        <f t="shared" si="1"/>
        <v>-0.109375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35010.494444444441</v>
      </c>
      <c r="F25" s="161">
        <v>29333.200000000001</v>
      </c>
      <c r="G25" s="46">
        <f t="shared" si="0"/>
        <v>-0.16215979050091162</v>
      </c>
      <c r="H25" s="161">
        <v>31250</v>
      </c>
      <c r="I25" s="46">
        <f t="shared" si="1"/>
        <v>-6.1337599999999978E-2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68311.899999999994</v>
      </c>
      <c r="F26" s="161">
        <v>69333.2</v>
      </c>
      <c r="G26" s="46">
        <f t="shared" si="0"/>
        <v>1.4950543023982688E-2</v>
      </c>
      <c r="H26" s="161">
        <v>65833.2</v>
      </c>
      <c r="I26" s="46">
        <f t="shared" si="1"/>
        <v>5.3164664637295474E-2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34152.111111111109</v>
      </c>
      <c r="F27" s="161">
        <v>27666.6</v>
      </c>
      <c r="G27" s="46">
        <f t="shared" si="0"/>
        <v>-0.18990073820066436</v>
      </c>
      <c r="H27" s="161">
        <v>29750</v>
      </c>
      <c r="I27" s="46">
        <f t="shared" si="1"/>
        <v>-7.0030252100840379E-2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59111</v>
      </c>
      <c r="F28" s="161">
        <v>44500</v>
      </c>
      <c r="G28" s="46">
        <f t="shared" si="0"/>
        <v>-0.24717903605081964</v>
      </c>
      <c r="H28" s="161">
        <v>43000</v>
      </c>
      <c r="I28" s="46">
        <f t="shared" si="1"/>
        <v>3.4883720930232558E-2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104393.53571428571</v>
      </c>
      <c r="F29" s="161">
        <v>93000</v>
      </c>
      <c r="G29" s="46">
        <f t="shared" si="0"/>
        <v>-0.10914024164741998</v>
      </c>
      <c r="H29" s="161">
        <v>127416.6</v>
      </c>
      <c r="I29" s="46">
        <f t="shared" si="1"/>
        <v>-0.27011080188923581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71486.899999999994</v>
      </c>
      <c r="F30" s="164">
        <v>49000</v>
      </c>
      <c r="G30" s="48">
        <f t="shared" si="0"/>
        <v>-0.314559730524054</v>
      </c>
      <c r="H30" s="164">
        <v>48500</v>
      </c>
      <c r="I30" s="48">
        <f>(F30-H30)/H30</f>
        <v>1.0309278350515464E-2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134061.9</v>
      </c>
      <c r="F32" s="167">
        <v>152500</v>
      </c>
      <c r="G32" s="42">
        <f t="shared" si="0"/>
        <v>0.13753422859141939</v>
      </c>
      <c r="H32" s="167">
        <v>150250</v>
      </c>
      <c r="I32" s="43">
        <f>(F32-H32)/H32</f>
        <v>1.4975041597337771E-2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132374.39999999999</v>
      </c>
      <c r="F33" s="161">
        <v>153500</v>
      </c>
      <c r="G33" s="46">
        <f t="shared" si="0"/>
        <v>0.1595897696231296</v>
      </c>
      <c r="H33" s="161">
        <v>148500</v>
      </c>
      <c r="I33" s="46">
        <f>(F33-H33)/H33</f>
        <v>3.3670033670033669E-2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81493.303571428565</v>
      </c>
      <c r="F34" s="161">
        <v>117000</v>
      </c>
      <c r="G34" s="46">
        <f>(F34-E34)/E34</f>
        <v>0.43570078610753527</v>
      </c>
      <c r="H34" s="161">
        <v>110250</v>
      </c>
      <c r="I34" s="46">
        <f>(F34-H34)/H34</f>
        <v>6.1224489795918366E-2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88500</v>
      </c>
      <c r="F35" s="161">
        <v>88000</v>
      </c>
      <c r="G35" s="46">
        <f t="shared" si="0"/>
        <v>-5.6497175141242938E-3</v>
      </c>
      <c r="H35" s="161">
        <v>78000</v>
      </c>
      <c r="I35" s="46">
        <f>(F35-H35)/H35</f>
        <v>0.12820512820512819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110499.4</v>
      </c>
      <c r="F36" s="161">
        <v>134000</v>
      </c>
      <c r="G36" s="52">
        <f t="shared" si="0"/>
        <v>0.21267626792543676</v>
      </c>
      <c r="H36" s="161">
        <v>152666.666</v>
      </c>
      <c r="I36" s="46">
        <f>(F36-H36)/H36</f>
        <v>-0.12227073852519972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1902145.125</v>
      </c>
      <c r="F38" s="188">
        <v>1835200</v>
      </c>
      <c r="G38" s="160">
        <f t="shared" si="0"/>
        <v>-3.5194541215670914E-2</v>
      </c>
      <c r="H38" s="188">
        <v>1851525.4</v>
      </c>
      <c r="I38" s="160">
        <f>(F38-H38)/H38</f>
        <v>-8.817270343685216E-3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1008879.5333333333</v>
      </c>
      <c r="F39" s="134">
        <v>1197378.6000000001</v>
      </c>
      <c r="G39" s="166">
        <f t="shared" si="0"/>
        <v>0.18684001452965027</v>
      </c>
      <c r="H39" s="134">
        <v>1183923.6000000001</v>
      </c>
      <c r="I39" s="166">
        <f>(F39-H39)/H39</f>
        <v>1.1364753604033233E-2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21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204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3" t="s">
        <v>3</v>
      </c>
      <c r="B12" s="209"/>
      <c r="C12" s="211" t="s">
        <v>0</v>
      </c>
      <c r="D12" s="205" t="s">
        <v>228</v>
      </c>
      <c r="E12" s="213" t="s">
        <v>227</v>
      </c>
      <c r="F12" s="220" t="s">
        <v>186</v>
      </c>
      <c r="G12" s="205" t="s">
        <v>220</v>
      </c>
      <c r="H12" s="222" t="s">
        <v>229</v>
      </c>
      <c r="I12" s="218" t="s">
        <v>196</v>
      </c>
    </row>
    <row r="13" spans="1:9" ht="39.75" customHeight="1" thickBot="1">
      <c r="A13" s="204"/>
      <c r="B13" s="210"/>
      <c r="C13" s="212"/>
      <c r="D13" s="206"/>
      <c r="E13" s="214"/>
      <c r="F13" s="221"/>
      <c r="G13" s="206"/>
      <c r="H13" s="223"/>
      <c r="I13" s="219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128398.8</v>
      </c>
      <c r="E15" s="189">
        <v>92500</v>
      </c>
      <c r="F15" s="62">
        <f t="shared" ref="F15:F30" si="0">D15-E15</f>
        <v>35898.800000000003</v>
      </c>
      <c r="G15" s="158">
        <v>64460.633333333331</v>
      </c>
      <c r="H15" s="123">
        <f>AVERAGE(D15:E15)</f>
        <v>110449.4</v>
      </c>
      <c r="I15" s="63">
        <f t="shared" ref="I15:I30" si="1">(H15-G15)/G15</f>
        <v>0.71343957216264808</v>
      </c>
    </row>
    <row r="16" spans="1:9" ht="16.5" customHeight="1">
      <c r="A16" s="121"/>
      <c r="B16" s="154" t="s">
        <v>5</v>
      </c>
      <c r="C16" s="141" t="s">
        <v>164</v>
      </c>
      <c r="D16" s="133">
        <v>98887.555555555562</v>
      </c>
      <c r="E16" s="133">
        <v>73500</v>
      </c>
      <c r="F16" s="64">
        <f t="shared" si="0"/>
        <v>25387.555555555562</v>
      </c>
      <c r="G16" s="161">
        <v>86318.777777777781</v>
      </c>
      <c r="H16" s="172">
        <f t="shared" ref="H16:H30" si="2">AVERAGE(D16:E16)</f>
        <v>86193.777777777781</v>
      </c>
      <c r="I16" s="65">
        <f t="shared" si="1"/>
        <v>-1.4481205969088739E-3</v>
      </c>
    </row>
    <row r="17" spans="1:9" ht="16.5">
      <c r="A17" s="121"/>
      <c r="B17" s="154" t="s">
        <v>6</v>
      </c>
      <c r="C17" s="141" t="s">
        <v>165</v>
      </c>
      <c r="D17" s="133">
        <v>72776.444444444438</v>
      </c>
      <c r="E17" s="133">
        <v>69166.600000000006</v>
      </c>
      <c r="F17" s="64">
        <f t="shared" si="0"/>
        <v>3609.8444444444322</v>
      </c>
      <c r="G17" s="161">
        <v>67099.399999999994</v>
      </c>
      <c r="H17" s="172">
        <f t="shared" si="2"/>
        <v>70971.522222222222</v>
      </c>
      <c r="I17" s="65">
        <f t="shared" si="1"/>
        <v>5.7707255537638606E-2</v>
      </c>
    </row>
    <row r="18" spans="1:9" ht="16.5">
      <c r="A18" s="121"/>
      <c r="B18" s="154" t="s">
        <v>7</v>
      </c>
      <c r="C18" s="141" t="s">
        <v>166</v>
      </c>
      <c r="D18" s="133">
        <v>90998.8</v>
      </c>
      <c r="E18" s="133">
        <v>66000</v>
      </c>
      <c r="F18" s="64">
        <f t="shared" si="0"/>
        <v>24998.800000000003</v>
      </c>
      <c r="G18" s="161">
        <v>38374.400000000001</v>
      </c>
      <c r="H18" s="172">
        <f t="shared" si="2"/>
        <v>78499.399999999994</v>
      </c>
      <c r="I18" s="65">
        <f t="shared" si="1"/>
        <v>1.0456189543028684</v>
      </c>
    </row>
    <row r="19" spans="1:9" ht="16.5">
      <c r="A19" s="121"/>
      <c r="B19" s="154" t="s">
        <v>8</v>
      </c>
      <c r="C19" s="141" t="s">
        <v>167</v>
      </c>
      <c r="D19" s="133">
        <v>174284</v>
      </c>
      <c r="E19" s="133">
        <v>145500</v>
      </c>
      <c r="F19" s="64">
        <f t="shared" si="0"/>
        <v>28784</v>
      </c>
      <c r="G19" s="161">
        <v>125514.875</v>
      </c>
      <c r="H19" s="172">
        <f t="shared" si="2"/>
        <v>159892</v>
      </c>
      <c r="I19" s="65">
        <f t="shared" si="1"/>
        <v>0.27388885181935607</v>
      </c>
    </row>
    <row r="20" spans="1:9" ht="16.5">
      <c r="A20" s="121"/>
      <c r="B20" s="154" t="s">
        <v>9</v>
      </c>
      <c r="C20" s="141" t="s">
        <v>168</v>
      </c>
      <c r="D20" s="133">
        <v>104998.8</v>
      </c>
      <c r="E20" s="133">
        <v>86333.2</v>
      </c>
      <c r="F20" s="64">
        <f t="shared" si="0"/>
        <v>18665.600000000006</v>
      </c>
      <c r="G20" s="161">
        <v>94099.4</v>
      </c>
      <c r="H20" s="172">
        <f t="shared" si="2"/>
        <v>95666</v>
      </c>
      <c r="I20" s="65">
        <f t="shared" si="1"/>
        <v>1.6648352699379657E-2</v>
      </c>
    </row>
    <row r="21" spans="1:9" ht="16.5">
      <c r="A21" s="121"/>
      <c r="B21" s="154" t="s">
        <v>10</v>
      </c>
      <c r="C21" s="141" t="s">
        <v>169</v>
      </c>
      <c r="D21" s="133">
        <v>103498.8</v>
      </c>
      <c r="E21" s="133">
        <v>76000</v>
      </c>
      <c r="F21" s="64">
        <f t="shared" si="0"/>
        <v>27498.800000000003</v>
      </c>
      <c r="G21" s="161">
        <v>77599.399999999994</v>
      </c>
      <c r="H21" s="172">
        <f t="shared" si="2"/>
        <v>89749.4</v>
      </c>
      <c r="I21" s="65">
        <f t="shared" si="1"/>
        <v>0.15657337556733686</v>
      </c>
    </row>
    <row r="22" spans="1:9" ht="16.5">
      <c r="A22" s="121"/>
      <c r="B22" s="154" t="s">
        <v>11</v>
      </c>
      <c r="C22" s="141" t="s">
        <v>170</v>
      </c>
      <c r="D22" s="133">
        <v>41874.75</v>
      </c>
      <c r="E22" s="133">
        <v>24500</v>
      </c>
      <c r="F22" s="64">
        <f t="shared" si="0"/>
        <v>17374.75</v>
      </c>
      <c r="G22" s="161">
        <v>29006.277777777777</v>
      </c>
      <c r="H22" s="172">
        <f t="shared" si="2"/>
        <v>33187.375</v>
      </c>
      <c r="I22" s="65">
        <f t="shared" si="1"/>
        <v>0.14414456257553443</v>
      </c>
    </row>
    <row r="23" spans="1:9" ht="16.5">
      <c r="A23" s="121"/>
      <c r="B23" s="154" t="s">
        <v>12</v>
      </c>
      <c r="C23" s="141" t="s">
        <v>171</v>
      </c>
      <c r="D23" s="133">
        <v>45624.75</v>
      </c>
      <c r="E23" s="133">
        <v>27833.200000000001</v>
      </c>
      <c r="F23" s="64">
        <f t="shared" si="0"/>
        <v>17791.55</v>
      </c>
      <c r="G23" s="161">
        <v>34228.5</v>
      </c>
      <c r="H23" s="172">
        <f t="shared" si="2"/>
        <v>36728.974999999999</v>
      </c>
      <c r="I23" s="65">
        <f t="shared" si="1"/>
        <v>7.3052427071008036E-2</v>
      </c>
    </row>
    <row r="24" spans="1:9" ht="16.5">
      <c r="A24" s="121"/>
      <c r="B24" s="154" t="s">
        <v>13</v>
      </c>
      <c r="C24" s="141" t="s">
        <v>172</v>
      </c>
      <c r="D24" s="133">
        <v>46249.75</v>
      </c>
      <c r="E24" s="133">
        <v>28500</v>
      </c>
      <c r="F24" s="64">
        <f t="shared" si="0"/>
        <v>17749.75</v>
      </c>
      <c r="G24" s="161">
        <v>35103.635416666664</v>
      </c>
      <c r="H24" s="172">
        <f t="shared" si="2"/>
        <v>37374.875</v>
      </c>
      <c r="I24" s="65">
        <f t="shared" si="1"/>
        <v>6.4700979154284008E-2</v>
      </c>
    </row>
    <row r="25" spans="1:9" ht="16.5">
      <c r="A25" s="121"/>
      <c r="B25" s="154" t="s">
        <v>14</v>
      </c>
      <c r="C25" s="141" t="s">
        <v>173</v>
      </c>
      <c r="D25" s="133">
        <v>42777.555555555555</v>
      </c>
      <c r="E25" s="133">
        <v>29333.200000000001</v>
      </c>
      <c r="F25" s="64">
        <f t="shared" si="0"/>
        <v>13444.355555555554</v>
      </c>
      <c r="G25" s="161">
        <v>35010.494444444441</v>
      </c>
      <c r="H25" s="172">
        <f t="shared" si="2"/>
        <v>36055.37777777778</v>
      </c>
      <c r="I25" s="65">
        <f t="shared" si="1"/>
        <v>2.9844860802848316E-2</v>
      </c>
    </row>
    <row r="26" spans="1:9" ht="16.5">
      <c r="A26" s="121"/>
      <c r="B26" s="154" t="s">
        <v>15</v>
      </c>
      <c r="C26" s="141" t="s">
        <v>174</v>
      </c>
      <c r="D26" s="133">
        <v>102777.55555555556</v>
      </c>
      <c r="E26" s="133">
        <v>69333.2</v>
      </c>
      <c r="F26" s="64">
        <f t="shared" si="0"/>
        <v>33444.355555555565</v>
      </c>
      <c r="G26" s="161">
        <v>68311.899999999994</v>
      </c>
      <c r="H26" s="172">
        <f t="shared" si="2"/>
        <v>86055.377777777787</v>
      </c>
      <c r="I26" s="65">
        <f t="shared" si="1"/>
        <v>0.25974212073998521</v>
      </c>
    </row>
    <row r="27" spans="1:9" ht="16.5">
      <c r="A27" s="121"/>
      <c r="B27" s="154" t="s">
        <v>16</v>
      </c>
      <c r="C27" s="141" t="s">
        <v>175</v>
      </c>
      <c r="D27" s="133">
        <v>44999.75</v>
      </c>
      <c r="E27" s="133">
        <v>27666.6</v>
      </c>
      <c r="F27" s="64">
        <f t="shared" si="0"/>
        <v>17333.150000000001</v>
      </c>
      <c r="G27" s="161">
        <v>34152.111111111109</v>
      </c>
      <c r="H27" s="172">
        <f t="shared" si="2"/>
        <v>36333.175000000003</v>
      </c>
      <c r="I27" s="65">
        <f t="shared" si="1"/>
        <v>6.3863223031600594E-2</v>
      </c>
    </row>
    <row r="28" spans="1:9" ht="16.5">
      <c r="A28" s="121"/>
      <c r="B28" s="154" t="s">
        <v>17</v>
      </c>
      <c r="C28" s="141" t="s">
        <v>176</v>
      </c>
      <c r="D28" s="133">
        <v>55998.8</v>
      </c>
      <c r="E28" s="133">
        <v>44500</v>
      </c>
      <c r="F28" s="64">
        <f t="shared" si="0"/>
        <v>11498.800000000003</v>
      </c>
      <c r="G28" s="161">
        <v>59111</v>
      </c>
      <c r="H28" s="172">
        <f t="shared" si="2"/>
        <v>50249.4</v>
      </c>
      <c r="I28" s="65">
        <f t="shared" si="1"/>
        <v>-0.14991456750858551</v>
      </c>
    </row>
    <row r="29" spans="1:9" ht="16.5">
      <c r="A29" s="121"/>
      <c r="B29" s="154" t="s">
        <v>18</v>
      </c>
      <c r="C29" s="141" t="s">
        <v>177</v>
      </c>
      <c r="D29" s="133">
        <v>132916.66666666666</v>
      </c>
      <c r="E29" s="133">
        <v>93000</v>
      </c>
      <c r="F29" s="64">
        <f t="shared" si="0"/>
        <v>39916.666666666657</v>
      </c>
      <c r="G29" s="161">
        <v>104393.53571428571</v>
      </c>
      <c r="H29" s="172">
        <f t="shared" si="2"/>
        <v>112958.33333333333</v>
      </c>
      <c r="I29" s="65">
        <f t="shared" si="1"/>
        <v>8.2043371368209828E-2</v>
      </c>
    </row>
    <row r="30" spans="1:9" ht="17.25" thickBot="1">
      <c r="A30" s="36"/>
      <c r="B30" s="155" t="s">
        <v>19</v>
      </c>
      <c r="C30" s="142" t="s">
        <v>178</v>
      </c>
      <c r="D30" s="190">
        <v>58666.444444444445</v>
      </c>
      <c r="E30" s="135">
        <v>49000</v>
      </c>
      <c r="F30" s="67">
        <f t="shared" si="0"/>
        <v>9666.4444444444453</v>
      </c>
      <c r="G30" s="164">
        <v>71486.899999999994</v>
      </c>
      <c r="H30" s="92">
        <f t="shared" si="2"/>
        <v>53833.222222222219</v>
      </c>
      <c r="I30" s="68">
        <f t="shared" si="1"/>
        <v>-0.24694982965799014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174374.75</v>
      </c>
      <c r="E32" s="124">
        <v>152500</v>
      </c>
      <c r="F32" s="62">
        <f>D32-E32</f>
        <v>21874.75</v>
      </c>
      <c r="G32" s="167">
        <v>134061.9</v>
      </c>
      <c r="H32" s="172">
        <f>AVERAGE(D32:E32)</f>
        <v>163437.375</v>
      </c>
      <c r="I32" s="71">
        <f>(H32-G32)/G32</f>
        <v>0.21911874290905922</v>
      </c>
    </row>
    <row r="33" spans="1:9" ht="16.5">
      <c r="A33" s="35"/>
      <c r="B33" s="32" t="s">
        <v>27</v>
      </c>
      <c r="C33" s="15" t="s">
        <v>180</v>
      </c>
      <c r="D33" s="45">
        <v>173124.75</v>
      </c>
      <c r="E33" s="124">
        <v>153500</v>
      </c>
      <c r="F33" s="72">
        <f>D33-E33</f>
        <v>19624.75</v>
      </c>
      <c r="G33" s="161">
        <v>132374.39999999999</v>
      </c>
      <c r="H33" s="172">
        <f>AVERAGE(D33:E33)</f>
        <v>163312.375</v>
      </c>
      <c r="I33" s="65">
        <f>(H33-G33)/G33</f>
        <v>0.23371569578407916</v>
      </c>
    </row>
    <row r="34" spans="1:9" ht="16.5">
      <c r="A34" s="35"/>
      <c r="B34" s="37" t="s">
        <v>28</v>
      </c>
      <c r="C34" s="15" t="s">
        <v>181</v>
      </c>
      <c r="D34" s="45">
        <v>122855.71428571429</v>
      </c>
      <c r="E34" s="124">
        <v>117000</v>
      </c>
      <c r="F34" s="64">
        <f>D34-E34</f>
        <v>5855.7142857142899</v>
      </c>
      <c r="G34" s="161">
        <v>81493.303571428565</v>
      </c>
      <c r="H34" s="172">
        <f>AVERAGE(D34:E34)</f>
        <v>119927.85714285714</v>
      </c>
      <c r="I34" s="65">
        <f>(H34-G34)/G34</f>
        <v>0.47162836560848026</v>
      </c>
    </row>
    <row r="35" spans="1:9" ht="16.5">
      <c r="A35" s="35"/>
      <c r="B35" s="32" t="s">
        <v>29</v>
      </c>
      <c r="C35" s="15" t="s">
        <v>182</v>
      </c>
      <c r="D35" s="45">
        <v>143333.33333333334</v>
      </c>
      <c r="E35" s="124">
        <v>88000</v>
      </c>
      <c r="F35" s="72">
        <f>D35-E35</f>
        <v>55333.333333333343</v>
      </c>
      <c r="G35" s="161">
        <v>88500</v>
      </c>
      <c r="H35" s="172">
        <f>AVERAGE(D35:E35)</f>
        <v>115666.66666666667</v>
      </c>
      <c r="I35" s="65">
        <f>(H35-G35)/G35</f>
        <v>0.30696798493408667</v>
      </c>
    </row>
    <row r="36" spans="1:9" ht="17.25" thickBot="1">
      <c r="A36" s="36"/>
      <c r="B36" s="37" t="s">
        <v>30</v>
      </c>
      <c r="C36" s="15" t="s">
        <v>183</v>
      </c>
      <c r="D36" s="47">
        <v>204444.22222222222</v>
      </c>
      <c r="E36" s="124">
        <v>134000</v>
      </c>
      <c r="F36" s="64">
        <f>D36-E36</f>
        <v>70444.222222222219</v>
      </c>
      <c r="G36" s="164">
        <v>110499.4</v>
      </c>
      <c r="H36" s="172">
        <f>AVERAGE(D36:E36)</f>
        <v>169222.11111111112</v>
      </c>
      <c r="I36" s="73">
        <f>(H36-G36)/G36</f>
        <v>0.5314301354678046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1928101.5</v>
      </c>
      <c r="E38" s="125">
        <v>1835200</v>
      </c>
      <c r="F38" s="62">
        <f>D38-E38</f>
        <v>92901.5</v>
      </c>
      <c r="G38" s="161">
        <v>1902145.125</v>
      </c>
      <c r="H38" s="62">
        <f>AVERAGE(D38:E38)</f>
        <v>1881650.75</v>
      </c>
      <c r="I38" s="71">
        <f>(H38-G38)/G38</f>
        <v>-1.0774348776358481E-2</v>
      </c>
    </row>
    <row r="39" spans="1:9" ht="17.25" thickBot="1">
      <c r="A39" s="36"/>
      <c r="B39" s="34" t="s">
        <v>32</v>
      </c>
      <c r="C39" s="16" t="s">
        <v>185</v>
      </c>
      <c r="D39" s="54">
        <v>1035736</v>
      </c>
      <c r="E39" s="126">
        <v>1197378.6000000001</v>
      </c>
      <c r="F39" s="67">
        <f>D39-E39</f>
        <v>-161642.60000000009</v>
      </c>
      <c r="G39" s="161">
        <v>1008879.5333333333</v>
      </c>
      <c r="H39" s="74">
        <f>AVERAGE(D39:E39)</f>
        <v>1116557.3</v>
      </c>
      <c r="I39" s="68">
        <f>(H39-G39)/G39</f>
        <v>0.10673005359807416</v>
      </c>
    </row>
    <row r="40" spans="1:9" ht="15.75" customHeight="1" thickBot="1">
      <c r="A40" s="215"/>
      <c r="B40" s="216"/>
      <c r="C40" s="217"/>
      <c r="D40" s="76">
        <f>SUM(D15:D39)</f>
        <v>5127699.4920634925</v>
      </c>
      <c r="E40" s="76">
        <f>SUM(E15:E39)</f>
        <v>4680244.5999999996</v>
      </c>
      <c r="F40" s="76">
        <f>SUM(F15:F39)</f>
        <v>447454.89206349198</v>
      </c>
      <c r="G40" s="76">
        <f>SUM(G15:G39)</f>
        <v>4482224.902480159</v>
      </c>
      <c r="H40" s="76">
        <f>AVERAGE(D40:E40)</f>
        <v>4903972.0460317461</v>
      </c>
      <c r="I40" s="68">
        <f>(H40-G40)/G40</f>
        <v>9.4093257863571478E-2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72" zoomScaleNormal="100" workbookViewId="0">
      <selection activeCell="F87" sqref="F87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3" t="s">
        <v>3</v>
      </c>
      <c r="B13" s="209"/>
      <c r="C13" s="211" t="s">
        <v>0</v>
      </c>
      <c r="D13" s="205" t="s">
        <v>23</v>
      </c>
      <c r="E13" s="205" t="s">
        <v>220</v>
      </c>
      <c r="F13" s="222" t="s">
        <v>230</v>
      </c>
      <c r="G13" s="205" t="s">
        <v>197</v>
      </c>
      <c r="H13" s="222" t="s">
        <v>222</v>
      </c>
      <c r="I13" s="205" t="s">
        <v>187</v>
      </c>
    </row>
    <row r="14" spans="1:9" ht="33.75" customHeight="1" thickBot="1">
      <c r="A14" s="204"/>
      <c r="B14" s="210"/>
      <c r="C14" s="212"/>
      <c r="D14" s="225"/>
      <c r="E14" s="206"/>
      <c r="F14" s="223"/>
      <c r="G14" s="224"/>
      <c r="H14" s="223"/>
      <c r="I14" s="224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64460.633333333331</v>
      </c>
      <c r="F16" s="40">
        <v>110449.4</v>
      </c>
      <c r="G16" s="21">
        <f t="shared" ref="G16:G31" si="0">(F16-E16)/E16</f>
        <v>0.71343957216264808</v>
      </c>
      <c r="H16" s="158">
        <v>85832.700000000012</v>
      </c>
      <c r="I16" s="21">
        <f t="shared" ref="I16:I31" si="1">(F16-H16)/H16</f>
        <v>0.28679862103836856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86318.777777777781</v>
      </c>
      <c r="F17" s="44">
        <v>86193.777777777781</v>
      </c>
      <c r="G17" s="21">
        <f t="shared" si="0"/>
        <v>-1.4481205969088739E-3</v>
      </c>
      <c r="H17" s="161">
        <v>90888.155555555553</v>
      </c>
      <c r="I17" s="21">
        <f t="shared" si="1"/>
        <v>-5.1650049988178327E-2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67099.399999999994</v>
      </c>
      <c r="F18" s="44">
        <v>70971.522222222222</v>
      </c>
      <c r="G18" s="21">
        <f t="shared" si="0"/>
        <v>5.7707255537638606E-2</v>
      </c>
      <c r="H18" s="161">
        <v>71499.399999999994</v>
      </c>
      <c r="I18" s="21">
        <f t="shared" si="1"/>
        <v>-7.382967937881609E-3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38374.400000000001</v>
      </c>
      <c r="F19" s="44">
        <v>78499.399999999994</v>
      </c>
      <c r="G19" s="21">
        <f t="shared" si="0"/>
        <v>1.0456189543028684</v>
      </c>
      <c r="H19" s="161">
        <v>87332.700000000012</v>
      </c>
      <c r="I19" s="21">
        <f t="shared" si="1"/>
        <v>-0.10114538998565276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125514.875</v>
      </c>
      <c r="F20" s="44">
        <v>159892</v>
      </c>
      <c r="G20" s="21">
        <f t="shared" si="0"/>
        <v>0.27388885181935607</v>
      </c>
      <c r="H20" s="161">
        <v>167061.75</v>
      </c>
      <c r="I20" s="21">
        <f t="shared" si="1"/>
        <v>-4.2916765806655321E-2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94099.4</v>
      </c>
      <c r="F21" s="44">
        <v>95666</v>
      </c>
      <c r="G21" s="21">
        <f t="shared" si="0"/>
        <v>1.6648352699379657E-2</v>
      </c>
      <c r="H21" s="161">
        <v>79566</v>
      </c>
      <c r="I21" s="21">
        <f t="shared" si="1"/>
        <v>0.20234773647035165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77599.399999999994</v>
      </c>
      <c r="F22" s="44">
        <v>89749.4</v>
      </c>
      <c r="G22" s="21">
        <f t="shared" si="0"/>
        <v>0.15657337556733686</v>
      </c>
      <c r="H22" s="161">
        <v>86541</v>
      </c>
      <c r="I22" s="21">
        <f t="shared" si="1"/>
        <v>3.7073756947573915E-2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29006.277777777777</v>
      </c>
      <c r="F23" s="161">
        <v>33187.375</v>
      </c>
      <c r="G23" s="21">
        <f t="shared" si="0"/>
        <v>0.14414456257553443</v>
      </c>
      <c r="H23" s="161">
        <v>35819.333333333328</v>
      </c>
      <c r="I23" s="21">
        <f t="shared" si="1"/>
        <v>-7.3478707960319259E-2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34228.5</v>
      </c>
      <c r="F24" s="161">
        <v>36728.974999999999</v>
      </c>
      <c r="G24" s="21">
        <f t="shared" si="0"/>
        <v>7.3052427071008036E-2</v>
      </c>
      <c r="H24" s="161">
        <v>38562.375</v>
      </c>
      <c r="I24" s="21">
        <f t="shared" si="1"/>
        <v>-4.7543752167754229E-2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35103.635416666664</v>
      </c>
      <c r="F25" s="44">
        <v>37374.875</v>
      </c>
      <c r="G25" s="21">
        <f t="shared" si="0"/>
        <v>6.4700979154284008E-2</v>
      </c>
      <c r="H25" s="161">
        <v>39749.875</v>
      </c>
      <c r="I25" s="21">
        <f t="shared" si="1"/>
        <v>-5.9748615561684155E-2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35010.494444444441</v>
      </c>
      <c r="F26" s="161">
        <v>36055.37777777778</v>
      </c>
      <c r="G26" s="21">
        <f t="shared" si="0"/>
        <v>2.9844860802848316E-2</v>
      </c>
      <c r="H26" s="161">
        <v>37569.333333333328</v>
      </c>
      <c r="I26" s="21">
        <f t="shared" si="1"/>
        <v>-4.0297642285078678E-2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68311.899999999994</v>
      </c>
      <c r="F27" s="44">
        <v>86055.377777777787</v>
      </c>
      <c r="G27" s="21">
        <f t="shared" si="0"/>
        <v>0.25974212073998521</v>
      </c>
      <c r="H27" s="161">
        <v>88194.266666666663</v>
      </c>
      <c r="I27" s="21">
        <f t="shared" si="1"/>
        <v>-2.4252017389893177E-2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34152.111111111109</v>
      </c>
      <c r="F28" s="161">
        <v>36333.175000000003</v>
      </c>
      <c r="G28" s="21">
        <f t="shared" si="0"/>
        <v>6.3863223031600594E-2</v>
      </c>
      <c r="H28" s="161">
        <v>37999.875</v>
      </c>
      <c r="I28" s="21">
        <f t="shared" si="1"/>
        <v>-4.3860670594311091E-2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59111</v>
      </c>
      <c r="F29" s="44">
        <v>50249.4</v>
      </c>
      <c r="G29" s="21">
        <f t="shared" si="0"/>
        <v>-0.14991456750858551</v>
      </c>
      <c r="H29" s="161">
        <v>49499.4</v>
      </c>
      <c r="I29" s="21">
        <f t="shared" si="1"/>
        <v>1.5151698808470405E-2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104393.53571428571</v>
      </c>
      <c r="F30" s="44">
        <v>112958.33333333333</v>
      </c>
      <c r="G30" s="21">
        <f t="shared" si="0"/>
        <v>8.2043371368209828E-2</v>
      </c>
      <c r="H30" s="161">
        <v>130166.63333333333</v>
      </c>
      <c r="I30" s="21">
        <f t="shared" si="1"/>
        <v>-0.1322020825101364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71486.899999999994</v>
      </c>
      <c r="F31" s="164">
        <v>53833.222222222219</v>
      </c>
      <c r="G31" s="148">
        <f t="shared" si="0"/>
        <v>-0.24694982965799014</v>
      </c>
      <c r="H31" s="164">
        <v>53305.444444444445</v>
      </c>
      <c r="I31" s="148">
        <f t="shared" si="1"/>
        <v>9.9010107368644098E-3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134061.9</v>
      </c>
      <c r="F33" s="51">
        <v>163437.375</v>
      </c>
      <c r="G33" s="21">
        <f>(F33-E33)/E33</f>
        <v>0.21911874290905922</v>
      </c>
      <c r="H33" s="167">
        <v>159568.77777777778</v>
      </c>
      <c r="I33" s="21">
        <f>(F33-H33)/H33</f>
        <v>2.4244073784971839E-2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132374.39999999999</v>
      </c>
      <c r="F34" s="44">
        <v>163312.375</v>
      </c>
      <c r="G34" s="21">
        <f>(F34-E34)/E34</f>
        <v>0.23371569578407916</v>
      </c>
      <c r="H34" s="161">
        <v>158693.77777777778</v>
      </c>
      <c r="I34" s="21">
        <f>(F34-H34)/H34</f>
        <v>2.9103833098546167E-2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81493.303571428565</v>
      </c>
      <c r="F35" s="44">
        <v>119927.85714285714</v>
      </c>
      <c r="G35" s="21">
        <f>(F35-E35)/E35</f>
        <v>0.47162836560848026</v>
      </c>
      <c r="H35" s="161">
        <v>119052.85714285714</v>
      </c>
      <c r="I35" s="21">
        <f>(F35-H35)/H35</f>
        <v>7.3496766142289735E-3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88500</v>
      </c>
      <c r="F36" s="44">
        <v>115666.66666666667</v>
      </c>
      <c r="G36" s="21">
        <f>(F36-E36)/E36</f>
        <v>0.30696798493408667</v>
      </c>
      <c r="H36" s="161">
        <v>119416.66666666667</v>
      </c>
      <c r="I36" s="21">
        <f>(F36-H36)/H36</f>
        <v>-3.1402651779483599E-2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110499.4</v>
      </c>
      <c r="F37" s="164">
        <v>169222.11111111112</v>
      </c>
      <c r="G37" s="148">
        <f>(F37-E37)/E37</f>
        <v>0.5314301354678046</v>
      </c>
      <c r="H37" s="164">
        <v>181610.99966666667</v>
      </c>
      <c r="I37" s="148">
        <f>(F37-H37)/H37</f>
        <v>-6.8216620019131105E-2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1902145.125</v>
      </c>
      <c r="F39" s="44">
        <v>1881650.75</v>
      </c>
      <c r="G39" s="21">
        <f t="shared" ref="G39:G44" si="2">(F39-E39)/E39</f>
        <v>-1.0774348776358481E-2</v>
      </c>
      <c r="H39" s="161">
        <v>1889813.45</v>
      </c>
      <c r="I39" s="21">
        <f t="shared" ref="I39:I44" si="3">(F39-H39)/H39</f>
        <v>-4.3193152212986701E-3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1008879.5333333333</v>
      </c>
      <c r="F40" s="44">
        <v>1116557.3</v>
      </c>
      <c r="G40" s="21">
        <f t="shared" si="2"/>
        <v>0.10673005359807416</v>
      </c>
      <c r="H40" s="161">
        <v>1111268.7375</v>
      </c>
      <c r="I40" s="21">
        <f t="shared" si="3"/>
        <v>4.7590311159995177E-3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578116.5</v>
      </c>
      <c r="F41" s="169">
        <v>734822.40000000002</v>
      </c>
      <c r="G41" s="21">
        <f t="shared" si="2"/>
        <v>0.27106283941039572</v>
      </c>
      <c r="H41" s="169">
        <v>734822.40000000002</v>
      </c>
      <c r="I41" s="21">
        <f t="shared" si="3"/>
        <v>0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290590.625</v>
      </c>
      <c r="F42" s="162">
        <v>315923.40000000002</v>
      </c>
      <c r="G42" s="21">
        <f t="shared" si="2"/>
        <v>8.7176848874598145E-2</v>
      </c>
      <c r="H42" s="162">
        <v>298880.40000000002</v>
      </c>
      <c r="I42" s="21">
        <f t="shared" si="3"/>
        <v>5.7022809123649452E-2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178503</v>
      </c>
      <c r="F43" s="162">
        <v>215280</v>
      </c>
      <c r="G43" s="21">
        <f t="shared" si="2"/>
        <v>0.20603015075376885</v>
      </c>
      <c r="H43" s="162">
        <v>215280</v>
      </c>
      <c r="I43" s="21">
        <f t="shared" si="3"/>
        <v>0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895609.64999999991</v>
      </c>
      <c r="F44" s="165">
        <v>948487.8</v>
      </c>
      <c r="G44" s="152">
        <f t="shared" si="2"/>
        <v>5.904151434723838E-2</v>
      </c>
      <c r="H44" s="165">
        <v>925165.8</v>
      </c>
      <c r="I44" s="152">
        <f t="shared" si="3"/>
        <v>2.5208454527826253E-2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470451.58333333331</v>
      </c>
      <c r="F46" s="41">
        <v>481576.875</v>
      </c>
      <c r="G46" s="21">
        <f t="shared" ref="G46:G51" si="4">(F46-E46)/E46</f>
        <v>2.3648111858482115E-2</v>
      </c>
      <c r="H46" s="159">
        <v>481576.875</v>
      </c>
      <c r="I46" s="21">
        <f t="shared" ref="I46:I51" si="5">(F46-H46)/H46</f>
        <v>0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313381.89999999997</v>
      </c>
      <c r="F47" s="45">
        <v>318793.8</v>
      </c>
      <c r="G47" s="21">
        <f t="shared" si="4"/>
        <v>1.7269344528193949E-2</v>
      </c>
      <c r="H47" s="162">
        <v>318793.8</v>
      </c>
      <c r="I47" s="21">
        <f t="shared" si="5"/>
        <v>0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990175.875</v>
      </c>
      <c r="F48" s="45">
        <v>1102541.142857143</v>
      </c>
      <c r="G48" s="21">
        <f t="shared" si="4"/>
        <v>0.11348011064917428</v>
      </c>
      <c r="H48" s="162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1297389.03125</v>
      </c>
      <c r="F49" s="162">
        <v>1451906.625</v>
      </c>
      <c r="G49" s="21">
        <f t="shared" si="4"/>
        <v>0.11909889017724035</v>
      </c>
      <c r="H49" s="162">
        <v>1476237.75</v>
      </c>
      <c r="I49" s="21">
        <f t="shared" si="5"/>
        <v>-1.6481847182135804E-2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142847.25</v>
      </c>
      <c r="F50" s="45">
        <v>166169.25</v>
      </c>
      <c r="G50" s="21">
        <f t="shared" si="4"/>
        <v>0.16326530612244897</v>
      </c>
      <c r="H50" s="162">
        <v>166169.25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1765520.25</v>
      </c>
      <c r="F51" s="165">
        <v>1759465.5</v>
      </c>
      <c r="G51" s="152">
        <f t="shared" si="4"/>
        <v>-3.4294423980693509E-3</v>
      </c>
      <c r="H51" s="165">
        <v>1759465.5</v>
      </c>
      <c r="I51" s="152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154059.75</v>
      </c>
      <c r="F53" s="123">
        <v>156750.75</v>
      </c>
      <c r="G53" s="22">
        <f t="shared" ref="G53:G61" si="6">(F53-E53)/E53</f>
        <v>1.7467248908296942E-2</v>
      </c>
      <c r="H53" s="123">
        <v>156750.75</v>
      </c>
      <c r="I53" s="22">
        <f t="shared" ref="I53:I61" si="7">(F53-H53)/H53</f>
        <v>0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179660.33333333334</v>
      </c>
      <c r="F54" s="173">
        <v>213261.75</v>
      </c>
      <c r="G54" s="146">
        <f t="shared" si="6"/>
        <v>0.18702746479003893</v>
      </c>
      <c r="H54" s="173">
        <v>213261.75</v>
      </c>
      <c r="I54" s="146">
        <f t="shared" si="7"/>
        <v>0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140290.79999999999</v>
      </c>
      <c r="F55" s="173">
        <v>147108</v>
      </c>
      <c r="G55" s="146">
        <f t="shared" si="6"/>
        <v>4.85933503836318E-2</v>
      </c>
      <c r="H55" s="173">
        <v>146211</v>
      </c>
      <c r="I55" s="146">
        <f t="shared" si="7"/>
        <v>6.1349693251533744E-3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191341.3125</v>
      </c>
      <c r="F56" s="173">
        <v>184961.4</v>
      </c>
      <c r="G56" s="146">
        <f t="shared" si="6"/>
        <v>-3.334309991210082E-2</v>
      </c>
      <c r="H56" s="173">
        <v>195366.6</v>
      </c>
      <c r="I56" s="146">
        <f t="shared" si="7"/>
        <v>-5.3259871441689678E-2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109714.3125</v>
      </c>
      <c r="F57" s="178">
        <v>108873.375</v>
      </c>
      <c r="G57" s="146">
        <f t="shared" si="6"/>
        <v>-7.6647930505876344E-3</v>
      </c>
      <c r="H57" s="178">
        <v>108200.625</v>
      </c>
      <c r="I57" s="146">
        <f t="shared" si="7"/>
        <v>6.2176165803108805E-3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148005</v>
      </c>
      <c r="F58" s="165">
        <v>179848.5</v>
      </c>
      <c r="G58" s="151">
        <f t="shared" si="6"/>
        <v>0.21515151515151515</v>
      </c>
      <c r="H58" s="165">
        <v>179848.5</v>
      </c>
      <c r="I58" s="151">
        <f t="shared" si="7"/>
        <v>0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179923.25</v>
      </c>
      <c r="F59" s="172">
        <v>258515.4</v>
      </c>
      <c r="G59" s="146">
        <f t="shared" si="6"/>
        <v>0.4368093061902783</v>
      </c>
      <c r="H59" s="172">
        <v>247751.4</v>
      </c>
      <c r="I59" s="146">
        <f t="shared" si="7"/>
        <v>4.3446777697320783E-2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182819.8125</v>
      </c>
      <c r="F60" s="173">
        <v>220790.14285714287</v>
      </c>
      <c r="G60" s="146">
        <f t="shared" si="6"/>
        <v>0.20769264467516543</v>
      </c>
      <c r="H60" s="173">
        <v>220790.14285714287</v>
      </c>
      <c r="I60" s="146">
        <f t="shared" si="7"/>
        <v>0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926750.5</v>
      </c>
      <c r="F61" s="66">
        <v>1291680</v>
      </c>
      <c r="G61" s="28">
        <f t="shared" si="6"/>
        <v>0.3937731892240684</v>
      </c>
      <c r="H61" s="174">
        <v>1291680</v>
      </c>
      <c r="I61" s="28">
        <f t="shared" si="7"/>
        <v>0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448562.29166666669</v>
      </c>
      <c r="F63" s="51">
        <v>495656.57142857142</v>
      </c>
      <c r="G63" s="21">
        <f t="shared" ref="G63:G68" si="8">(F63-E63)/E63</f>
        <v>0.1049893863947467</v>
      </c>
      <c r="H63" s="167">
        <v>495592.5</v>
      </c>
      <c r="I63" s="21">
        <f t="shared" ref="I63:I68" si="9">(F63-H63)/H63</f>
        <v>1.2928248222364192E-4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2948140</v>
      </c>
      <c r="F64" s="44">
        <v>3145779</v>
      </c>
      <c r="G64" s="21">
        <f t="shared" si="8"/>
        <v>6.7038539553752538E-2</v>
      </c>
      <c r="H64" s="161">
        <v>3145779</v>
      </c>
      <c r="I64" s="21">
        <f t="shared" si="9"/>
        <v>0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828823.99553571432</v>
      </c>
      <c r="F65" s="44">
        <v>830821.33333333337</v>
      </c>
      <c r="G65" s="21">
        <f t="shared" si="8"/>
        <v>2.4098455261639287E-3</v>
      </c>
      <c r="H65" s="161">
        <v>830821.33333333337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600840.5</v>
      </c>
      <c r="F66" s="44">
        <v>587893.80000000005</v>
      </c>
      <c r="G66" s="21">
        <f t="shared" si="8"/>
        <v>-2.1547648668823013E-2</v>
      </c>
      <c r="H66" s="161">
        <v>587893.80000000005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288357.46875</v>
      </c>
      <c r="F67" s="44">
        <v>290329</v>
      </c>
      <c r="G67" s="21">
        <f t="shared" si="8"/>
        <v>6.8371083244224105E-3</v>
      </c>
      <c r="H67" s="161">
        <v>290329</v>
      </c>
      <c r="I67" s="21">
        <f t="shared" si="9"/>
        <v>0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221671.125</v>
      </c>
      <c r="F68" s="170">
        <v>224250</v>
      </c>
      <c r="G68" s="152">
        <f t="shared" si="8"/>
        <v>1.163378856853819E-2</v>
      </c>
      <c r="H68" s="170">
        <v>224250</v>
      </c>
      <c r="I68" s="152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311470.79166666669</v>
      </c>
      <c r="F70" s="41">
        <v>321574.5</v>
      </c>
      <c r="G70" s="21">
        <f>(F70-E70)/E70</f>
        <v>3.2438702451901863E-2</v>
      </c>
      <c r="H70" s="159">
        <v>321637.28999999998</v>
      </c>
      <c r="I70" s="21">
        <f>(F70-H70)/H70</f>
        <v>-1.9521990127444193E-4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205541.14285714287</v>
      </c>
      <c r="F71" s="162">
        <v>212230.20000000004</v>
      </c>
      <c r="G71" s="21">
        <f>(F71-E71)/E71</f>
        <v>3.2543640897755743E-2</v>
      </c>
      <c r="H71" s="162">
        <v>209748.50000000003</v>
      </c>
      <c r="I71" s="21">
        <f>(F71-H71)/H71</f>
        <v>1.183178902352108E-2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97941.1875</v>
      </c>
      <c r="F72" s="162">
        <v>98221.5</v>
      </c>
      <c r="G72" s="21">
        <f>(F72-E72)/E72</f>
        <v>2.8620492272467086E-3</v>
      </c>
      <c r="H72" s="162">
        <v>98221.5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149350.5</v>
      </c>
      <c r="G73" s="21">
        <f>(F73-E73)/E73</f>
        <v>9.0909090909090905E-3</v>
      </c>
      <c r="H73" s="162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128996.075</v>
      </c>
      <c r="F74" s="47">
        <v>134011.79999999999</v>
      </c>
      <c r="G74" s="21">
        <f>(F74-E74)/E74</f>
        <v>3.8882772208379143E-2</v>
      </c>
      <c r="H74" s="165">
        <v>131679.6</v>
      </c>
      <c r="I74" s="21">
        <f>(F74-H74)/H74</f>
        <v>1.7711171662125207E-2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69453.428571428565</v>
      </c>
      <c r="F76" s="41">
        <v>71162</v>
      </c>
      <c r="G76" s="22">
        <f t="shared" ref="G76:G82" si="10">(F76-E76)/E76</f>
        <v>2.4600246002460118E-2</v>
      </c>
      <c r="H76" s="159">
        <v>71162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91606.125</v>
      </c>
      <c r="F77" s="30">
        <v>87681.75</v>
      </c>
      <c r="G77" s="21">
        <f t="shared" si="10"/>
        <v>-4.2839657282741736E-2</v>
      </c>
      <c r="H77" s="153">
        <v>87681.75</v>
      </c>
      <c r="I77" s="21">
        <f t="shared" si="11"/>
        <v>0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51283.839285714283</v>
      </c>
      <c r="F78" s="45">
        <v>55998.428571428572</v>
      </c>
      <c r="G78" s="21">
        <f t="shared" si="10"/>
        <v>9.1931285788651826E-2</v>
      </c>
      <c r="H78" s="162">
        <v>55998.428571428572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97249.749999999985</v>
      </c>
      <c r="F79" s="45">
        <v>88466.625</v>
      </c>
      <c r="G79" s="21">
        <f t="shared" si="10"/>
        <v>-9.0315142198308856E-2</v>
      </c>
      <c r="H79" s="162">
        <v>88466.625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143049.07499999998</v>
      </c>
      <c r="F80" s="57">
        <v>142084.79999999999</v>
      </c>
      <c r="G80" s="21">
        <f t="shared" si="10"/>
        <v>-6.7408684746825126E-3</v>
      </c>
      <c r="H80" s="171">
        <v>142802.4</v>
      </c>
      <c r="I80" s="21">
        <f t="shared" si="11"/>
        <v>-5.0251256281407444E-3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562866.25</v>
      </c>
      <c r="F81" s="57">
        <v>546497.25</v>
      </c>
      <c r="G81" s="21">
        <f t="shared" si="10"/>
        <v>-2.9081509150708538E-2</v>
      </c>
      <c r="H81" s="171">
        <v>546497.25</v>
      </c>
      <c r="I81" s="21">
        <f t="shared" si="11"/>
        <v>0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247572.00000000003</v>
      </c>
      <c r="F82" s="165">
        <v>301392</v>
      </c>
      <c r="G82" s="148">
        <f t="shared" si="10"/>
        <v>0.21739130434782594</v>
      </c>
      <c r="H82" s="165">
        <v>301392</v>
      </c>
      <c r="I82" s="148">
        <f t="shared" si="11"/>
        <v>0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73" zoomScaleNormal="100" workbookViewId="0">
      <selection activeCell="F86" sqref="F86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225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6" t="s">
        <v>208</v>
      </c>
      <c r="E11" s="226"/>
      <c r="F11" s="187" t="s">
        <v>218</v>
      </c>
      <c r="H11" s="117"/>
    </row>
    <row r="12" spans="1:9" s="117" customFormat="1" ht="24.75" customHeight="1">
      <c r="A12" s="203" t="s">
        <v>3</v>
      </c>
      <c r="B12" s="209"/>
      <c r="C12" s="211" t="s">
        <v>0</v>
      </c>
      <c r="D12" s="205" t="s">
        <v>23</v>
      </c>
      <c r="E12" s="205" t="s">
        <v>220</v>
      </c>
      <c r="F12" s="222" t="s">
        <v>230</v>
      </c>
      <c r="G12" s="205" t="s">
        <v>197</v>
      </c>
      <c r="H12" s="222" t="s">
        <v>222</v>
      </c>
      <c r="I12" s="205" t="s">
        <v>187</v>
      </c>
    </row>
    <row r="13" spans="1:9" s="117" customFormat="1" ht="33.75" customHeight="1" thickBot="1">
      <c r="A13" s="204"/>
      <c r="B13" s="210"/>
      <c r="C13" s="212"/>
      <c r="D13" s="225"/>
      <c r="E13" s="206"/>
      <c r="F13" s="223"/>
      <c r="G13" s="224"/>
      <c r="H13" s="223"/>
      <c r="I13" s="224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18</v>
      </c>
      <c r="C15" s="140" t="s">
        <v>98</v>
      </c>
      <c r="D15" s="137" t="s">
        <v>83</v>
      </c>
      <c r="E15" s="158">
        <v>104393.53571428571</v>
      </c>
      <c r="F15" s="158">
        <v>112958.33333333333</v>
      </c>
      <c r="G15" s="146">
        <f>(F15-E15)/E15</f>
        <v>8.2043371368209828E-2</v>
      </c>
      <c r="H15" s="158">
        <v>130166.63333333333</v>
      </c>
      <c r="I15" s="146">
        <f>(F15-H15)/H15</f>
        <v>-0.1322020825101364</v>
      </c>
    </row>
    <row r="16" spans="1:9" ht="16.5">
      <c r="A16" s="121"/>
      <c r="B16" s="154" t="s">
        <v>7</v>
      </c>
      <c r="C16" s="141" t="s">
        <v>87</v>
      </c>
      <c r="D16" s="137" t="s">
        <v>161</v>
      </c>
      <c r="E16" s="161">
        <v>38374.400000000001</v>
      </c>
      <c r="F16" s="161">
        <v>78499.399999999994</v>
      </c>
      <c r="G16" s="146">
        <f>(F16-E16)/E16</f>
        <v>1.0456189543028684</v>
      </c>
      <c r="H16" s="161">
        <v>87332.700000000012</v>
      </c>
      <c r="I16" s="146">
        <f>(F16-H16)/H16</f>
        <v>-0.10114538998565276</v>
      </c>
    </row>
    <row r="17" spans="1:9" ht="16.5">
      <c r="A17" s="121"/>
      <c r="B17" s="154" t="s">
        <v>11</v>
      </c>
      <c r="C17" s="141" t="s">
        <v>91</v>
      </c>
      <c r="D17" s="137" t="s">
        <v>81</v>
      </c>
      <c r="E17" s="161">
        <v>29006.277777777777</v>
      </c>
      <c r="F17" s="161">
        <v>33187.375</v>
      </c>
      <c r="G17" s="146">
        <f>(F17-E17)/E17</f>
        <v>0.14414456257553443</v>
      </c>
      <c r="H17" s="161">
        <v>35819.333333333328</v>
      </c>
      <c r="I17" s="146">
        <f>(F17-H17)/H17</f>
        <v>-7.3478707960319259E-2</v>
      </c>
    </row>
    <row r="18" spans="1:9" ht="16.5">
      <c r="A18" s="121"/>
      <c r="B18" s="154" t="s">
        <v>13</v>
      </c>
      <c r="C18" s="141" t="s">
        <v>93</v>
      </c>
      <c r="D18" s="137" t="s">
        <v>81</v>
      </c>
      <c r="E18" s="161">
        <v>35103.635416666664</v>
      </c>
      <c r="F18" s="161">
        <v>37374.875</v>
      </c>
      <c r="G18" s="146">
        <f>(F18-E18)/E18</f>
        <v>6.4700979154284008E-2</v>
      </c>
      <c r="H18" s="161">
        <v>39749.875</v>
      </c>
      <c r="I18" s="146">
        <f>(F18-H18)/H18</f>
        <v>-5.9748615561684155E-2</v>
      </c>
    </row>
    <row r="19" spans="1:9" ht="16.5">
      <c r="A19" s="121"/>
      <c r="B19" s="154" t="s">
        <v>5</v>
      </c>
      <c r="C19" s="141" t="s">
        <v>85</v>
      </c>
      <c r="D19" s="137" t="s">
        <v>161</v>
      </c>
      <c r="E19" s="161">
        <v>86318.777777777781</v>
      </c>
      <c r="F19" s="161">
        <v>86193.777777777781</v>
      </c>
      <c r="G19" s="146">
        <f>(F19-E19)/E19</f>
        <v>-1.4481205969088739E-3</v>
      </c>
      <c r="H19" s="161">
        <v>90888.155555555553</v>
      </c>
      <c r="I19" s="146">
        <f>(F19-H19)/H19</f>
        <v>-5.1650049988178327E-2</v>
      </c>
    </row>
    <row r="20" spans="1:9" ht="16.5" customHeight="1">
      <c r="A20" s="121"/>
      <c r="B20" s="154" t="s">
        <v>12</v>
      </c>
      <c r="C20" s="141" t="s">
        <v>92</v>
      </c>
      <c r="D20" s="137" t="s">
        <v>81</v>
      </c>
      <c r="E20" s="161">
        <v>34228.5</v>
      </c>
      <c r="F20" s="161">
        <v>36728.974999999999</v>
      </c>
      <c r="G20" s="146">
        <f>(F20-E20)/E20</f>
        <v>7.3052427071008036E-2</v>
      </c>
      <c r="H20" s="161">
        <v>38562.375</v>
      </c>
      <c r="I20" s="146">
        <f>(F20-H20)/H20</f>
        <v>-4.7543752167754229E-2</v>
      </c>
    </row>
    <row r="21" spans="1:9" ht="16.5">
      <c r="A21" s="121"/>
      <c r="B21" s="154" t="s">
        <v>16</v>
      </c>
      <c r="C21" s="141" t="s">
        <v>96</v>
      </c>
      <c r="D21" s="137" t="s">
        <v>81</v>
      </c>
      <c r="E21" s="161">
        <v>34152.111111111109</v>
      </c>
      <c r="F21" s="161">
        <v>36333.175000000003</v>
      </c>
      <c r="G21" s="146">
        <f>(F21-E21)/E21</f>
        <v>6.3863223031600594E-2</v>
      </c>
      <c r="H21" s="161">
        <v>37999.875</v>
      </c>
      <c r="I21" s="146">
        <f>(F21-H21)/H21</f>
        <v>-4.3860670594311091E-2</v>
      </c>
    </row>
    <row r="22" spans="1:9" ht="16.5">
      <c r="A22" s="121"/>
      <c r="B22" s="154" t="s">
        <v>8</v>
      </c>
      <c r="C22" s="141" t="s">
        <v>89</v>
      </c>
      <c r="D22" s="139" t="s">
        <v>161</v>
      </c>
      <c r="E22" s="161">
        <v>125514.875</v>
      </c>
      <c r="F22" s="161">
        <v>159892</v>
      </c>
      <c r="G22" s="146">
        <f>(F22-E22)/E22</f>
        <v>0.27388885181935607</v>
      </c>
      <c r="H22" s="161">
        <v>167061.75</v>
      </c>
      <c r="I22" s="146">
        <f>(F22-H22)/H22</f>
        <v>-4.2916765806655321E-2</v>
      </c>
    </row>
    <row r="23" spans="1:9" ht="16.5">
      <c r="A23" s="121"/>
      <c r="B23" s="154" t="s">
        <v>14</v>
      </c>
      <c r="C23" s="141" t="s">
        <v>94</v>
      </c>
      <c r="D23" s="139" t="s">
        <v>81</v>
      </c>
      <c r="E23" s="161">
        <v>35010.494444444441</v>
      </c>
      <c r="F23" s="161">
        <v>36055.37777777778</v>
      </c>
      <c r="G23" s="146">
        <f>(F23-E23)/E23</f>
        <v>2.9844860802848316E-2</v>
      </c>
      <c r="H23" s="161">
        <v>37569.333333333328</v>
      </c>
      <c r="I23" s="146">
        <f>(F23-H23)/H23</f>
        <v>-4.0297642285078678E-2</v>
      </c>
    </row>
    <row r="24" spans="1:9" ht="16.5">
      <c r="A24" s="121"/>
      <c r="B24" s="154" t="s">
        <v>15</v>
      </c>
      <c r="C24" s="141" t="s">
        <v>95</v>
      </c>
      <c r="D24" s="139" t="s">
        <v>82</v>
      </c>
      <c r="E24" s="161">
        <v>68311.899999999994</v>
      </c>
      <c r="F24" s="161">
        <v>86055.377777777787</v>
      </c>
      <c r="G24" s="146">
        <f>(F24-E24)/E24</f>
        <v>0.25974212073998521</v>
      </c>
      <c r="H24" s="161">
        <v>88194.266666666663</v>
      </c>
      <c r="I24" s="146">
        <f>(F24-H24)/H24</f>
        <v>-2.4252017389893177E-2</v>
      </c>
    </row>
    <row r="25" spans="1:9" ht="16.5">
      <c r="A25" s="121"/>
      <c r="B25" s="154" t="s">
        <v>6</v>
      </c>
      <c r="C25" s="141" t="s">
        <v>86</v>
      </c>
      <c r="D25" s="139" t="s">
        <v>161</v>
      </c>
      <c r="E25" s="161">
        <v>67099.399999999994</v>
      </c>
      <c r="F25" s="161">
        <v>70971.522222222222</v>
      </c>
      <c r="G25" s="146">
        <f>(F25-E25)/E25</f>
        <v>5.7707255537638606E-2</v>
      </c>
      <c r="H25" s="161">
        <v>71499.399999999994</v>
      </c>
      <c r="I25" s="146">
        <f>(F25-H25)/H25</f>
        <v>-7.382967937881609E-3</v>
      </c>
    </row>
    <row r="26" spans="1:9" ht="16.5">
      <c r="A26" s="121"/>
      <c r="B26" s="154" t="s">
        <v>19</v>
      </c>
      <c r="C26" s="141" t="s">
        <v>99</v>
      </c>
      <c r="D26" s="139" t="s">
        <v>161</v>
      </c>
      <c r="E26" s="161">
        <v>71486.899999999994</v>
      </c>
      <c r="F26" s="161">
        <v>53833.222222222219</v>
      </c>
      <c r="G26" s="146">
        <f>(F26-E26)/E26</f>
        <v>-0.24694982965799014</v>
      </c>
      <c r="H26" s="161">
        <v>53305.444444444445</v>
      </c>
      <c r="I26" s="146">
        <f>(F26-H26)/H26</f>
        <v>9.9010107368644098E-3</v>
      </c>
    </row>
    <row r="27" spans="1:9" ht="16.5">
      <c r="A27" s="121"/>
      <c r="B27" s="154" t="s">
        <v>17</v>
      </c>
      <c r="C27" s="141" t="s">
        <v>97</v>
      </c>
      <c r="D27" s="139" t="s">
        <v>161</v>
      </c>
      <c r="E27" s="161">
        <v>59111</v>
      </c>
      <c r="F27" s="161">
        <v>50249.4</v>
      </c>
      <c r="G27" s="146">
        <f>(F27-E27)/E27</f>
        <v>-0.14991456750858551</v>
      </c>
      <c r="H27" s="161">
        <v>49499.4</v>
      </c>
      <c r="I27" s="146">
        <f>(F27-H27)/H27</f>
        <v>1.5151698808470405E-2</v>
      </c>
    </row>
    <row r="28" spans="1:9" ht="17.25" thickBot="1">
      <c r="A28" s="36"/>
      <c r="B28" s="154" t="s">
        <v>10</v>
      </c>
      <c r="C28" s="141" t="s">
        <v>90</v>
      </c>
      <c r="D28" s="139" t="s">
        <v>161</v>
      </c>
      <c r="E28" s="161">
        <v>77599.399999999994</v>
      </c>
      <c r="F28" s="161">
        <v>89749.4</v>
      </c>
      <c r="G28" s="146">
        <f>(F28-E28)/E28</f>
        <v>0.15657337556733686</v>
      </c>
      <c r="H28" s="161">
        <v>86541</v>
      </c>
      <c r="I28" s="146">
        <f>(F28-H28)/H28</f>
        <v>3.7073756947573915E-2</v>
      </c>
    </row>
    <row r="29" spans="1:9" ht="16.5">
      <c r="A29" s="121"/>
      <c r="B29" s="154" t="s">
        <v>9</v>
      </c>
      <c r="C29" s="141" t="s">
        <v>88</v>
      </c>
      <c r="D29" s="139" t="s">
        <v>161</v>
      </c>
      <c r="E29" s="161">
        <v>94099.4</v>
      </c>
      <c r="F29" s="161">
        <v>95666</v>
      </c>
      <c r="G29" s="146">
        <f>(F29-E29)/E29</f>
        <v>1.6648352699379657E-2</v>
      </c>
      <c r="H29" s="161">
        <v>79566</v>
      </c>
      <c r="I29" s="146">
        <f>(F29-H29)/H29</f>
        <v>0.20234773647035165</v>
      </c>
    </row>
    <row r="30" spans="1:9" ht="17.25" thickBot="1">
      <c r="A30" s="36"/>
      <c r="B30" s="155" t="s">
        <v>4</v>
      </c>
      <c r="C30" s="142" t="s">
        <v>84</v>
      </c>
      <c r="D30" s="138" t="s">
        <v>161</v>
      </c>
      <c r="E30" s="164">
        <v>64460.633333333331</v>
      </c>
      <c r="F30" s="164">
        <v>110449.4</v>
      </c>
      <c r="G30" s="148">
        <f>(F30-E30)/E30</f>
        <v>0.71343957216264808</v>
      </c>
      <c r="H30" s="164">
        <v>85832.700000000012</v>
      </c>
      <c r="I30" s="148">
        <f>(F30-H30)/H30</f>
        <v>0.28679862103836856</v>
      </c>
    </row>
    <row r="31" spans="1:9" ht="15.75" customHeight="1" thickBot="1">
      <c r="A31" s="215" t="s">
        <v>188</v>
      </c>
      <c r="B31" s="216"/>
      <c r="C31" s="216"/>
      <c r="D31" s="217"/>
      <c r="E31" s="91">
        <f>SUM(E15:E30)</f>
        <v>1024271.2405753969</v>
      </c>
      <c r="F31" s="92">
        <f>SUM(F15:F30)</f>
        <v>1174197.611111111</v>
      </c>
      <c r="G31" s="93">
        <f t="shared" ref="G31" si="0">(F31-E31)/E31</f>
        <v>0.14637369926689645</v>
      </c>
      <c r="H31" s="92">
        <f>SUM(H15:H30)</f>
        <v>1179588.2416666667</v>
      </c>
      <c r="I31" s="96">
        <f t="shared" ref="I31" si="1">(F31-H31)/H31</f>
        <v>-4.5699256445106192E-3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30</v>
      </c>
      <c r="C33" s="143" t="s">
        <v>104</v>
      </c>
      <c r="D33" s="145" t="s">
        <v>161</v>
      </c>
      <c r="E33" s="167">
        <v>110499.4</v>
      </c>
      <c r="F33" s="167">
        <v>169222.11111111112</v>
      </c>
      <c r="G33" s="146">
        <f>(F33-E33)/E33</f>
        <v>0.5314301354678046</v>
      </c>
      <c r="H33" s="167">
        <v>181610.99966666667</v>
      </c>
      <c r="I33" s="146">
        <f>(F33-H33)/H33</f>
        <v>-6.8216620019131105E-2</v>
      </c>
    </row>
    <row r="34" spans="1:9" ht="16.5">
      <c r="A34" s="35"/>
      <c r="B34" s="154" t="s">
        <v>29</v>
      </c>
      <c r="C34" s="141" t="s">
        <v>103</v>
      </c>
      <c r="D34" s="137" t="s">
        <v>161</v>
      </c>
      <c r="E34" s="161">
        <v>88500</v>
      </c>
      <c r="F34" s="161">
        <v>115666.66666666667</v>
      </c>
      <c r="G34" s="146">
        <f>(F34-E34)/E34</f>
        <v>0.30696798493408667</v>
      </c>
      <c r="H34" s="161">
        <v>119416.66666666667</v>
      </c>
      <c r="I34" s="146">
        <f>(F34-H34)/H34</f>
        <v>-3.1402651779483599E-2</v>
      </c>
    </row>
    <row r="35" spans="1:9" ht="16.5">
      <c r="A35" s="35"/>
      <c r="B35" s="156" t="s">
        <v>28</v>
      </c>
      <c r="C35" s="141" t="s">
        <v>102</v>
      </c>
      <c r="D35" s="137" t="s">
        <v>161</v>
      </c>
      <c r="E35" s="161">
        <v>81493.303571428565</v>
      </c>
      <c r="F35" s="161">
        <v>119927.85714285714</v>
      </c>
      <c r="G35" s="146">
        <f>(F35-E35)/E35</f>
        <v>0.47162836560848026</v>
      </c>
      <c r="H35" s="161">
        <v>119052.85714285714</v>
      </c>
      <c r="I35" s="146">
        <f>(F35-H35)/H35</f>
        <v>7.3496766142289735E-3</v>
      </c>
    </row>
    <row r="36" spans="1:9" ht="16.5">
      <c r="A36" s="35"/>
      <c r="B36" s="154" t="s">
        <v>26</v>
      </c>
      <c r="C36" s="141" t="s">
        <v>100</v>
      </c>
      <c r="D36" s="137" t="s">
        <v>161</v>
      </c>
      <c r="E36" s="161">
        <v>134061.9</v>
      </c>
      <c r="F36" s="161">
        <v>163437.375</v>
      </c>
      <c r="G36" s="146">
        <f>(F36-E36)/E36</f>
        <v>0.21911874290905922</v>
      </c>
      <c r="H36" s="161">
        <v>159568.77777777778</v>
      </c>
      <c r="I36" s="146">
        <f>(F36-H36)/H36</f>
        <v>2.4244073784971839E-2</v>
      </c>
    </row>
    <row r="37" spans="1:9" ht="17.25" thickBot="1">
      <c r="A37" s="36"/>
      <c r="B37" s="156" t="s">
        <v>27</v>
      </c>
      <c r="C37" s="141" t="s">
        <v>101</v>
      </c>
      <c r="D37" s="149" t="s">
        <v>161</v>
      </c>
      <c r="E37" s="164">
        <v>132374.39999999999</v>
      </c>
      <c r="F37" s="164">
        <v>163312.375</v>
      </c>
      <c r="G37" s="148">
        <f>(F37-E37)/E37</f>
        <v>0.23371569578407916</v>
      </c>
      <c r="H37" s="164">
        <v>158693.77777777778</v>
      </c>
      <c r="I37" s="148">
        <f>(F37-H37)/H37</f>
        <v>2.9103833098546167E-2</v>
      </c>
    </row>
    <row r="38" spans="1:9" ht="15.75" customHeight="1" thickBot="1">
      <c r="A38" s="215" t="s">
        <v>189</v>
      </c>
      <c r="B38" s="216"/>
      <c r="C38" s="216"/>
      <c r="D38" s="217"/>
      <c r="E38" s="76">
        <f>SUM(E33:E37)</f>
        <v>546929.00357142859</v>
      </c>
      <c r="F38" s="94">
        <f>SUM(F33:F37)</f>
        <v>731566.38492063503</v>
      </c>
      <c r="G38" s="95">
        <f t="shared" ref="G38" si="2">(F38-E38)/E38</f>
        <v>0.33758930344437826</v>
      </c>
      <c r="H38" s="94">
        <f>SUM(H33:H37)</f>
        <v>738343.07903174602</v>
      </c>
      <c r="I38" s="96">
        <f t="shared" ref="I38" si="3">(F38-H38)/H38</f>
        <v>-9.1782455928182665E-3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31</v>
      </c>
      <c r="C40" s="141" t="s">
        <v>105</v>
      </c>
      <c r="D40" s="145" t="s">
        <v>161</v>
      </c>
      <c r="E40" s="161">
        <v>1902145.125</v>
      </c>
      <c r="F40" s="161">
        <v>1881650.75</v>
      </c>
      <c r="G40" s="146">
        <f>(F40-E40)/E40</f>
        <v>-1.0774348776358481E-2</v>
      </c>
      <c r="H40" s="161">
        <v>1889813.45</v>
      </c>
      <c r="I40" s="146">
        <f>(F40-H40)/H40</f>
        <v>-4.3193152212986701E-3</v>
      </c>
    </row>
    <row r="41" spans="1:9" ht="16.5">
      <c r="A41" s="35"/>
      <c r="B41" s="154" t="s">
        <v>33</v>
      </c>
      <c r="C41" s="141" t="s">
        <v>107</v>
      </c>
      <c r="D41" s="137" t="s">
        <v>161</v>
      </c>
      <c r="E41" s="161">
        <v>578116.5</v>
      </c>
      <c r="F41" s="161">
        <v>734822.40000000002</v>
      </c>
      <c r="G41" s="146">
        <f>(F41-E41)/E41</f>
        <v>0.27106283941039572</v>
      </c>
      <c r="H41" s="161">
        <v>734822.40000000002</v>
      </c>
      <c r="I41" s="146">
        <f>(F41-H41)/H41</f>
        <v>0</v>
      </c>
    </row>
    <row r="42" spans="1:9" ht="16.5">
      <c r="A42" s="35"/>
      <c r="B42" s="156" t="s">
        <v>35</v>
      </c>
      <c r="C42" s="141" t="s">
        <v>152</v>
      </c>
      <c r="D42" s="137" t="s">
        <v>161</v>
      </c>
      <c r="E42" s="169">
        <v>178503</v>
      </c>
      <c r="F42" s="169">
        <v>215280</v>
      </c>
      <c r="G42" s="146">
        <f>(F42-E42)/E42</f>
        <v>0.20603015075376885</v>
      </c>
      <c r="H42" s="169">
        <v>215280</v>
      </c>
      <c r="I42" s="146">
        <f>(F42-H42)/H42</f>
        <v>0</v>
      </c>
    </row>
    <row r="43" spans="1:9" ht="16.5">
      <c r="A43" s="35"/>
      <c r="B43" s="154" t="s">
        <v>32</v>
      </c>
      <c r="C43" s="141" t="s">
        <v>106</v>
      </c>
      <c r="D43" s="137" t="s">
        <v>161</v>
      </c>
      <c r="E43" s="162">
        <v>1008879.5333333333</v>
      </c>
      <c r="F43" s="162">
        <v>1116557.3</v>
      </c>
      <c r="G43" s="146">
        <f>(F43-E43)/E43</f>
        <v>0.10673005359807416</v>
      </c>
      <c r="H43" s="162">
        <v>1111268.7375</v>
      </c>
      <c r="I43" s="146">
        <f>(F43-H43)/H43</f>
        <v>4.7590311159995177E-3</v>
      </c>
    </row>
    <row r="44" spans="1:9" ht="16.5">
      <c r="A44" s="35"/>
      <c r="B44" s="154" t="s">
        <v>36</v>
      </c>
      <c r="C44" s="141" t="s">
        <v>153</v>
      </c>
      <c r="D44" s="137" t="s">
        <v>161</v>
      </c>
      <c r="E44" s="162">
        <v>895609.64999999991</v>
      </c>
      <c r="F44" s="162">
        <v>948487.8</v>
      </c>
      <c r="G44" s="146">
        <f>(F44-E44)/E44</f>
        <v>5.904151434723838E-2</v>
      </c>
      <c r="H44" s="162">
        <v>925165.8</v>
      </c>
      <c r="I44" s="146">
        <f>(F44-H44)/H44</f>
        <v>2.5208454527826253E-2</v>
      </c>
    </row>
    <row r="45" spans="1:9" ht="16.5" customHeight="1" thickBot="1">
      <c r="A45" s="36"/>
      <c r="B45" s="154" t="s">
        <v>34</v>
      </c>
      <c r="C45" s="141" t="s">
        <v>154</v>
      </c>
      <c r="D45" s="137" t="s">
        <v>161</v>
      </c>
      <c r="E45" s="165">
        <v>290590.625</v>
      </c>
      <c r="F45" s="165">
        <v>315923.40000000002</v>
      </c>
      <c r="G45" s="152">
        <f>(F45-E45)/E45</f>
        <v>8.7176848874598145E-2</v>
      </c>
      <c r="H45" s="165">
        <v>298880.40000000002</v>
      </c>
      <c r="I45" s="152">
        <f>(F45-H45)/H45</f>
        <v>5.7022809123649452E-2</v>
      </c>
    </row>
    <row r="46" spans="1:9" ht="15.75" customHeight="1" thickBot="1">
      <c r="A46" s="215" t="s">
        <v>190</v>
      </c>
      <c r="B46" s="216"/>
      <c r="C46" s="216"/>
      <c r="D46" s="217"/>
      <c r="E46" s="76">
        <f>SUM(E40:E45)</f>
        <v>4853844.4333333336</v>
      </c>
      <c r="F46" s="76">
        <f>SUM(F40:F45)</f>
        <v>5212721.6500000004</v>
      </c>
      <c r="G46" s="95">
        <f t="shared" ref="G46" si="4">(F46-E46)/E46</f>
        <v>7.3936695251728773E-2</v>
      </c>
      <c r="H46" s="94">
        <f>SUM(H40:H45)</f>
        <v>5175230.7875000006</v>
      </c>
      <c r="I46" s="96">
        <f t="shared" ref="I46" si="5">(F46-H46)/H46</f>
        <v>7.2442880403620668E-3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48</v>
      </c>
      <c r="C48" s="141" t="s">
        <v>157</v>
      </c>
      <c r="D48" s="145" t="s">
        <v>114</v>
      </c>
      <c r="E48" s="159">
        <v>1297389.03125</v>
      </c>
      <c r="F48" s="159">
        <v>1451906.625</v>
      </c>
      <c r="G48" s="146">
        <f>(F48-E48)/E48</f>
        <v>0.11909889017724035</v>
      </c>
      <c r="H48" s="159">
        <v>1476237.75</v>
      </c>
      <c r="I48" s="146">
        <f>(F48-H48)/H48</f>
        <v>-1.6481847182135804E-2</v>
      </c>
    </row>
    <row r="49" spans="1:9" ht="16.5">
      <c r="A49" s="35"/>
      <c r="B49" s="154" t="s">
        <v>45</v>
      </c>
      <c r="C49" s="141" t="s">
        <v>109</v>
      </c>
      <c r="D49" s="139" t="s">
        <v>108</v>
      </c>
      <c r="E49" s="162">
        <v>470451.58333333331</v>
      </c>
      <c r="F49" s="162">
        <v>481576.875</v>
      </c>
      <c r="G49" s="146">
        <f>(F49-E49)/E49</f>
        <v>2.3648111858482115E-2</v>
      </c>
      <c r="H49" s="162">
        <v>481576.875</v>
      </c>
      <c r="I49" s="146">
        <f>(F49-H49)/H49</f>
        <v>0</v>
      </c>
    </row>
    <row r="50" spans="1:9" ht="16.5">
      <c r="A50" s="35"/>
      <c r="B50" s="154" t="s">
        <v>46</v>
      </c>
      <c r="C50" s="141" t="s">
        <v>111</v>
      </c>
      <c r="D50" s="137" t="s">
        <v>110</v>
      </c>
      <c r="E50" s="162">
        <v>313381.89999999997</v>
      </c>
      <c r="F50" s="162">
        <v>318793.8</v>
      </c>
      <c r="G50" s="146">
        <f>(F50-E50)/E50</f>
        <v>1.7269344528193949E-2</v>
      </c>
      <c r="H50" s="162">
        <v>318793.8</v>
      </c>
      <c r="I50" s="146">
        <f>(F50-H50)/H50</f>
        <v>0</v>
      </c>
    </row>
    <row r="51" spans="1:9" ht="16.5">
      <c r="A51" s="35"/>
      <c r="B51" s="154" t="s">
        <v>47</v>
      </c>
      <c r="C51" s="141" t="s">
        <v>113</v>
      </c>
      <c r="D51" s="137" t="s">
        <v>114</v>
      </c>
      <c r="E51" s="162">
        <v>990175.875</v>
      </c>
      <c r="F51" s="162">
        <v>1102541.142857143</v>
      </c>
      <c r="G51" s="146">
        <f>(F51-E51)/E51</f>
        <v>0.11348011064917428</v>
      </c>
      <c r="H51" s="162">
        <v>1102541.142857143</v>
      </c>
      <c r="I51" s="146">
        <f>(F51-H51)/H51</f>
        <v>0</v>
      </c>
    </row>
    <row r="52" spans="1:9" ht="16.5">
      <c r="A52" s="35"/>
      <c r="B52" s="154" t="s">
        <v>49</v>
      </c>
      <c r="C52" s="141" t="s">
        <v>158</v>
      </c>
      <c r="D52" s="139" t="s">
        <v>199</v>
      </c>
      <c r="E52" s="162">
        <v>142847.25</v>
      </c>
      <c r="F52" s="162">
        <v>166169.25</v>
      </c>
      <c r="G52" s="146">
        <f>(F52-E52)/E52</f>
        <v>0.16326530612244897</v>
      </c>
      <c r="H52" s="162">
        <v>166169.25</v>
      </c>
      <c r="I52" s="146">
        <f>(F52-H52)/H52</f>
        <v>0</v>
      </c>
    </row>
    <row r="53" spans="1:9" ht="16.5" customHeight="1" thickBot="1">
      <c r="A53" s="36"/>
      <c r="B53" s="154" t="s">
        <v>50</v>
      </c>
      <c r="C53" s="141" t="s">
        <v>159</v>
      </c>
      <c r="D53" s="138" t="s">
        <v>112</v>
      </c>
      <c r="E53" s="165">
        <v>1765520.25</v>
      </c>
      <c r="F53" s="165">
        <v>1759465.5</v>
      </c>
      <c r="G53" s="152">
        <f>(F53-E53)/E53</f>
        <v>-3.4294423980693509E-3</v>
      </c>
      <c r="H53" s="165">
        <v>1759465.5</v>
      </c>
      <c r="I53" s="152">
        <f>(F53-H53)/H53</f>
        <v>0</v>
      </c>
    </row>
    <row r="54" spans="1:9" ht="15.75" customHeight="1" thickBot="1">
      <c r="A54" s="215" t="s">
        <v>191</v>
      </c>
      <c r="B54" s="216"/>
      <c r="C54" s="216"/>
      <c r="D54" s="217"/>
      <c r="E54" s="76">
        <f>SUM(E48:E53)</f>
        <v>4979765.8895833334</v>
      </c>
      <c r="F54" s="76">
        <f>SUM(F48:F53)</f>
        <v>5280453.1928571425</v>
      </c>
      <c r="G54" s="95">
        <f t="shared" ref="G54" si="6">(F54-E54)/E54</f>
        <v>6.038181511761153E-2</v>
      </c>
      <c r="H54" s="76">
        <f>SUM(H48:H53)</f>
        <v>5304784.3178571425</v>
      </c>
      <c r="I54" s="96">
        <f t="shared" ref="I54" si="7">(F54-H54)/H54</f>
        <v>-4.5866379370214459E-3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41</v>
      </c>
      <c r="C56" s="144" t="s">
        <v>118</v>
      </c>
      <c r="D56" s="145" t="s">
        <v>114</v>
      </c>
      <c r="E56" s="159">
        <v>191341.3125</v>
      </c>
      <c r="F56" s="123">
        <v>184961.4</v>
      </c>
      <c r="G56" s="147">
        <f>(F56-E56)/E56</f>
        <v>-3.334309991210082E-2</v>
      </c>
      <c r="H56" s="123">
        <v>195366.6</v>
      </c>
      <c r="I56" s="147">
        <f>(F56-H56)/H56</f>
        <v>-5.3259871441689678E-2</v>
      </c>
    </row>
    <row r="57" spans="1:9" ht="16.5">
      <c r="A57" s="101"/>
      <c r="B57" s="176" t="s">
        <v>38</v>
      </c>
      <c r="C57" s="141" t="s">
        <v>115</v>
      </c>
      <c r="D57" s="137" t="s">
        <v>114</v>
      </c>
      <c r="E57" s="162">
        <v>154059.75</v>
      </c>
      <c r="F57" s="173">
        <v>156750.75</v>
      </c>
      <c r="G57" s="146">
        <f>(F57-E57)/E57</f>
        <v>1.7467248908296942E-2</v>
      </c>
      <c r="H57" s="173">
        <v>156750.75</v>
      </c>
      <c r="I57" s="146">
        <f>(F57-H57)/H57</f>
        <v>0</v>
      </c>
    </row>
    <row r="58" spans="1:9" ht="16.5">
      <c r="A58" s="101"/>
      <c r="B58" s="176" t="s">
        <v>39</v>
      </c>
      <c r="C58" s="141" t="s">
        <v>116</v>
      </c>
      <c r="D58" s="137" t="s">
        <v>114</v>
      </c>
      <c r="E58" s="162">
        <v>179660.33333333334</v>
      </c>
      <c r="F58" s="173">
        <v>213261.75</v>
      </c>
      <c r="G58" s="146">
        <f>(F58-E58)/E58</f>
        <v>0.18702746479003893</v>
      </c>
      <c r="H58" s="173">
        <v>213261.75</v>
      </c>
      <c r="I58" s="146">
        <f>(F58-H58)/H58</f>
        <v>0</v>
      </c>
    </row>
    <row r="59" spans="1:9" ht="16.5">
      <c r="A59" s="101"/>
      <c r="B59" s="176" t="s">
        <v>43</v>
      </c>
      <c r="C59" s="141" t="s">
        <v>119</v>
      </c>
      <c r="D59" s="137" t="s">
        <v>114</v>
      </c>
      <c r="E59" s="162">
        <v>148005</v>
      </c>
      <c r="F59" s="162">
        <v>179848.5</v>
      </c>
      <c r="G59" s="146">
        <f>(F59-E59)/E59</f>
        <v>0.21515151515151515</v>
      </c>
      <c r="H59" s="162">
        <v>179848.5</v>
      </c>
      <c r="I59" s="146">
        <f>(F59-H59)/H59</f>
        <v>0</v>
      </c>
    </row>
    <row r="60" spans="1:9" s="117" customFormat="1" ht="16.5">
      <c r="A60" s="127"/>
      <c r="B60" s="176" t="s">
        <v>55</v>
      </c>
      <c r="C60" s="141" t="s">
        <v>122</v>
      </c>
      <c r="D60" s="137" t="s">
        <v>120</v>
      </c>
      <c r="E60" s="162">
        <v>182819.8125</v>
      </c>
      <c r="F60" s="178">
        <v>220790.14285714287</v>
      </c>
      <c r="G60" s="146">
        <f>(F60-E60)/E60</f>
        <v>0.20769264467516543</v>
      </c>
      <c r="H60" s="178">
        <v>220790.14285714287</v>
      </c>
      <c r="I60" s="146">
        <f>(F60-H60)/H60</f>
        <v>0</v>
      </c>
    </row>
    <row r="61" spans="1:9" s="117" customFormat="1" ht="17.25" thickBot="1">
      <c r="A61" s="127"/>
      <c r="B61" s="177" t="s">
        <v>56</v>
      </c>
      <c r="C61" s="142" t="s">
        <v>123</v>
      </c>
      <c r="D61" s="138" t="s">
        <v>120</v>
      </c>
      <c r="E61" s="165">
        <v>926750.5</v>
      </c>
      <c r="F61" s="174">
        <v>1291680</v>
      </c>
      <c r="G61" s="151">
        <f>(F61-E61)/E61</f>
        <v>0.3937731892240684</v>
      </c>
      <c r="H61" s="174">
        <v>1291680</v>
      </c>
      <c r="I61" s="151">
        <f>(F61-H61)/H61</f>
        <v>0</v>
      </c>
    </row>
    <row r="62" spans="1:9" s="117" customFormat="1" ht="16.5">
      <c r="A62" s="127"/>
      <c r="B62" s="87" t="s">
        <v>40</v>
      </c>
      <c r="C62" s="140" t="s">
        <v>117</v>
      </c>
      <c r="D62" s="137" t="s">
        <v>114</v>
      </c>
      <c r="E62" s="159">
        <v>140290.79999999999</v>
      </c>
      <c r="F62" s="172">
        <v>147108</v>
      </c>
      <c r="G62" s="146">
        <f>(F62-E62)/E62</f>
        <v>4.85933503836318E-2</v>
      </c>
      <c r="H62" s="172">
        <v>146211</v>
      </c>
      <c r="I62" s="146">
        <f>(F62-H62)/H62</f>
        <v>6.1349693251533744E-3</v>
      </c>
    </row>
    <row r="63" spans="1:9" s="117" customFormat="1" ht="16.5">
      <c r="A63" s="127"/>
      <c r="B63" s="176" t="s">
        <v>42</v>
      </c>
      <c r="C63" s="141" t="s">
        <v>198</v>
      </c>
      <c r="D63" s="139" t="s">
        <v>114</v>
      </c>
      <c r="E63" s="162">
        <v>109714.3125</v>
      </c>
      <c r="F63" s="173">
        <v>108873.375</v>
      </c>
      <c r="G63" s="146">
        <f>(F63-E63)/E63</f>
        <v>-7.6647930505876344E-3</v>
      </c>
      <c r="H63" s="173">
        <v>108200.625</v>
      </c>
      <c r="I63" s="146">
        <f>(F63-H63)/H63</f>
        <v>6.2176165803108805E-3</v>
      </c>
    </row>
    <row r="64" spans="1:9" ht="16.5" customHeight="1" thickBot="1">
      <c r="A64" s="102"/>
      <c r="B64" s="177" t="s">
        <v>54</v>
      </c>
      <c r="C64" s="142" t="s">
        <v>121</v>
      </c>
      <c r="D64" s="138" t="s">
        <v>120</v>
      </c>
      <c r="E64" s="165">
        <v>179923.25</v>
      </c>
      <c r="F64" s="174">
        <v>258515.4</v>
      </c>
      <c r="G64" s="151">
        <f>(F64-E64)/E64</f>
        <v>0.4368093061902783</v>
      </c>
      <c r="H64" s="174">
        <v>247751.4</v>
      </c>
      <c r="I64" s="151">
        <f>(F64-H64)/H64</f>
        <v>4.3446777697320783E-2</v>
      </c>
    </row>
    <row r="65" spans="1:9" ht="15.75" customHeight="1" thickBot="1">
      <c r="A65" s="215" t="s">
        <v>192</v>
      </c>
      <c r="B65" s="227"/>
      <c r="C65" s="227"/>
      <c r="D65" s="228"/>
      <c r="E65" s="91">
        <f>SUM(E56:E64)</f>
        <v>2212565.0708333338</v>
      </c>
      <c r="F65" s="91">
        <f>SUM(F56:F64)</f>
        <v>2761789.317857143</v>
      </c>
      <c r="G65" s="93">
        <f t="shared" ref="G65" si="8">(F65-E65)/E65</f>
        <v>0.2482296472378781</v>
      </c>
      <c r="H65" s="91">
        <f>SUM(H56:H64)</f>
        <v>2759860.7678571427</v>
      </c>
      <c r="I65" s="130">
        <f t="shared" ref="I65" si="9">(F65-H65)/H65</f>
        <v>6.9878525122036368E-4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60</v>
      </c>
      <c r="C67" s="141" t="s">
        <v>129</v>
      </c>
      <c r="D67" s="145" t="s">
        <v>206</v>
      </c>
      <c r="E67" s="159">
        <v>2948140</v>
      </c>
      <c r="F67" s="167">
        <v>3145779</v>
      </c>
      <c r="G67" s="146">
        <f>(F67-E67)/E67</f>
        <v>6.7038539553752538E-2</v>
      </c>
      <c r="H67" s="167">
        <v>3145779</v>
      </c>
      <c r="I67" s="146">
        <f>(F67-H67)/H67</f>
        <v>0</v>
      </c>
    </row>
    <row r="68" spans="1:9" ht="16.5">
      <c r="A68" s="35"/>
      <c r="B68" s="154" t="s">
        <v>61</v>
      </c>
      <c r="C68" s="141" t="s">
        <v>130</v>
      </c>
      <c r="D68" s="139" t="s">
        <v>207</v>
      </c>
      <c r="E68" s="162">
        <v>828823.99553571432</v>
      </c>
      <c r="F68" s="161">
        <v>830821.33333333337</v>
      </c>
      <c r="G68" s="146">
        <f>(F68-E68)/E68</f>
        <v>2.4098455261639287E-3</v>
      </c>
      <c r="H68" s="161">
        <v>830821.33333333337</v>
      </c>
      <c r="I68" s="146">
        <f>(F68-H68)/H68</f>
        <v>0</v>
      </c>
    </row>
    <row r="69" spans="1:9" ht="16.5">
      <c r="A69" s="35"/>
      <c r="B69" s="154" t="s">
        <v>62</v>
      </c>
      <c r="C69" s="141" t="s">
        <v>131</v>
      </c>
      <c r="D69" s="139" t="s">
        <v>125</v>
      </c>
      <c r="E69" s="162">
        <v>600840.5</v>
      </c>
      <c r="F69" s="161">
        <v>587893.80000000005</v>
      </c>
      <c r="G69" s="146">
        <f>(F69-E69)/E69</f>
        <v>-2.1547648668823013E-2</v>
      </c>
      <c r="H69" s="161">
        <v>587893.80000000005</v>
      </c>
      <c r="I69" s="146">
        <f>(F69-H69)/H69</f>
        <v>0</v>
      </c>
    </row>
    <row r="70" spans="1:9" ht="16.5">
      <c r="A70" s="35"/>
      <c r="B70" s="154" t="s">
        <v>63</v>
      </c>
      <c r="C70" s="141" t="s">
        <v>132</v>
      </c>
      <c r="D70" s="139" t="s">
        <v>126</v>
      </c>
      <c r="E70" s="162">
        <v>288357.46875</v>
      </c>
      <c r="F70" s="161">
        <v>290329</v>
      </c>
      <c r="G70" s="146">
        <f>(F70-E70)/E70</f>
        <v>6.8371083244224105E-3</v>
      </c>
      <c r="H70" s="161">
        <v>290329</v>
      </c>
      <c r="I70" s="146">
        <f>(F70-H70)/H70</f>
        <v>0</v>
      </c>
    </row>
    <row r="71" spans="1:9" ht="16.5">
      <c r="A71" s="35"/>
      <c r="B71" s="154" t="s">
        <v>64</v>
      </c>
      <c r="C71" s="141" t="s">
        <v>133</v>
      </c>
      <c r="D71" s="139" t="s">
        <v>127</v>
      </c>
      <c r="E71" s="162">
        <v>221671.125</v>
      </c>
      <c r="F71" s="161">
        <v>224250</v>
      </c>
      <c r="G71" s="146">
        <f>(F71-E71)/E71</f>
        <v>1.163378856853819E-2</v>
      </c>
      <c r="H71" s="161">
        <v>224250</v>
      </c>
      <c r="I71" s="146">
        <f>(F71-H71)/H71</f>
        <v>0</v>
      </c>
    </row>
    <row r="72" spans="1:9" ht="16.5" customHeight="1" thickBot="1">
      <c r="A72" s="35"/>
      <c r="B72" s="154" t="s">
        <v>59</v>
      </c>
      <c r="C72" s="141" t="s">
        <v>128</v>
      </c>
      <c r="D72" s="138" t="s">
        <v>124</v>
      </c>
      <c r="E72" s="165">
        <v>448562.29166666669</v>
      </c>
      <c r="F72" s="170">
        <v>495656.57142857142</v>
      </c>
      <c r="G72" s="152">
        <f>(F72-E72)/E72</f>
        <v>0.1049893863947467</v>
      </c>
      <c r="H72" s="170">
        <v>495592.5</v>
      </c>
      <c r="I72" s="152">
        <f>(F72-H72)/H72</f>
        <v>1.2928248222364192E-4</v>
      </c>
    </row>
    <row r="73" spans="1:9" ht="15.75" customHeight="1" thickBot="1">
      <c r="A73" s="215" t="s">
        <v>205</v>
      </c>
      <c r="B73" s="216"/>
      <c r="C73" s="216"/>
      <c r="D73" s="217"/>
      <c r="E73" s="76">
        <f>SUM(E67:E72)</f>
        <v>5336395.3809523815</v>
      </c>
      <c r="F73" s="76">
        <f>SUM(F67:F72)</f>
        <v>5574729.7047619056</v>
      </c>
      <c r="G73" s="95">
        <f t="shared" ref="G73" si="10">(F73-E73)/E73</f>
        <v>4.4662043719666956E-2</v>
      </c>
      <c r="H73" s="76">
        <f>SUM(H67:H72)</f>
        <v>5574665.6333333338</v>
      </c>
      <c r="I73" s="96">
        <f t="shared" ref="I73" si="11">(F73-H73)/H73</f>
        <v>1.1493322252139566E-5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68</v>
      </c>
      <c r="C75" s="143" t="s">
        <v>138</v>
      </c>
      <c r="D75" s="145" t="s">
        <v>134</v>
      </c>
      <c r="E75" s="159">
        <v>311470.79166666669</v>
      </c>
      <c r="F75" s="159">
        <v>321574.5</v>
      </c>
      <c r="G75" s="146">
        <f>(F75-E75)/E75</f>
        <v>3.2438702451901863E-2</v>
      </c>
      <c r="H75" s="159">
        <v>321637.28999999998</v>
      </c>
      <c r="I75" s="146">
        <f>(F75-H75)/H75</f>
        <v>-1.9521990127444193E-4</v>
      </c>
    </row>
    <row r="76" spans="1:9" ht="16.5">
      <c r="A76" s="35"/>
      <c r="B76" s="154" t="s">
        <v>69</v>
      </c>
      <c r="C76" s="141" t="s">
        <v>140</v>
      </c>
      <c r="D76" s="139" t="s">
        <v>136</v>
      </c>
      <c r="E76" s="162">
        <v>97941.1875</v>
      </c>
      <c r="F76" s="162">
        <v>98221.5</v>
      </c>
      <c r="G76" s="146">
        <f>(F76-E76)/E76</f>
        <v>2.8620492272467086E-3</v>
      </c>
      <c r="H76" s="162">
        <v>98221.5</v>
      </c>
      <c r="I76" s="146">
        <f>(F76-H76)/H76</f>
        <v>0</v>
      </c>
    </row>
    <row r="77" spans="1:9" ht="16.5">
      <c r="A77" s="35"/>
      <c r="B77" s="154" t="s">
        <v>70</v>
      </c>
      <c r="C77" s="141" t="s">
        <v>141</v>
      </c>
      <c r="D77" s="139" t="s">
        <v>137</v>
      </c>
      <c r="E77" s="162">
        <v>148005</v>
      </c>
      <c r="F77" s="162">
        <v>149350.5</v>
      </c>
      <c r="G77" s="146">
        <f>(F77-E77)/E77</f>
        <v>9.0909090909090905E-3</v>
      </c>
      <c r="H77" s="162">
        <v>149350.5</v>
      </c>
      <c r="I77" s="146">
        <f>(F77-H77)/H77</f>
        <v>0</v>
      </c>
    </row>
    <row r="78" spans="1:9" ht="16.5">
      <c r="A78" s="35"/>
      <c r="B78" s="154" t="s">
        <v>67</v>
      </c>
      <c r="C78" s="141" t="s">
        <v>139</v>
      </c>
      <c r="D78" s="139" t="s">
        <v>135</v>
      </c>
      <c r="E78" s="162">
        <v>205541.14285714287</v>
      </c>
      <c r="F78" s="162">
        <v>212230.20000000004</v>
      </c>
      <c r="G78" s="146">
        <f>(F78-E78)/E78</f>
        <v>3.2543640897755743E-2</v>
      </c>
      <c r="H78" s="162">
        <v>209748.50000000003</v>
      </c>
      <c r="I78" s="146">
        <f>(F78-H78)/H78</f>
        <v>1.183178902352108E-2</v>
      </c>
    </row>
    <row r="79" spans="1:9" ht="16.5" customHeight="1" thickBot="1">
      <c r="A79" s="36"/>
      <c r="B79" s="154" t="s">
        <v>71</v>
      </c>
      <c r="C79" s="141" t="s">
        <v>200</v>
      </c>
      <c r="D79" s="138" t="s">
        <v>134</v>
      </c>
      <c r="E79" s="165">
        <v>128996.075</v>
      </c>
      <c r="F79" s="165">
        <v>134011.79999999999</v>
      </c>
      <c r="G79" s="146">
        <f>(F79-E79)/E79</f>
        <v>3.8882772208379143E-2</v>
      </c>
      <c r="H79" s="165">
        <v>131679.6</v>
      </c>
      <c r="I79" s="146">
        <f>(F79-H79)/H79</f>
        <v>1.7711171662125207E-2</v>
      </c>
    </row>
    <row r="80" spans="1:9" ht="15.75" customHeight="1" thickBot="1">
      <c r="A80" s="215" t="s">
        <v>193</v>
      </c>
      <c r="B80" s="216"/>
      <c r="C80" s="216"/>
      <c r="D80" s="217"/>
      <c r="E80" s="76">
        <f>SUM(E75:E79)</f>
        <v>891954.19702380954</v>
      </c>
      <c r="F80" s="76">
        <f>SUM(F75:F79)</f>
        <v>915388.5</v>
      </c>
      <c r="G80" s="95">
        <f t="shared" ref="G80" si="12">(F80-E80)/E80</f>
        <v>2.6272989189785621E-2</v>
      </c>
      <c r="H80" s="76">
        <f>SUM(H75:H79)</f>
        <v>910637.39</v>
      </c>
      <c r="I80" s="96">
        <f t="shared" ref="I80" si="13">(F80-H80)/H80</f>
        <v>5.2173456220592765E-3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78</v>
      </c>
      <c r="C82" s="141" t="s">
        <v>149</v>
      </c>
      <c r="D82" s="145" t="s">
        <v>147</v>
      </c>
      <c r="E82" s="159">
        <v>143049.07499999998</v>
      </c>
      <c r="F82" s="159">
        <v>142084.79999999999</v>
      </c>
      <c r="G82" s="147">
        <f>(F82-E82)/E82</f>
        <v>-6.7408684746825126E-3</v>
      </c>
      <c r="H82" s="159">
        <v>142802.4</v>
      </c>
      <c r="I82" s="147">
        <f>(F82-H82)/H82</f>
        <v>-5.0251256281407444E-3</v>
      </c>
    </row>
    <row r="83" spans="1:11" ht="16.5">
      <c r="A83" s="35"/>
      <c r="B83" s="154" t="s">
        <v>74</v>
      </c>
      <c r="C83" s="141" t="s">
        <v>144</v>
      </c>
      <c r="D83" s="137" t="s">
        <v>142</v>
      </c>
      <c r="E83" s="162">
        <v>69453.428571428565</v>
      </c>
      <c r="F83" s="162">
        <v>71162</v>
      </c>
      <c r="G83" s="146">
        <f>(F83-E83)/E83</f>
        <v>2.4600246002460118E-2</v>
      </c>
      <c r="H83" s="162">
        <v>71162</v>
      </c>
      <c r="I83" s="146">
        <f>(F83-H83)/H83</f>
        <v>0</v>
      </c>
    </row>
    <row r="84" spans="1:11" ht="16.5">
      <c r="A84" s="35"/>
      <c r="B84" s="154" t="s">
        <v>76</v>
      </c>
      <c r="C84" s="141" t="s">
        <v>143</v>
      </c>
      <c r="D84" s="139" t="s">
        <v>161</v>
      </c>
      <c r="E84" s="162">
        <v>91606.125</v>
      </c>
      <c r="F84" s="153">
        <v>87681.75</v>
      </c>
      <c r="G84" s="146">
        <f>(F84-E84)/E84</f>
        <v>-4.2839657282741736E-2</v>
      </c>
      <c r="H84" s="153">
        <v>87681.75</v>
      </c>
      <c r="I84" s="146">
        <f>(F84-H84)/H84</f>
        <v>0</v>
      </c>
    </row>
    <row r="85" spans="1:11" ht="16.5">
      <c r="A85" s="35"/>
      <c r="B85" s="154" t="s">
        <v>75</v>
      </c>
      <c r="C85" s="141" t="s">
        <v>148</v>
      </c>
      <c r="D85" s="139" t="s">
        <v>145</v>
      </c>
      <c r="E85" s="162">
        <v>51283.839285714283</v>
      </c>
      <c r="F85" s="162">
        <v>55998.428571428572</v>
      </c>
      <c r="G85" s="146">
        <f>(F85-E85)/E85</f>
        <v>9.1931285788651826E-2</v>
      </c>
      <c r="H85" s="162">
        <v>55998.428571428572</v>
      </c>
      <c r="I85" s="146">
        <f>(F85-H85)/H85</f>
        <v>0</v>
      </c>
    </row>
    <row r="86" spans="1:11" ht="16.5">
      <c r="A86" s="35"/>
      <c r="B86" s="154" t="s">
        <v>77</v>
      </c>
      <c r="C86" s="141" t="s">
        <v>146</v>
      </c>
      <c r="D86" s="150" t="s">
        <v>162</v>
      </c>
      <c r="E86" s="171">
        <v>97249.749999999985</v>
      </c>
      <c r="F86" s="171">
        <v>88466.625</v>
      </c>
      <c r="G86" s="146">
        <f>(F86-E86)/E86</f>
        <v>-9.0315142198308856E-2</v>
      </c>
      <c r="H86" s="171">
        <v>88466.625</v>
      </c>
      <c r="I86" s="146">
        <f>(F86-H86)/H86</f>
        <v>0</v>
      </c>
    </row>
    <row r="87" spans="1:11" ht="16.5">
      <c r="A87" s="35"/>
      <c r="B87" s="154" t="s">
        <v>79</v>
      </c>
      <c r="C87" s="141" t="s">
        <v>155</v>
      </c>
      <c r="D87" s="150" t="s">
        <v>156</v>
      </c>
      <c r="E87" s="171">
        <v>562866.25</v>
      </c>
      <c r="F87" s="171">
        <v>546497.25</v>
      </c>
      <c r="G87" s="146">
        <f>(F87-E87)/E87</f>
        <v>-2.9081509150708538E-2</v>
      </c>
      <c r="H87" s="171">
        <v>546497.25</v>
      </c>
      <c r="I87" s="146">
        <f>(F87-H87)/H87</f>
        <v>0</v>
      </c>
    </row>
    <row r="88" spans="1:11" ht="16.5" customHeight="1" thickBot="1">
      <c r="A88" s="33"/>
      <c r="B88" s="155" t="s">
        <v>80</v>
      </c>
      <c r="C88" s="142" t="s">
        <v>151</v>
      </c>
      <c r="D88" s="138" t="s">
        <v>150</v>
      </c>
      <c r="E88" s="165">
        <v>247572.00000000003</v>
      </c>
      <c r="F88" s="165">
        <v>301392</v>
      </c>
      <c r="G88" s="148">
        <f>(F88-E88)/E88</f>
        <v>0.21739130434782594</v>
      </c>
      <c r="H88" s="165">
        <v>301392</v>
      </c>
      <c r="I88" s="148">
        <f>(F88-H88)/H88</f>
        <v>0</v>
      </c>
    </row>
    <row r="89" spans="1:11" ht="15.75" customHeight="1" thickBot="1">
      <c r="A89" s="215" t="s">
        <v>194</v>
      </c>
      <c r="B89" s="216"/>
      <c r="C89" s="216"/>
      <c r="D89" s="217"/>
      <c r="E89" s="76">
        <f>SUM(E82:E88)</f>
        <v>1263080.4678571429</v>
      </c>
      <c r="F89" s="76">
        <f>SUM(F82:F88)</f>
        <v>1293282.8535714285</v>
      </c>
      <c r="G89" s="103">
        <f t="shared" ref="G89:G90" si="14">(F89-E89)/E89</f>
        <v>2.391168772130953E-2</v>
      </c>
      <c r="H89" s="76">
        <f>SUM(H82:H88)</f>
        <v>1294000.4535714285</v>
      </c>
      <c r="I89" s="96">
        <f t="shared" ref="I89:I90" si="15">(F89-H89)/H89</f>
        <v>-5.5455931102614704E-4</v>
      </c>
    </row>
    <row r="90" spans="1:11" ht="15.75" customHeight="1" thickBot="1">
      <c r="A90" s="215" t="s">
        <v>195</v>
      </c>
      <c r="B90" s="216"/>
      <c r="C90" s="216"/>
      <c r="D90" s="217"/>
      <c r="E90" s="91">
        <f>SUM(E89+E80+E73+E65+E54+E46+E38+E31)</f>
        <v>21108805.683730159</v>
      </c>
      <c r="F90" s="91">
        <f>SUM(F31,F38,F46,F54,F65,F73,F80,F89)</f>
        <v>22944129.215079367</v>
      </c>
      <c r="G90" s="93">
        <f t="shared" si="14"/>
        <v>8.6945872677382394E-2</v>
      </c>
      <c r="H90" s="91">
        <f>SUM(H31,H38,H46,H54,H65,H73,H80,H89)</f>
        <v>22937110.670817461</v>
      </c>
      <c r="I90" s="104">
        <f t="shared" si="15"/>
        <v>3.0599077462864071E-4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201" bestFit="1" customWidth="1"/>
    <col min="12" max="12" width="9.140625" style="201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0"/>
      <c r="F9" s="200"/>
    </row>
    <row r="10" spans="1:12" ht="18">
      <c r="A10" s="2" t="s">
        <v>210</v>
      </c>
      <c r="B10" s="2"/>
      <c r="C10" s="2"/>
    </row>
    <row r="11" spans="1:12" ht="18">
      <c r="A11" s="2" t="s">
        <v>224</v>
      </c>
    </row>
    <row r="12" spans="1:12" ht="15.75" thickBot="1"/>
    <row r="13" spans="1:12" ht="24.75" customHeight="1">
      <c r="A13" s="209" t="s">
        <v>3</v>
      </c>
      <c r="B13" s="209"/>
      <c r="C13" s="211" t="s">
        <v>0</v>
      </c>
      <c r="D13" s="205" t="s">
        <v>211</v>
      </c>
      <c r="E13" s="205" t="s">
        <v>212</v>
      </c>
      <c r="F13" s="205" t="s">
        <v>213</v>
      </c>
      <c r="G13" s="205" t="s">
        <v>214</v>
      </c>
      <c r="H13" s="205" t="s">
        <v>215</v>
      </c>
      <c r="I13" s="205" t="s">
        <v>216</v>
      </c>
    </row>
    <row r="14" spans="1:12" ht="26.25" customHeight="1" thickBot="1">
      <c r="A14" s="210"/>
      <c r="B14" s="210"/>
      <c r="C14" s="212"/>
      <c r="D14" s="225"/>
      <c r="E14" s="225"/>
      <c r="F14" s="225"/>
      <c r="G14" s="206"/>
      <c r="H14" s="225"/>
      <c r="I14" s="225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2"/>
    </row>
    <row r="16" spans="1:12" ht="18">
      <c r="A16" s="80"/>
      <c r="B16" s="183" t="s">
        <v>4</v>
      </c>
      <c r="C16" s="140" t="s">
        <v>163</v>
      </c>
      <c r="D16" s="193">
        <v>100000</v>
      </c>
      <c r="E16" s="193">
        <v>85000</v>
      </c>
      <c r="F16" s="193">
        <v>65000</v>
      </c>
      <c r="G16" s="133">
        <v>112500</v>
      </c>
      <c r="H16" s="133">
        <v>100000</v>
      </c>
      <c r="I16" s="133">
        <f>AVERAGE(D16:H16)</f>
        <v>92500</v>
      </c>
      <c r="K16" s="192"/>
      <c r="L16" s="194"/>
    </row>
    <row r="17" spans="1:16" ht="18">
      <c r="A17" s="81"/>
      <c r="B17" s="184" t="s">
        <v>5</v>
      </c>
      <c r="C17" s="141" t="s">
        <v>164</v>
      </c>
      <c r="D17" s="179">
        <v>70000</v>
      </c>
      <c r="E17" s="179">
        <v>75000</v>
      </c>
      <c r="F17" s="179">
        <v>75000</v>
      </c>
      <c r="G17" s="195">
        <v>72500</v>
      </c>
      <c r="H17" s="195">
        <v>75000</v>
      </c>
      <c r="I17" s="133">
        <f t="shared" ref="I17:I40" si="0">AVERAGE(D17:H17)</f>
        <v>73500</v>
      </c>
      <c r="K17" s="192"/>
      <c r="L17" s="194"/>
    </row>
    <row r="18" spans="1:16" ht="18">
      <c r="A18" s="81"/>
      <c r="B18" s="184" t="s">
        <v>6</v>
      </c>
      <c r="C18" s="141" t="s">
        <v>165</v>
      </c>
      <c r="D18" s="179">
        <v>70000</v>
      </c>
      <c r="E18" s="179">
        <v>75000</v>
      </c>
      <c r="F18" s="179">
        <v>67500</v>
      </c>
      <c r="G18" s="195">
        <v>50000</v>
      </c>
      <c r="H18" s="195">
        <v>83333</v>
      </c>
      <c r="I18" s="133">
        <f t="shared" si="0"/>
        <v>69166.600000000006</v>
      </c>
      <c r="K18" s="192"/>
      <c r="L18" s="194"/>
    </row>
    <row r="19" spans="1:16" ht="18">
      <c r="A19" s="81"/>
      <c r="B19" s="184" t="s">
        <v>7</v>
      </c>
      <c r="C19" s="141" t="s">
        <v>166</v>
      </c>
      <c r="D19" s="179">
        <v>80000</v>
      </c>
      <c r="E19" s="179">
        <v>60000</v>
      </c>
      <c r="F19" s="179">
        <v>47500</v>
      </c>
      <c r="G19" s="195">
        <v>67500</v>
      </c>
      <c r="H19" s="195">
        <v>75000</v>
      </c>
      <c r="I19" s="133">
        <f t="shared" si="0"/>
        <v>66000</v>
      </c>
      <c r="K19" s="192"/>
      <c r="L19" s="194"/>
      <c r="P19" s="201"/>
    </row>
    <row r="20" spans="1:16" ht="18">
      <c r="A20" s="81"/>
      <c r="B20" s="184" t="s">
        <v>8</v>
      </c>
      <c r="C20" s="141" t="s">
        <v>167</v>
      </c>
      <c r="D20" s="179">
        <v>100000</v>
      </c>
      <c r="E20" s="179">
        <v>300000</v>
      </c>
      <c r="F20" s="179">
        <v>110000</v>
      </c>
      <c r="G20" s="195">
        <v>92500</v>
      </c>
      <c r="H20" s="195">
        <v>125000</v>
      </c>
      <c r="I20" s="133">
        <f t="shared" si="0"/>
        <v>145500</v>
      </c>
      <c r="K20" s="192"/>
      <c r="L20" s="194"/>
    </row>
    <row r="21" spans="1:16" ht="18.75" customHeight="1">
      <c r="A21" s="81"/>
      <c r="B21" s="184" t="s">
        <v>9</v>
      </c>
      <c r="C21" s="141" t="s">
        <v>168</v>
      </c>
      <c r="D21" s="179">
        <v>100000</v>
      </c>
      <c r="E21" s="179">
        <v>80000</v>
      </c>
      <c r="F21" s="179">
        <v>80000</v>
      </c>
      <c r="G21" s="195">
        <v>100000</v>
      </c>
      <c r="H21" s="195">
        <v>71666</v>
      </c>
      <c r="I21" s="133">
        <f t="shared" si="0"/>
        <v>86333.2</v>
      </c>
      <c r="K21" s="192"/>
      <c r="L21" s="194"/>
    </row>
    <row r="22" spans="1:16" ht="18">
      <c r="A22" s="81"/>
      <c r="B22" s="184" t="s">
        <v>10</v>
      </c>
      <c r="C22" s="141" t="s">
        <v>169</v>
      </c>
      <c r="D22" s="179">
        <v>100000</v>
      </c>
      <c r="E22" s="179">
        <v>75000</v>
      </c>
      <c r="F22" s="179">
        <v>67500</v>
      </c>
      <c r="G22" s="195">
        <v>62500</v>
      </c>
      <c r="H22" s="195">
        <v>75000</v>
      </c>
      <c r="I22" s="133">
        <f t="shared" si="0"/>
        <v>76000</v>
      </c>
      <c r="K22" s="192"/>
      <c r="L22" s="194"/>
    </row>
    <row r="23" spans="1:16" ht="18">
      <c r="A23" s="81"/>
      <c r="B23" s="184" t="s">
        <v>11</v>
      </c>
      <c r="C23" s="141" t="s">
        <v>170</v>
      </c>
      <c r="D23" s="179">
        <v>20000</v>
      </c>
      <c r="E23" s="179">
        <v>35000</v>
      </c>
      <c r="F23" s="179">
        <v>22500</v>
      </c>
      <c r="G23" s="195">
        <v>20000</v>
      </c>
      <c r="H23" s="195">
        <v>25000</v>
      </c>
      <c r="I23" s="133">
        <f t="shared" si="0"/>
        <v>24500</v>
      </c>
      <c r="K23" s="192"/>
      <c r="L23" s="194"/>
    </row>
    <row r="24" spans="1:16" ht="18">
      <c r="A24" s="81"/>
      <c r="B24" s="184" t="s">
        <v>12</v>
      </c>
      <c r="C24" s="141" t="s">
        <v>171</v>
      </c>
      <c r="D24" s="179">
        <v>20000</v>
      </c>
      <c r="E24" s="179">
        <v>35000</v>
      </c>
      <c r="F24" s="179">
        <v>22500</v>
      </c>
      <c r="G24" s="195">
        <v>30000</v>
      </c>
      <c r="H24" s="195">
        <v>31666</v>
      </c>
      <c r="I24" s="133">
        <f t="shared" si="0"/>
        <v>27833.200000000001</v>
      </c>
      <c r="K24" s="192"/>
      <c r="L24" s="194"/>
    </row>
    <row r="25" spans="1:16" ht="18">
      <c r="A25" s="81"/>
      <c r="B25" s="184" t="s">
        <v>13</v>
      </c>
      <c r="C25" s="141" t="s">
        <v>172</v>
      </c>
      <c r="D25" s="179">
        <v>20000</v>
      </c>
      <c r="E25" s="179">
        <v>35000</v>
      </c>
      <c r="F25" s="179">
        <v>22500</v>
      </c>
      <c r="G25" s="195">
        <v>30000</v>
      </c>
      <c r="H25" s="195">
        <v>35000</v>
      </c>
      <c r="I25" s="133">
        <f t="shared" si="0"/>
        <v>28500</v>
      </c>
      <c r="K25" s="192"/>
      <c r="L25" s="194"/>
    </row>
    <row r="26" spans="1:16" ht="18">
      <c r="A26" s="81"/>
      <c r="B26" s="184" t="s">
        <v>14</v>
      </c>
      <c r="C26" s="141" t="s">
        <v>173</v>
      </c>
      <c r="D26" s="179">
        <v>30000</v>
      </c>
      <c r="E26" s="179">
        <v>35000</v>
      </c>
      <c r="F26" s="179">
        <v>22500</v>
      </c>
      <c r="G26" s="195">
        <v>27500</v>
      </c>
      <c r="H26" s="195">
        <v>31666</v>
      </c>
      <c r="I26" s="133">
        <f t="shared" si="0"/>
        <v>29333.200000000001</v>
      </c>
      <c r="K26" s="192"/>
      <c r="L26" s="194"/>
    </row>
    <row r="27" spans="1:16" ht="18">
      <c r="A27" s="81"/>
      <c r="B27" s="184" t="s">
        <v>15</v>
      </c>
      <c r="C27" s="141" t="s">
        <v>174</v>
      </c>
      <c r="D27" s="179">
        <v>80000</v>
      </c>
      <c r="E27" s="179">
        <v>75000</v>
      </c>
      <c r="F27" s="179">
        <v>42500</v>
      </c>
      <c r="G27" s="195">
        <v>57500</v>
      </c>
      <c r="H27" s="195">
        <v>91666</v>
      </c>
      <c r="I27" s="133">
        <f t="shared" si="0"/>
        <v>69333.2</v>
      </c>
      <c r="K27" s="192"/>
      <c r="L27" s="194"/>
    </row>
    <row r="28" spans="1:16" ht="18">
      <c r="A28" s="81"/>
      <c r="B28" s="184" t="s">
        <v>16</v>
      </c>
      <c r="C28" s="141" t="s">
        <v>175</v>
      </c>
      <c r="D28" s="179">
        <v>20000</v>
      </c>
      <c r="E28" s="179">
        <v>35000</v>
      </c>
      <c r="F28" s="179">
        <v>27500</v>
      </c>
      <c r="G28" s="195">
        <v>27500</v>
      </c>
      <c r="H28" s="195">
        <v>28333</v>
      </c>
      <c r="I28" s="133">
        <f t="shared" si="0"/>
        <v>27666.6</v>
      </c>
      <c r="K28" s="192"/>
      <c r="L28" s="194"/>
    </row>
    <row r="29" spans="1:16" ht="18">
      <c r="A29" s="81"/>
      <c r="B29" s="184" t="s">
        <v>17</v>
      </c>
      <c r="C29" s="141" t="s">
        <v>176</v>
      </c>
      <c r="D29" s="179">
        <v>35000</v>
      </c>
      <c r="E29" s="179">
        <v>40000</v>
      </c>
      <c r="F29" s="179">
        <v>37500</v>
      </c>
      <c r="G29" s="195">
        <v>50000</v>
      </c>
      <c r="H29" s="195">
        <v>60000</v>
      </c>
      <c r="I29" s="133">
        <f t="shared" si="0"/>
        <v>44500</v>
      </c>
      <c r="K29" s="192"/>
      <c r="L29" s="194"/>
    </row>
    <row r="30" spans="1:16" ht="18">
      <c r="A30" s="81"/>
      <c r="B30" s="184" t="s">
        <v>18</v>
      </c>
      <c r="C30" s="141" t="s">
        <v>177</v>
      </c>
      <c r="D30" s="179">
        <v>60000</v>
      </c>
      <c r="E30" s="179">
        <v>150000</v>
      </c>
      <c r="F30" s="179">
        <v>150000</v>
      </c>
      <c r="G30" s="195">
        <v>55000</v>
      </c>
      <c r="H30" s="195">
        <v>50000</v>
      </c>
      <c r="I30" s="133">
        <f t="shared" si="0"/>
        <v>93000</v>
      </c>
      <c r="K30" s="192"/>
      <c r="L30" s="194"/>
    </row>
    <row r="31" spans="1:16" ht="16.5" customHeight="1" thickBot="1">
      <c r="A31" s="82"/>
      <c r="B31" s="185" t="s">
        <v>19</v>
      </c>
      <c r="C31" s="142" t="s">
        <v>178</v>
      </c>
      <c r="D31" s="180">
        <v>50000</v>
      </c>
      <c r="E31" s="180">
        <v>55000</v>
      </c>
      <c r="F31" s="180">
        <v>40000</v>
      </c>
      <c r="G31" s="135">
        <v>50000</v>
      </c>
      <c r="H31" s="135">
        <v>50000</v>
      </c>
      <c r="I31" s="133">
        <f t="shared" si="0"/>
        <v>49000</v>
      </c>
      <c r="K31" s="192"/>
      <c r="L31" s="194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6"/>
      <c r="L32" s="197"/>
    </row>
    <row r="33" spans="1:12" ht="18">
      <c r="A33" s="80"/>
      <c r="B33" s="183" t="s">
        <v>26</v>
      </c>
      <c r="C33" s="143" t="s">
        <v>179</v>
      </c>
      <c r="D33" s="193">
        <v>150000</v>
      </c>
      <c r="E33" s="193">
        <v>175000</v>
      </c>
      <c r="F33" s="193">
        <v>150000</v>
      </c>
      <c r="G33" s="133">
        <v>137500</v>
      </c>
      <c r="H33" s="133">
        <v>150000</v>
      </c>
      <c r="I33" s="133">
        <f t="shared" si="0"/>
        <v>152500</v>
      </c>
      <c r="K33" s="198"/>
      <c r="L33" s="194"/>
    </row>
    <row r="34" spans="1:12" ht="18">
      <c r="A34" s="81"/>
      <c r="B34" s="184" t="s">
        <v>27</v>
      </c>
      <c r="C34" s="141" t="s">
        <v>180</v>
      </c>
      <c r="D34" s="179">
        <v>150000</v>
      </c>
      <c r="E34" s="179">
        <v>175000</v>
      </c>
      <c r="F34" s="179">
        <v>155000</v>
      </c>
      <c r="G34" s="195">
        <v>137500</v>
      </c>
      <c r="H34" s="195">
        <v>150000</v>
      </c>
      <c r="I34" s="133">
        <f t="shared" si="0"/>
        <v>153500</v>
      </c>
      <c r="K34" s="198"/>
      <c r="L34" s="194"/>
    </row>
    <row r="35" spans="1:12" ht="18">
      <c r="A35" s="81"/>
      <c r="B35" s="183" t="s">
        <v>28</v>
      </c>
      <c r="C35" s="141" t="s">
        <v>181</v>
      </c>
      <c r="D35" s="179">
        <v>130000</v>
      </c>
      <c r="E35" s="179">
        <v>125000</v>
      </c>
      <c r="F35" s="179">
        <v>95000</v>
      </c>
      <c r="G35" s="195">
        <v>110000</v>
      </c>
      <c r="H35" s="195">
        <v>125000</v>
      </c>
      <c r="I35" s="133">
        <f t="shared" si="0"/>
        <v>117000</v>
      </c>
      <c r="K35" s="198"/>
      <c r="L35" s="194"/>
    </row>
    <row r="36" spans="1:12" ht="18">
      <c r="A36" s="81"/>
      <c r="B36" s="184" t="s">
        <v>29</v>
      </c>
      <c r="C36" s="141" t="s">
        <v>182</v>
      </c>
      <c r="D36" s="179">
        <v>100000</v>
      </c>
      <c r="E36" s="179">
        <v>65000</v>
      </c>
      <c r="F36" s="179">
        <v>62500</v>
      </c>
      <c r="G36" s="195">
        <v>87500</v>
      </c>
      <c r="H36" s="195">
        <v>125000</v>
      </c>
      <c r="I36" s="133">
        <f t="shared" si="0"/>
        <v>88000</v>
      </c>
      <c r="K36" s="198"/>
      <c r="L36" s="194"/>
    </row>
    <row r="37" spans="1:12" ht="16.5" customHeight="1" thickBot="1">
      <c r="A37" s="82"/>
      <c r="B37" s="183" t="s">
        <v>30</v>
      </c>
      <c r="C37" s="141" t="s">
        <v>183</v>
      </c>
      <c r="D37" s="179">
        <v>170000</v>
      </c>
      <c r="E37" s="179">
        <v>100000</v>
      </c>
      <c r="F37" s="179">
        <v>125000</v>
      </c>
      <c r="G37" s="195">
        <v>125000</v>
      </c>
      <c r="H37" s="195">
        <v>150000</v>
      </c>
      <c r="I37" s="133">
        <f t="shared" si="0"/>
        <v>134000</v>
      </c>
      <c r="K37" s="198"/>
      <c r="L37" s="194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6"/>
      <c r="L38" s="197"/>
    </row>
    <row r="39" spans="1:12" ht="18">
      <c r="A39" s="80"/>
      <c r="B39" s="186" t="s">
        <v>31</v>
      </c>
      <c r="C39" s="144" t="s">
        <v>217</v>
      </c>
      <c r="D39" s="158">
        <v>1973400</v>
      </c>
      <c r="E39" s="158">
        <v>2000000</v>
      </c>
      <c r="F39" s="158">
        <v>1973400</v>
      </c>
      <c r="G39" s="158">
        <v>1569750</v>
      </c>
      <c r="H39" s="158">
        <v>1659450</v>
      </c>
      <c r="I39" s="158">
        <f t="shared" si="0"/>
        <v>1835200</v>
      </c>
      <c r="K39" s="198"/>
      <c r="L39" s="194"/>
    </row>
    <row r="40" spans="1:12" ht="18.75" thickBot="1">
      <c r="A40" s="82"/>
      <c r="B40" s="185" t="s">
        <v>32</v>
      </c>
      <c r="C40" s="142" t="s">
        <v>185</v>
      </c>
      <c r="D40" s="180">
        <v>1076400</v>
      </c>
      <c r="E40" s="180">
        <v>1440000</v>
      </c>
      <c r="F40" s="180">
        <v>1076400</v>
      </c>
      <c r="G40" s="135">
        <v>1098825</v>
      </c>
      <c r="H40" s="135">
        <v>1295268</v>
      </c>
      <c r="I40" s="135">
        <f t="shared" si="0"/>
        <v>1197378.6000000001</v>
      </c>
      <c r="K40" s="198"/>
      <c r="L40" s="194"/>
    </row>
    <row r="41" spans="1:12" ht="15.75" thickBot="1">
      <c r="C41" s="199" t="s">
        <v>223</v>
      </c>
      <c r="D41" s="199">
        <f>SUM(D16:D40)</f>
        <v>4704800</v>
      </c>
      <c r="E41" s="199">
        <f t="shared" ref="E41:H41" si="1">SUM(E16:E40)</f>
        <v>5325000</v>
      </c>
      <c r="F41" s="199">
        <f t="shared" si="1"/>
        <v>4537300</v>
      </c>
      <c r="G41" s="199">
        <f t="shared" si="1"/>
        <v>4171075</v>
      </c>
      <c r="H41" s="199">
        <f t="shared" si="1"/>
        <v>4663048</v>
      </c>
      <c r="I41" s="83"/>
    </row>
    <row r="49" spans="11:12" s="117" customFormat="1">
      <c r="K49" s="201"/>
      <c r="L49" s="201"/>
    </row>
    <row r="50" spans="11:12" s="117" customFormat="1">
      <c r="K50" s="201"/>
      <c r="L50" s="201"/>
    </row>
    <row r="51" spans="11:12" s="117" customFormat="1">
      <c r="K51" s="201"/>
      <c r="L51" s="201"/>
    </row>
    <row r="52" spans="11:12" s="117" customFormat="1">
      <c r="K52" s="201"/>
      <c r="L52" s="201"/>
    </row>
    <row r="53" spans="11:12" s="117" customFormat="1">
      <c r="K53" s="201"/>
      <c r="L53" s="201"/>
    </row>
    <row r="54" spans="11:12" s="117" customFormat="1">
      <c r="K54" s="201"/>
      <c r="L54" s="201"/>
    </row>
    <row r="55" spans="11:12" s="117" customFormat="1">
      <c r="K55" s="201"/>
      <c r="L55" s="201"/>
    </row>
    <row r="56" spans="11:12" s="117" customFormat="1">
      <c r="K56" s="201"/>
      <c r="L56" s="201"/>
    </row>
    <row r="57" spans="11:12" s="117" customFormat="1">
      <c r="K57" s="201"/>
      <c r="L57" s="201"/>
    </row>
    <row r="58" spans="11:12" s="117" customFormat="1">
      <c r="K58" s="201"/>
      <c r="L58" s="201"/>
    </row>
    <row r="59" spans="11:12" s="117" customFormat="1">
      <c r="K59" s="201"/>
      <c r="L59" s="201"/>
    </row>
    <row r="60" spans="11:12" s="117" customFormat="1">
      <c r="K60" s="201"/>
      <c r="L60" s="201"/>
    </row>
    <row r="61" spans="11:12" s="117" customFormat="1">
      <c r="K61" s="201"/>
      <c r="L61" s="201"/>
    </row>
    <row r="62" spans="11:12" s="117" customFormat="1">
      <c r="K62" s="201"/>
      <c r="L62" s="201"/>
    </row>
    <row r="63" spans="11:12" s="117" customFormat="1">
      <c r="K63" s="201"/>
      <c r="L63" s="201"/>
    </row>
    <row r="64" spans="11:12" s="117" customFormat="1">
      <c r="K64" s="201"/>
      <c r="L64" s="201"/>
    </row>
    <row r="65" spans="11:12" s="117" customFormat="1">
      <c r="K65" s="201"/>
      <c r="L65" s="201"/>
    </row>
    <row r="66" spans="11:12" s="117" customFormat="1">
      <c r="K66" s="201"/>
      <c r="L66" s="201"/>
    </row>
    <row r="67" spans="11:12" s="117" customFormat="1">
      <c r="K67" s="201"/>
      <c r="L67" s="201"/>
    </row>
    <row r="68" spans="11:12" s="117" customFormat="1">
      <c r="K68" s="201"/>
      <c r="L68" s="201"/>
    </row>
    <row r="69" spans="11:12" s="117" customFormat="1">
      <c r="K69" s="201"/>
      <c r="L69" s="201"/>
    </row>
    <row r="70" spans="11:12" s="117" customFormat="1">
      <c r="K70" s="201"/>
      <c r="L70" s="201"/>
    </row>
    <row r="71" spans="11:12" s="117" customFormat="1">
      <c r="K71" s="201"/>
      <c r="L71" s="201"/>
    </row>
    <row r="72" spans="11:12" s="117" customFormat="1">
      <c r="K72" s="201"/>
      <c r="L72" s="201"/>
    </row>
    <row r="73" spans="11:12" s="117" customFormat="1">
      <c r="K73" s="201"/>
      <c r="L73" s="201"/>
    </row>
    <row r="74" spans="11:12" s="117" customFormat="1">
      <c r="K74" s="201"/>
      <c r="L74" s="201"/>
    </row>
    <row r="75" spans="11:12" s="117" customFormat="1">
      <c r="K75" s="201"/>
      <c r="L75" s="201"/>
    </row>
    <row r="76" spans="11:12" s="117" customFormat="1">
      <c r="K76" s="201"/>
      <c r="L76" s="201"/>
    </row>
    <row r="77" spans="11:12" s="117" customFormat="1">
      <c r="K77" s="201"/>
      <c r="L77" s="201"/>
    </row>
    <row r="78" spans="11:12" s="117" customFormat="1">
      <c r="K78" s="201"/>
      <c r="L78" s="201"/>
    </row>
    <row r="79" spans="11:12" s="117" customFormat="1">
      <c r="K79" s="201"/>
      <c r="L79" s="201"/>
    </row>
    <row r="80" spans="11:12" s="117" customFormat="1">
      <c r="K80" s="201"/>
      <c r="L80" s="201"/>
    </row>
    <row r="81" spans="11:12" s="117" customFormat="1">
      <c r="K81" s="201"/>
      <c r="L81" s="201"/>
    </row>
    <row r="82" spans="11:12" s="117" customFormat="1">
      <c r="K82" s="201"/>
      <c r="L82" s="201"/>
    </row>
    <row r="83" spans="11:12" s="117" customFormat="1">
      <c r="K83" s="201"/>
      <c r="L83" s="201"/>
    </row>
    <row r="84" spans="11:12" s="117" customFormat="1">
      <c r="K84" s="201"/>
      <c r="L84" s="201"/>
    </row>
    <row r="85" spans="11:12" s="117" customFormat="1">
      <c r="K85" s="201"/>
      <c r="L85" s="201"/>
    </row>
    <row r="86" spans="11:12" s="117" customFormat="1">
      <c r="K86" s="201"/>
      <c r="L86" s="201"/>
    </row>
    <row r="87" spans="11:12" s="117" customFormat="1">
      <c r="K87" s="201"/>
      <c r="L87" s="201"/>
    </row>
    <row r="88" spans="11:12" s="117" customFormat="1">
      <c r="K88" s="201"/>
      <c r="L88" s="201"/>
    </row>
    <row r="89" spans="11:12" s="117" customFormat="1">
      <c r="K89" s="201"/>
      <c r="L89" s="201"/>
    </row>
    <row r="90" spans="11:12" s="117" customFormat="1">
      <c r="K90" s="201"/>
      <c r="L90" s="201"/>
    </row>
    <row r="91" spans="11:12" s="117" customFormat="1">
      <c r="K91" s="201"/>
      <c r="L91" s="201"/>
    </row>
    <row r="92" spans="11:12" s="117" customFormat="1">
      <c r="K92" s="201"/>
      <c r="L92" s="201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13-10-2025</vt:lpstr>
      <vt:lpstr>By Order</vt:lpstr>
      <vt:lpstr>All Stores</vt:lpstr>
      <vt:lpstr>'13-10-2025'!Print_Titles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2025-10-09T09:31:33Z</cp:lastPrinted>
  <dcterms:created xsi:type="dcterms:W3CDTF">2010-10-20T06:23:14Z</dcterms:created>
  <dcterms:modified xsi:type="dcterms:W3CDTF">2025-10-15T10:45:58Z</dcterms:modified>
</cp:coreProperties>
</file>