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4"/>
  </bookViews>
  <sheets>
    <sheet name="Supermarkets" sheetId="5" r:id="rId1"/>
    <sheet name="stores" sheetId="7" r:id="rId2"/>
    <sheet name="Comp" sheetId="8" r:id="rId3"/>
    <sheet name="08-12-2025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'08-12-2025'!$12:$14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6" i="11" l="1"/>
  <c r="G86" i="11"/>
  <c r="I85" i="11"/>
  <c r="G85" i="11"/>
  <c r="I84" i="11"/>
  <c r="G84" i="11"/>
  <c r="I83" i="11"/>
  <c r="G83" i="11"/>
  <c r="I88" i="11"/>
  <c r="G88" i="11"/>
  <c r="I87" i="11"/>
  <c r="G87" i="11"/>
  <c r="I82" i="11"/>
  <c r="G82" i="11"/>
  <c r="I75" i="11"/>
  <c r="G75" i="11"/>
  <c r="I79" i="11"/>
  <c r="G79" i="11"/>
  <c r="I78" i="11"/>
  <c r="G78" i="11"/>
  <c r="I77" i="11"/>
  <c r="G77" i="11"/>
  <c r="I76" i="11"/>
  <c r="G76" i="11"/>
  <c r="I71" i="11"/>
  <c r="G71" i="11"/>
  <c r="I70" i="11"/>
  <c r="G70" i="11"/>
  <c r="I69" i="11"/>
  <c r="G69" i="11"/>
  <c r="I68" i="11"/>
  <c r="G68" i="11"/>
  <c r="I72" i="11"/>
  <c r="G72" i="11"/>
  <c r="I67" i="11"/>
  <c r="G67" i="11"/>
  <c r="I64" i="11"/>
  <c r="G64" i="11"/>
  <c r="I63" i="11"/>
  <c r="G63" i="11"/>
  <c r="I62" i="11"/>
  <c r="G62" i="11"/>
  <c r="I61" i="11"/>
  <c r="G61" i="11"/>
  <c r="I60" i="11"/>
  <c r="G60" i="11"/>
  <c r="I59" i="11"/>
  <c r="G59" i="11"/>
  <c r="I58" i="11"/>
  <c r="G58" i="11"/>
  <c r="I57" i="11"/>
  <c r="G57" i="11"/>
  <c r="I56" i="11"/>
  <c r="G56" i="11"/>
  <c r="I51" i="11"/>
  <c r="G51" i="11"/>
  <c r="I50" i="11"/>
  <c r="G50" i="11"/>
  <c r="I49" i="11"/>
  <c r="G49" i="11"/>
  <c r="I53" i="11"/>
  <c r="G53" i="11"/>
  <c r="I48" i="11"/>
  <c r="G48" i="11"/>
  <c r="I52" i="11"/>
  <c r="G52" i="11"/>
  <c r="I42" i="11"/>
  <c r="G42" i="11"/>
  <c r="I41" i="11"/>
  <c r="G41" i="11"/>
  <c r="I45" i="11"/>
  <c r="G45" i="11"/>
  <c r="I40" i="11"/>
  <c r="G40" i="11"/>
  <c r="I44" i="11"/>
  <c r="G44" i="11"/>
  <c r="I43" i="11"/>
  <c r="G43" i="11"/>
  <c r="I33" i="11"/>
  <c r="G33" i="11"/>
  <c r="I37" i="11"/>
  <c r="G37" i="11"/>
  <c r="I36" i="11"/>
  <c r="G36" i="11"/>
  <c r="I35" i="11"/>
  <c r="G35" i="11"/>
  <c r="I34" i="11"/>
  <c r="G34" i="11"/>
  <c r="I21" i="11"/>
  <c r="G21" i="11"/>
  <c r="I30" i="11"/>
  <c r="G30" i="11"/>
  <c r="I20" i="11"/>
  <c r="G20" i="11"/>
  <c r="I25" i="11"/>
  <c r="G25" i="11"/>
  <c r="I19" i="11"/>
  <c r="G19" i="11"/>
  <c r="I23" i="11"/>
  <c r="G23" i="11"/>
  <c r="I18" i="11"/>
  <c r="G18" i="11"/>
  <c r="I24" i="11"/>
  <c r="G24" i="11"/>
  <c r="I27" i="11"/>
  <c r="G27" i="11"/>
  <c r="I28" i="11"/>
  <c r="G28" i="11"/>
  <c r="I16" i="11"/>
  <c r="G16" i="11"/>
  <c r="I29" i="11"/>
  <c r="G29" i="11"/>
  <c r="I17" i="11"/>
  <c r="G17" i="11"/>
  <c r="I22" i="11"/>
  <c r="G22" i="11"/>
  <c r="I26" i="11"/>
  <c r="G26" i="11"/>
  <c r="I15" i="11"/>
  <c r="G15" i="11"/>
  <c r="H41" i="12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H39" i="8" l="1"/>
  <c r="H38" i="8"/>
  <c r="H36" i="8"/>
  <c r="H35" i="8"/>
  <c r="H34" i="8"/>
  <c r="H33" i="8"/>
  <c r="H32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0" i="11" l="1"/>
  <c r="F80" i="11"/>
  <c r="I24" i="8" l="1"/>
  <c r="H73" i="11" l="1"/>
  <c r="I15" i="5" l="1"/>
  <c r="E31" i="11" l="1"/>
  <c r="F31" i="11"/>
  <c r="H31" i="11"/>
  <c r="E38" i="11"/>
  <c r="F38" i="11"/>
  <c r="H38" i="11"/>
  <c r="G38" i="11" l="1"/>
  <c r="G31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3" i="11" l="1"/>
  <c r="I73" i="11" l="1"/>
  <c r="G18" i="5" l="1"/>
  <c r="G40" i="8" l="1"/>
  <c r="E46" i="11"/>
  <c r="E54" i="11"/>
  <c r="E65" i="11"/>
  <c r="E73" i="11"/>
  <c r="E80" i="11"/>
  <c r="E89" i="11" l="1"/>
  <c r="E90" i="11" l="1"/>
  <c r="G52" i="5" l="1"/>
  <c r="I50" i="5"/>
  <c r="I45" i="5" l="1"/>
  <c r="F65" i="11" l="1"/>
  <c r="H89" i="11" l="1"/>
  <c r="F89" i="11"/>
  <c r="H65" i="11"/>
  <c r="I65" i="11" s="1"/>
  <c r="H54" i="11"/>
  <c r="F54" i="11"/>
  <c r="H46" i="11"/>
  <c r="F46" i="11"/>
  <c r="H90" i="11" l="1"/>
  <c r="I46" i="11"/>
  <c r="I89" i="11"/>
  <c r="G73" i="11"/>
  <c r="I54" i="11"/>
  <c r="G46" i="11"/>
  <c r="G80" i="11"/>
  <c r="G54" i="11"/>
  <c r="I38" i="11"/>
  <c r="G89" i="11"/>
  <c r="G65" i="11"/>
  <c r="F90" i="11"/>
  <c r="I31" i="11"/>
  <c r="I80" i="11"/>
  <c r="I90" i="11" l="1"/>
  <c r="G90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<sst xmlns="http://schemas.openxmlformats.org/spreadsheetml/2006/main" count="852" uniqueCount="230">
  <si>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</si>
  <si>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</si>
  <si>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</si>
  <si>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</si>
  <si>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</si>
  <si>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</si>
  <si>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</si>
  <si>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</si>
  <si>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</si>
  <si>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</si>
  <si>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</si>
  <si>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</si>
  <si>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</si>
  <si>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</si>
  <si>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</si>
  <si>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</si>
  <si>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</si>
  <si>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</si>
  <si>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</si>
  <si>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</si>
  <si>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</si>
  <si>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</si>
  <si>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</si>
  <si>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</si>
  <si>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</si>
  <si>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</si>
  <si>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</si>
  <si>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</si>
  <si>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</si>
  <si>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</si>
  <si>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</si>
  <si>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</si>
  <si>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</si>
  <si>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</si>
  <si>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</si>
  <si>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</si>
  <si>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</si>
  <si>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</si>
  <si>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</si>
  <si>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</si>
  <si>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</si>
  <si>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</si>
  <si>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</si>
  <si>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</si>
  <si>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</si>
  <si>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</si>
  <si>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</si>
  <si>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</si>
  <si>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</si>
  <si>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</si>
  <si>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</si>
  <si>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</si>
  <si>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</si>
  <si>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</si>
  <si>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</si>
  <si>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</si>
  <si>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</si>
  <si>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</si>
  <si>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</si>
  <si>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</si>
  <si>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</si>
  <si>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</si>
  <si>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</si>
  <si>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</si>
  <si>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</si>
  <si>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</si>
  <si>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</si>
  <si>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</si>
  <si>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</si>
  <si>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</si>
  <si>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</si>
  <si>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</si>
  <si>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</si>
  <si>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</si>
  <si>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</si>
  <si>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</si>
  <si>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</si>
  <si>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</si>
  <si>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</si>
  <si>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</si>
  <si>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</si>
  <si>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</si>
  <si>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</si>
  <si>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</si>
  <si>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</si>
  <si>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</si>
  <si>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</si>
  <si>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</si>
  <si>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</si>
  <si>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</si>
  <si>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</si>
  <si>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</si>
  <si>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</si>
  <si>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</si>
  <si>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</si>
  <si>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</si>
  <si>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</si>
  <si>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</si>
  <si>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</si>
  <si>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</si>
  <si>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</si>
  <si>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</si>
  <si>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</si>
  <si>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</si>
  <si>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</si>
  <si>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</si>
  <si>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</si>
  <si>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</si>
  <si>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</si>
  <si>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</si>
  <si>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</si>
  <si>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</si>
  <si>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</si>
  <si>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</si>
  <si>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</si>
  <si>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</si>
  <si>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</si>
  <si>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</si>
  <si>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</si>
  <si>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</si>
  <si>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</si>
  <si>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</si>
  <si>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</si>
  <si>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</si>
  <si>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</si>
  <si>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</si>
  <si>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</si>
  <si>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</si>
  <si>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</si>
  <si>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</si>
  <si>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</si>
  <si>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</si>
  <si>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</si>
  <si>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</si>
  <si>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</si>
  <si>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</si>
  <si>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</si>
  <si>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</si>
  <si>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</si>
  <si>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</si>
  <si>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</si>
  <si>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</si>
  <si>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</si>
  <si>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</si>
  <si>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</si>
  <si>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</si>
  <si>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</si>
  <si>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</si>
  <si>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</si>
  <si>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</si>
  <si>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</si>
  <si>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</si>
  <si>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</si>
  <si>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</si>
  <si>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</si>
  <si>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</si>
  <si>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</si>
  <si>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</si>
  <si>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</si>
  <si>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</si>
  <si>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</si>
  <si>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</si>
  <si>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</si>
  <si>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</si>
  <si>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</si>
  <si>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</si>
  <si>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</si>
  <si>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</si>
  <si>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</si>
  <si>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</si>
  <si>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</si>
  <si>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</si>
  <si>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</si>
  <si>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</si>
  <si>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</si>
  <si>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</si>
  <si>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</si>
  <si>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</si>
  <si>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</si>
  <si>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</si>
  <si>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</si>
  <si>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</si>
  <si>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</si>
  <si>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</si>
  <si>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</si>
  <si>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</si>
  <si>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</si>
  <si>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</si>
  <si>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</si>
  <si>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</si>
  <si>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</si>
  <si>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</si>
  <si>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</si>
  <si>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</si>
  <si>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</si>
  <si>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</si>
  <si>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</si>
  <si>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</si>
  <si>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</si>
  <si>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</si>
  <si>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</si>
  <si>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</si>
  <si>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</si>
  <si>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</si>
  <si>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</si>
  <si>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</si>
  <si>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</si>
  <si>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</si>
  <si>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</si>
  <si>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</si>
  <si>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</si>
  <si>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</si>
  <si>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</si>
  <si>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</si>
  <si>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</si>
  <si>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</si>
  <si>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</si>
  <si>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</si>
  <si>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 LBP</t>
  </si>
  <si>
    <t>معدل أسعار  السوبرماركات في 03-12-2025(ل.ل.)</t>
  </si>
  <si>
    <t>معدل الأسعار في كانون الأول 2024 (ل.ل.)</t>
  </si>
  <si>
    <t>معدل أسعار المحلات والملاحم في 03-12-2025 (ل.ل.)</t>
  </si>
  <si>
    <t>المعدل العام للأسعار في 03-12-2025 (ل.ل.)</t>
  </si>
  <si>
    <t>المجموع</t>
  </si>
  <si>
    <t>معدل أسعار  السوبرماركات في 08-12-2025(ل.ل.)</t>
  </si>
  <si>
    <t xml:space="preserve"> التاريخ 08كانون الأول 2025</t>
  </si>
  <si>
    <t xml:space="preserve"> التاريخ 08 كانون الأول 2025</t>
  </si>
  <si>
    <t>معدل أسعار المحلات والملاحم في 08-12-2025 (ل.ل.)</t>
  </si>
  <si>
    <t>المعدل العام للأسعار في 08-12-2025 (ل.ل.)</t>
  </si>
  <si>
    <t xml:space="preserve"> التاريخ08 كانون الأول2025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</si>
</sst>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" fontId="1" fillId="2" borderId="28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" name="Picture 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" name="Picture 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" name="Picture 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" name="Picture 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" name="Picture 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" name="Picture 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" name="Picture 2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" name="Picture 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" name="Picture 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" name="Picture 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" name="Picture 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" name="Picture 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" name="Picture 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" name="Picture 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" name="Picture 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" name="Picture 2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" name="Picture 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" name="Picture 2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" name="Picture 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" name="Picture 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" name="Picture 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" name="Picture 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" name="Picture 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" name="Picture 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" name="Picture 2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" name="Picture 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" name="Picture 2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" name="Picture 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" name="Picture 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" name="Picture 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" name="Picture 2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" name="Picture 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" name="Picture 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" name="Picture 2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" name="Picture 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" name="Picture 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" name="Picture 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" name="Picture 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" name="Picture 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" name="Picture 2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" name="Picture 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" name="Picture 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" name="Picture 2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" name="Picture 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" name="Picture 2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" name="Picture 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" name="Picture 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" name="Picture 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" name="Picture 2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" name="Picture 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" name="Picture 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" name="Picture 2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" name="Picture 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" name="Picture 2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" name="Picture 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" name="Picture 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" name="Picture 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" name="Picture 2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" name="Picture 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" name="Picture 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" name="Picture 2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" name="Picture 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" name="Picture 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" name="Picture 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" name="Picture 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" name="Picture 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" name="Picture 2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" name="Picture 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" name="Picture 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" name="Picture 2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" name="Picture 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" name="Picture 2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" name="Picture 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" name="Picture 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" name="Picture 2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" name="Picture 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" name="Picture 2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" name="Picture 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" name="Picture 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" name="Picture 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" name="Picture 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" name="Picture 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" name="Picture 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" name="Picture 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" name="Picture 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" name="Picture 2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" name="Picture 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" name="Picture 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" name="Picture 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" name="Picture 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" name="Picture 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" name="Picture 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" name="Picture 3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" name="Picture 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" name="Picture 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" name="Picture 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" name="Picture 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" name="Picture 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" name="Picture 3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" name="Picture 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" name="Picture 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" name="Picture 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" name="Picture 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" name="Picture 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" name="Picture 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" name="Picture 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" name="Picture 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" name="Picture 3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" name="Picture 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" name="Picture 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" name="Picture 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" name="Picture 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" name="Picture 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" name="Picture 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" name="Picture 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" name="Picture 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" name="Picture 3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" name="Picture 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" name="Picture 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" name="Picture 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" name="Picture 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" name="Picture 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" name="Picture 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" name="Picture 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" name="Picture 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" name="Picture 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" name="Picture 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" name="Picture 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" name="Picture 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" name="Picture 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" name="Picture 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" name="Picture 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" name="Picture 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" name="Picture 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" name="Picture 3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" name="Picture 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" name="Picture 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" name="Picture 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" name="Picture 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" name="Picture 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" name="Picture 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" name="Picture 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" name="Picture 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" name="Picture 3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" name="Picture 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" name="Picture 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" name="Picture 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" name="Picture 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" name="Picture 3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" name="Picture 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" name="Picture 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" name="Picture 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" name="Picture 3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" name="Picture 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" name="Picture 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" name="Picture 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" name="Picture 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" name="Picture 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" name="Picture 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" name="Picture 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" name="Picture 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" name="Picture 3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" name="Picture 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" name="Picture 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" name="Picture 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" name="Picture 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" name="Picture 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" name="Picture 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" name="Picture 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" name="Picture 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" name="Picture 3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" name="Picture 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" name="Picture 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" name="Picture 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" name="Picture 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" name="Picture 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" name="Picture 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" name="Picture 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" name="Picture 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" name="Picture 3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" name="Picture 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" name="Picture 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" name="Picture 3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" name="Picture 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" name="Picture 3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" name="Picture 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" name="Picture 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" name="Picture 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" name="Picture 4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" name="Picture 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" name="Picture 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" name="Picture 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" name="Picture 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" name="Picture 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" name="Picture 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" name="Picture 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" name="Picture 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" name="Picture 4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" name="Picture 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" name="Picture 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" name="Picture 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" name="Picture 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" name="Picture 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" name="Picture 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" name="Picture 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" name="Picture 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" name="Picture 4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" name="Picture 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" name="Picture 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" name="Picture 4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" name="Picture 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" name="Picture 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" name="Picture 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" name="Picture 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" name="Picture 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" name="Picture 4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" name="Picture 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" name="Picture 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" name="Picture 4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" name="Picture 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" name="Picture 4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" name="Picture 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" name="Picture 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" name="Picture 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" name="Picture 4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" name="Picture 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" name="Picture 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" name="Picture 4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" name="Picture 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" name="Picture 4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" name="Picture 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" name="Picture 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" name="Picture 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" name="Picture 4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" name="Picture 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" name="Picture 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" name="Picture 4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" name="Picture 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" name="Picture 4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" name="Picture 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" name="Picture 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" name="Picture 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" name="Picture 4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" name="Picture 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" name="Picture 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" name="Picture 4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" name="Picture 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" name="Picture 4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" name="Picture 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" name="Picture 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" name="Picture 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" name="Picture 4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" name="Picture 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" name="Picture 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" name="Picture 4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" name="Picture 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" name="Picture 4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" name="Picture 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" name="Picture 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" name="Picture 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" name="Picture 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" name="Picture 4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" name="Picture 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" name="Picture 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" name="Picture 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" name="Picture 4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" name="Picture 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" name="Picture 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" name="Picture 4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" name="Picture 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" name="Picture 4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" name="Picture 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" name="Picture 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" name="Picture 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" name="Picture 4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" name="Picture 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" name="Picture 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" name="Picture 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" name="Picture 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" name="Picture 4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" name="Picture 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" name="Picture 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" name="Picture 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" name="Picture 4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" name="Picture 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" name="Picture 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" name="Picture 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" name="Picture 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" name="Picture 5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" name="Picture 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" name="Picture 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" name="Picture 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" name="Picture 5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" name="Picture 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" name="Picture 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" name="Picture 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" name="Picture 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" name="Picture 5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" name="Picture 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" name="Picture 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" name="Picture 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" name="Picture 5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" name="Picture 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" name="Picture 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" name="Picture 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" name="Picture 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" name="Picture 5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" name="Picture 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" name="Picture 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" name="Picture 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" name="Picture 5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" name="Picture 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" name="Picture 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" name="Picture 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" name="Picture 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" name="Picture 5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" name="Picture 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" name="Picture 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" name="Picture 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" name="Picture 5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" name="Picture 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" name="Picture 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" name="Picture 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" name="Picture 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" name="Picture 5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" name="Picture 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" name="Picture 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" name="Picture 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" name="Picture 5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" name="Picture 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" name="Picture 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" name="Picture 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" name="Picture 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" name="Picture 5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" name="Picture 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" name="Picture 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" name="Picture 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" name="Picture 5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" name="Picture 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" name="Picture 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" name="Picture 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" name="Picture 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" name="Picture 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" name="Picture 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" name="Picture 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" name="Picture 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" name="Picture 5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" name="Picture 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" name="Picture 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" name="Picture 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" name="Picture 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" name="Picture 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" name="Picture 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" name="Picture 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" name="Picture 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" name="Picture 5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" name="Picture 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" name="Picture 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" name="Picture 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" name="Picture 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" name="Picture 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" name="Picture 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" name="Picture 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" name="Picture 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" name="Picture 5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" name="Picture 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" name="Picture 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" name="Picture 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" name="Picture 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" name="Picture 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" name="Picture 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" name="Picture 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" name="Picture 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" name="Picture 5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" name="Picture 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" name="Picture 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" name="Picture 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" name="Picture 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" name="Picture 5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" name="Picture 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" name="Picture 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" name="Picture 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" name="Picture 5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" name="Picture 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" name="Picture 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" name="Picture 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" name="Picture 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" name="Picture 6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" name="Picture 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" name="Picture 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" name="Picture 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" name="Picture 6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" name="Picture 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" name="Picture 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" name="Picture 6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" name="Picture 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" name="Picture 6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" name="Picture 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" name="Picture 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" name="Picture 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" name="Picture 6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" name="Picture 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" name="Picture 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" name="Picture 6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" name="Picture 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" name="Picture 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" name="Picture 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" name="Picture 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" name="Picture 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" name="Picture 6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" name="Picture 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" name="Picture 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" name="Picture 6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" name="Picture 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" name="Picture 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" name="Picture 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" name="Picture 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" name="Picture 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" name="Picture 6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" name="Picture 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" name="Picture 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" name="Picture 6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" name="Picture 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" name="Picture 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" name="Picture 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" name="Picture 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" name="Picture 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" name="Picture 6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" name="Picture 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" name="Picture 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" name="Picture 6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" name="Picture 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" name="Picture 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" name="Picture 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" name="Picture 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" name="Picture 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" name="Picture 6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" name="Picture 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" name="Picture 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" name="Picture 6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" name="Picture 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" name="Picture 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" name="Picture 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" name="Picture 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" name="Picture 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" name="Picture 6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" name="Picture 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" name="Picture 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" name="Picture 6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" name="Picture 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" name="Picture 6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" name="Picture 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" name="Picture 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" name="Picture 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" name="Picture 6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" name="Picture 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" name="Picture 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" name="Picture 6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" name="Picture 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" name="Picture 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" name="Picture 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" name="Picture 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" name="Picture 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" name="Picture 6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" name="Picture 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" name="Picture 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" name="Picture 6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" name="Picture 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" name="Picture 6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" name="Picture 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" name="Picture 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" name="Picture 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" name="Picture 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" name="Picture 6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" name="Picture 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" name="Picture 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" name="Picture 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" name="Picture 6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" name="Picture 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" name="Picture 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" name="Picture 6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" name="Picture 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" name="Picture 6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" name="Picture 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" name="Picture 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0" name="Picture 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1" name="Picture 7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2" name="Picture 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3" name="Picture 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4" name="Picture 7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5" name="Picture 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6" name="Picture 7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7" name="Picture 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8" name="Picture 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9" name="Picture 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0" name="Picture 7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1" name="Picture 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2" name="Picture 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3" name="Picture 7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4" name="Picture 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5" name="Picture 7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6" name="Picture 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7" name="Picture 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8" name="Picture 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9" name="Picture 7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0" name="Picture 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1" name="Picture 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2" name="Picture 7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3" name="Picture 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4" name="Picture 7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5" name="Picture 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6" name="Picture 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7" name="Picture 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8" name="Picture 7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9" name="Picture 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0" name="Picture 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1" name="Picture 7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2" name="Picture 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3" name="Picture 7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4" name="Picture 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5" name="Picture 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6" name="Picture 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7" name="Picture 7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8" name="Picture 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9" name="Picture 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0" name="Picture 7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1" name="Picture 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2" name="Picture 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3" name="Picture 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4" name="Picture 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5" name="Picture 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6" name="Picture 7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7" name="Picture 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8" name="Picture 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9" name="Picture 7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0" name="Picture 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1" name="Picture 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2" name="Picture 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3" name="Picture 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4" name="Picture 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5" name="Picture 7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6" name="Picture 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7" name="Picture 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8" name="Picture 7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9" name="Picture 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0" name="Picture 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1" name="Picture 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2" name="Picture 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3" name="Picture 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4" name="Picture 7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5" name="Picture 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6" name="Picture 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7" name="Picture 7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8" name="Picture 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9" name="Picture 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0" name="Picture 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1" name="Picture 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2" name="Picture 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3" name="Picture 7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4" name="Picture 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5" name="Picture 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6" name="Picture 7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7" name="Picture 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8" name="Picture 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9" name="Picture 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0" name="Picture 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1" name="Picture 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2" name="Picture 7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3" name="Picture 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4" name="Picture 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5" name="Picture 7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6" name="Picture 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7" name="Picture 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8" name="Picture 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9" name="Picture 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0" name="Picture 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1" name="Picture 7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2" name="Picture 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3" name="Picture 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4" name="Picture 7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5" name="Picture 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6" name="Picture 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7" name="Picture 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8" name="Picture 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9" name="Picture 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0" name="Picture 7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1" name="Picture 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2" name="Picture 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3" name="Picture 8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4" name="Picture 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5" name="Picture 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6" name="Picture 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7" name="Picture 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8" name="Picture 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9" name="Picture 8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0" name="Picture 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1" name="Picture 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2" name="Picture 8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3" name="Picture 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4" name="Picture 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5" name="Picture 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6" name="Picture 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7" name="Picture 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8" name="Picture 8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9" name="Picture 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0" name="Picture 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1" name="Picture 8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2" name="Picture 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3" name="Picture 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4" name="Picture 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5" name="Picture 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6" name="Picture 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7" name="Picture 8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8" name="Picture 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9" name="Picture 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0" name="Picture 8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1" name="Picture 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2" name="Picture 8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3" name="Picture 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4" name="Picture 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5" name="Picture 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6" name="Picture 8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7" name="Picture 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8" name="Picture 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9" name="Picture 8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0" name="Picture 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1" name="Picture 8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2" name="Picture 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3" name="Picture 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4" name="Picture 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5" name="Picture 8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6" name="Picture 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7" name="Picture 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8" name="Picture 8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9" name="Picture 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0" name="Picture 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1" name="Picture 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2" name="Picture 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3" name="Picture 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4" name="Picture 8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5" name="Picture 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6" name="Picture 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7" name="Picture 8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8" name="Picture 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9" name="Picture 8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0" name="Picture 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1" name="Picture 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2" name="Picture 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3" name="Picture 8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4" name="Picture 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5" name="Picture 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6" name="Picture 8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7" name="Picture 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8" name="Picture 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9" name="Picture 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0" name="Picture 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1" name="Picture 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2" name="Picture 8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3" name="Picture 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4" name="Picture 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5" name="Picture 8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6" name="Picture 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7" name="Picture 8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8" name="Picture 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9" name="Picture 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0" name="Picture 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1" name="Picture 8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2" name="Picture 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3" name="Picture 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4" name="Picture 8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5" name="Picture 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6" name="Picture 8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7" name="Picture 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8" name="Picture 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9" name="Picture 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0" name="Picture 8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1" name="Picture 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2" name="Picture 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3" name="Picture 8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4" name="Picture 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5" name="Picture 8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6" name="Picture 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7" name="Picture 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8" name="Picture 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9" name="Picture 8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0" name="Picture 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1" name="Picture 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2" name="Picture 9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3" name="Picture 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4" name="Picture 9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5" name="Picture 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6" name="Picture 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7" name="Picture 9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8" name="Picture 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9" name="Picture 9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0" name="Picture 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1" name="Picture 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2" name="Picture 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3" name="Picture 9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4" name="Picture 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5" name="Picture 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6" name="Picture 9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7" name="Picture 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8" name="Picture 9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9" name="Picture 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0" name="Picture 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1" name="Picture 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2" name="Picture 9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3" name="Picture 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4" name="Picture 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5" name="Picture 9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6" name="Picture 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7" name="Picture 9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8" name="Picture 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9" name="Picture 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0" name="Picture 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1" name="Picture 9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2" name="Picture 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3" name="Picture 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4" name="Picture 9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5" name="Picture 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6" name="Picture 9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7" name="Picture 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8" name="Picture 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9" name="Picture 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0" name="Picture 9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1" name="Picture 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2" name="Picture 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3" name="Picture 9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4" name="Picture 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5" name="Picture 9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6" name="Picture 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7" name="Picture 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8" name="Picture 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9" name="Picture 9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0" name="Picture 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1" name="Picture 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2" name="Picture 9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3" name="Picture 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4" name="Picture 9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5" name="Picture 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6" name="Picture 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7" name="Picture 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8" name="Picture 9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9" name="Picture 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0" name="Picture 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1" name="Picture 9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2" name="Picture 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3" name="Picture 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4" name="Picture 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5" name="Picture 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6" name="Picture 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7" name="Picture 9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8" name="Picture 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9" name="Picture 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0" name="Picture 9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1" name="Picture 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2" name="Picture 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3" name="Picture 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4" name="Picture 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5" name="Picture 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6" name="Picture 9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7" name="Picture 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8" name="Picture 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9" name="Picture 9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0" name="Picture 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1" name="Picture 9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2" name="Picture 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3" name="Picture 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4" name="Picture 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5" name="Picture 9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6" name="Picture 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7" name="Picture 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8" name="Picture 9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9" name="Picture 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0" name="Picture 9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1" name="Picture 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2" name="Picture 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3" name="Picture 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4" name="Picture 9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5" name="Picture 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6" name="Picture 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7" name="Picture 9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8" name="Picture 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9" name="Picture 9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0" name="Picture 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1" name="Picture 1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2" name="Picture 1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3" name="Picture 10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4" name="Picture 1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5" name="Picture 1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6" name="Picture 10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7" name="Picture 1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8" name="Picture 10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9" name="Picture 1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0" name="Picture 1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1" name="Picture 1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2" name="Picture 10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3" name="Picture 1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4" name="Picture 1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5" name="Picture 10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6" name="Picture 1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7" name="Picture 10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8" name="Picture 1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9" name="Picture 1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0" name="Picture 1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1" name="Picture 10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2" name="Picture 1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3" name="Picture 1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4" name="Picture 10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5" name="Picture 1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6" name="Picture 10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7" name="Picture 1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8" name="Picture 1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9" name="Picture 1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0" name="Picture 10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1" name="Picture 1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2" name="Picture 1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3" name="Picture 10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4" name="Picture 1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5" name="Picture 10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6" name="Picture 1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7" name="Picture 1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8" name="Picture 1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9" name="Picture 10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0" name="Picture 1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1" name="Picture 1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2" name="Picture 10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3" name="Picture 1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4" name="Picture 10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5" name="Picture 1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6" name="Picture 1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7" name="Picture 1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8" name="Picture 10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9" name="Picture 1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0" name="Picture 1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1" name="Picture 10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2" name="Picture 1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3" name="Picture 10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4" name="Picture 1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5" name="Picture 1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6" name="Picture 1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7" name="Picture 10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8" name="Picture 1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9" name="Picture 1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0" name="Picture 10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1" name="Picture 1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2" name="Picture 10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3" name="Picture 1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4" name="Picture 1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5" name="Picture 1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6" name="Picture 10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7" name="Picture 1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8" name="Picture 1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9" name="Picture 10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0" name="Picture 1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1" name="Picture 1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2" name="Picture 1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3" name="Picture 1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4" name="Picture 1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5" name="Picture 10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6" name="Picture 1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7" name="Picture 1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8" name="Picture 10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9" name="Picture 1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0" name="Picture 10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1" name="Picture 1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2" name="Picture 1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3" name="Picture 1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4" name="Picture 10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5" name="Picture 1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6" name="Picture 1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7" name="Picture 10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8" name="Picture 1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9" name="Picture 10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0" name="Picture 1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1" name="Picture 1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2" name="Picture 1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3" name="Picture 10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4" name="Picture 1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5" name="Picture 1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6" name="Picture 10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7" name="Picture 1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8" name="Picture 10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9" name="Picture 1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0" name="Picture 1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1" name="Picture 1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2" name="Picture 1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3" name="Picture 1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4" name="Picture 1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5" name="Picture 11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6" name="Picture 1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7" name="Picture 11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8" name="Picture 1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9" name="Picture 1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0" name="Picture 11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1" name="Picture 1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2" name="Picture 11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3" name="Picture 1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4" name="Picture 1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5" name="Picture 1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6" name="Picture 11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7" name="Picture 1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8" name="Picture 1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9" name="Picture 11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0" name="Picture 1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1" name="Picture 11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2" name="Picture 1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3" name="Picture 1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4" name="Picture 1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5" name="Picture 11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6" name="Picture 1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7" name="Picture 1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8" name="Picture 11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9" name="Picture 1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0" name="Picture 11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1" name="Picture 1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2" name="Picture 1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3" name="Picture 1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4" name="Picture 11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5" name="Picture 1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6" name="Picture 1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7" name="Picture 11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8" name="Picture 1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9" name="Picture 11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0" name="Picture 1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1" name="Picture 1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2" name="Picture 1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3" name="Picture 11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4" name="Picture 1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5" name="Picture 1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6" name="Picture 11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7" name="Picture 1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8" name="Picture 11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9" name="Picture 1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0" name="Picture 1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1" name="Picture 1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2" name="Picture 11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3" name="Picture 1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4" name="Picture 1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5" name="Picture 11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6" name="Picture 1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7" name="Picture 11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8" name="Picture 1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9" name="Picture 1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0" name="Picture 1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1" name="Picture 11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2" name="Picture 1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3" name="Picture 1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4" name="Picture 11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5" name="Picture 1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6" name="Picture 11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7" name="Picture 1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8" name="Picture 1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9" name="Picture 1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0" name="Picture 11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1" name="Picture 1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2" name="Picture 1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3" name="Picture 11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4" name="Picture 1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5" name="Picture 11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6" name="Picture 1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7" name="Picture 1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8" name="Picture 1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9" name="Picture 11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0" name="Picture 1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1" name="Picture 1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2" name="Picture 11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3" name="Picture 1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4" name="Picture 11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5" name="Picture 1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6" name="Picture 1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7" name="Picture 1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8" name="Picture 11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9" name="Picture 1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0" name="Picture 1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1" name="Picture 11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2" name="Picture 1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3" name="Picture 11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4" name="Picture 1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5" name="Picture 1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6" name="Picture 1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7" name="Picture 11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8" name="Picture 1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9" name="Picture 1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0" name="Picture 11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1" name="Picture 1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2" name="Picture 1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3" name="Picture 1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4" name="Picture 1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5" name="Picture 1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6" name="Picture 12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7" name="Picture 1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8" name="Picture 1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9" name="Picture 12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0" name="Picture 1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1" name="Picture 12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2" name="Picture 1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3" name="Picture 1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4" name="Picture 1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5" name="Picture 12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6" name="Picture 1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7" name="Picture 1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8" name="Picture 1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9" name="Picture 1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0" name="Picture 12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1" name="Picture 1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2" name="Picture 1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3" name="Picture 1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4" name="Picture 12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5" name="Picture 1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6" name="Picture 1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7" name="Picture 1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8" name="Picture 1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9" name="Picture 12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0" name="Picture 1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1" name="Picture 1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2" name="Picture 1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3" name="Picture 12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4" name="Picture 1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5" name="Picture 1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6" name="Picture 1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7" name="Picture 1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8" name="Picture 12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9" name="Picture 1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0" name="Picture 1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1" name="Picture 1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2" name="Picture 12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3" name="Picture 1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4" name="Picture 1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5" name="Picture 12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6" name="Picture 1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7" name="Picture 12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8" name="Picture 1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9" name="Picture 1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0" name="Picture 1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1" name="Picture 12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2" name="Picture 1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3" name="Picture 1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4" name="Picture 12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5" name="Picture 1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6" name="Picture 12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7" name="Picture 1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8" name="Picture 1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9" name="Picture 1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0" name="Picture 12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1" name="Picture 1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2" name="Picture 1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3" name="Picture 12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4" name="Picture 1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5" name="Picture 12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6" name="Picture 1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7" name="Picture 1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8" name="Picture 1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9" name="Picture 12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0" name="Picture 1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1" name="Picture 1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2" name="Picture 12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3" name="Picture 1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4" name="Picture 12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5" name="Picture 1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6" name="Picture 1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7" name="Picture 1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8" name="Picture 12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9" name="Picture 1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0" name="Picture 1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1" name="Picture 12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2" name="Picture 1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3" name="Picture 12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4" name="Picture 1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5" name="Picture 1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6" name="Picture 1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7" name="Picture 12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8" name="Picture 1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9" name="Picture 1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0" name="Picture 12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1" name="Picture 1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2" name="Picture 1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3" name="Picture 1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4" name="Picture 1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5" name="Picture 1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6" name="Picture 12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7" name="Picture 1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8" name="Picture 1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9" name="Picture 12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0" name="Picture 1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1" name="Picture 13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2" name="Picture 1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3" name="Picture 1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4" name="Picture 1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5" name="Picture 13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6" name="Picture 1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7" name="Picture 1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8" name="Picture 13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9" name="Picture 1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0" name="Picture 13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1" name="Picture 1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2" name="Picture 1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3" name="Picture 1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4" name="Picture 13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5" name="Picture 1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6" name="Picture 1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7" name="Picture 13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8" name="Picture 1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9" name="Picture 13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0" name="Picture 1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1" name="Picture 1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2" name="Picture 1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3" name="Picture 13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4" name="Picture 1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5" name="Picture 1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6" name="Picture 13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7" name="Picture 1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8" name="Picture 13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9" name="Picture 1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0" name="Picture 1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1" name="Picture 1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2" name="Picture 13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3" name="Picture 1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4" name="Picture 1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5" name="Picture 1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6" name="Picture 1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7" name="Picture 1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8" name="Picture 1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9" name="Picture 1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0" name="Picture 1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1" name="Picture 1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2" name="Picture 1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3" name="Picture 1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4" name="Picture 13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5" name="Picture 1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6" name="Picture 1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7" name="Picture 1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8" name="Picture 13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9" name="Picture 1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0" name="Picture 1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1" name="Picture 1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2" name="Picture 1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3" name="Picture 1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4" name="Picture 1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5" name="Picture 13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6" name="Picture 1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7" name="Picture 13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8" name="Picture 1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9" name="Picture 1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0" name="Picture 1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1" name="Picture 1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2" name="Picture 1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3" name="Picture 1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4" name="Picture 13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5" name="Picture 1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6" name="Picture 13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7" name="Picture 1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8" name="Picture 1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9" name="Picture 1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0" name="Picture 1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1" name="Picture 1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2" name="Picture 1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3" name="Picture 13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4" name="Picture 1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5" name="Picture 13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6" name="Picture 1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7" name="Picture 1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8" name="Picture 1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9" name="Picture 1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0" name="Picture 1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1" name="Picture 1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2" name="Picture 13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3" name="Picture 1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4" name="Picture 13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5" name="Picture 1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6" name="Picture 1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7" name="Picture 1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8" name="Picture 1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9" name="Picture 1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0" name="Picture 1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1" name="Picture 13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2" name="Picture 1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3" name="Picture 13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4" name="Picture 1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5" name="Picture 1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6" name="Picture 1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7" name="Picture 1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8" name="Picture 1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9" name="Picture 1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0" name="Picture 13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1" name="Picture 1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2" name="Picture 14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3" name="Picture 1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4" name="Picture 1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5" name="Picture 1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6" name="Picture 1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7" name="Picture 1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8" name="Picture 1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9" name="Picture 14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0" name="Picture 1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1" name="Picture 14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2" name="Picture 1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3" name="Picture 1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4" name="Picture 1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5" name="Picture 1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6" name="Picture 1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7" name="Picture 1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8" name="Picture 14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9" name="Picture 1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0" name="Picture 14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1" name="Picture 1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2" name="Picture 1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3" name="Picture 14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4" name="Picture 1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5" name="Picture 14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6" name="Picture 1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7" name="Picture 1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8" name="Picture 1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9" name="Picture 14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0" name="Picture 1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1" name="Picture 1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2" name="Picture 14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3" name="Picture 1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4" name="Picture 14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5" name="Picture 1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6" name="Picture 1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7" name="Picture 1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8" name="Picture 14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9" name="Picture 1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0" name="Picture 1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1" name="Picture 14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2" name="Picture 1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3" name="Picture 14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4" name="Picture 1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5" name="Picture 1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6" name="Picture 1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7" name="Picture 14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8" name="Picture 1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9" name="Picture 1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0" name="Picture 1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1" name="Picture 1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2" name="Picture 14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3" name="Picture 1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4" name="Picture 1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5" name="Picture 1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6" name="Picture 14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7" name="Picture 1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8" name="Picture 1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9" name="Picture 1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0" name="Picture 1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1" name="Picture 14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2" name="Picture 1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3" name="Picture 1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4" name="Picture 1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5" name="Picture 14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6" name="Picture 1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7" name="Picture 1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8" name="Picture 14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9" name="Picture 1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0" name="Picture 14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1" name="Picture 1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2" name="Picture 1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3" name="Picture 1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4" name="Picture 1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5" name="Picture 1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6" name="Picture 1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7" name="Picture 14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8" name="Picture 1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9" name="Picture 14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0" name="Picture 1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1" name="Picture 1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2" name="Picture 1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3" name="Picture 14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4" name="Picture 1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5" name="Picture 1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6" name="Picture 1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7" name="Picture 1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8" name="Picture 14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9" name="Picture 1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0" name="Picture 1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1" name="Picture 1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2" name="Picture 1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3" name="Picture 1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4" name="Picture 1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5" name="Picture 1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6" name="Picture 1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7" name="Picture 14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8" name="Picture 1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9" name="Picture 1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0" name="Picture 1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1" name="Picture 1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2" name="Picture 1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3" name="Picture 1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4" name="Picture 1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5" name="Picture 1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6" name="Picture 15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7" name="Picture 1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8" name="Picture 1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9" name="Picture 1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0" name="Picture 1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1" name="Picture 1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2" name="Picture 1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3" name="Picture 1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4" name="Picture 1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5" name="Picture 15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6" name="Picture 1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7" name="Picture 1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8" name="Picture 1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9" name="Picture 1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0" name="Picture 1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1" name="Picture 1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2" name="Picture 1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3" name="Picture 1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4" name="Picture 15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5" name="Picture 1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6" name="Picture 1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7" name="Picture 1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8" name="Picture 1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9" name="Picture 1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0" name="Picture 1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1" name="Picture 15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2" name="Picture 1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3" name="Picture 15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4" name="Picture 1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5" name="Picture 1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6" name="Picture 1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7" name="Picture 1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8" name="Picture 1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9" name="Picture 1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0" name="Picture 15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1" name="Picture 1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2" name="Picture 15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3" name="Picture 1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4" name="Picture 1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5" name="Picture 1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6" name="Picture 1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7" name="Picture 1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8" name="Picture 1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9" name="Picture 15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0" name="Picture 1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1" name="Picture 15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2" name="Picture 1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3" name="Picture 1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4" name="Picture 1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5" name="Picture 1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6" name="Picture 1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7" name="Picture 1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8" name="Picture 15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9" name="Picture 1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0" name="Picture 15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1" name="Picture 1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2" name="Picture 1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3" name="Picture 1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4" name="Picture 1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5" name="Picture 1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6" name="Picture 1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7" name="Picture 15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8" name="Picture 1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9" name="Picture 15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0" name="Picture 1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1" name="Picture 1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2" name="Picture 1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3" name="Picture 1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4" name="Picture 1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5" name="Picture 1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6" name="Picture 15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7" name="Picture 1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8" name="Picture 15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9" name="Picture 1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0" name="Picture 1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1" name="Picture 1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2" name="Picture 1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3" name="Picture 1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4" name="Picture 1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5" name="Picture 15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6" name="Picture 1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7" name="Picture 15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8" name="Picture 1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9" name="Picture 1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0" name="Picture 1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1" name="Picture 1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2" name="Picture 1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3" name="Picture 1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4" name="Picture 15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5" name="Picture 1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6" name="Picture 15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7" name="Picture 1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8" name="Picture 1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9" name="Picture 1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0" name="Picture 1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1" name="Picture 1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2" name="Picture 1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3" name="Picture 16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4" name="Picture 1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5" name="Picture 16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6" name="Picture 1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7" name="Picture 1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8" name="Picture 1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9" name="Picture 1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0" name="Picture 16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1" name="Picture 1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2" name="Picture 1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3" name="Picture 1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4" name="Picture 16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5" name="Picture 1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6" name="Picture 1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7" name="Picture 16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8" name="Picture 1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9" name="Picture 16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0" name="Picture 16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1" name="Picture 1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2" name="Picture 1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3" name="Picture 16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4" name="Picture 1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5" name="Picture 1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6" name="Picture 16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7" name="Picture 1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8" name="Picture 16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9" name="Picture 16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0" name="Picture 1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1" name="Picture 1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2" name="Picture 16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3" name="Picture 1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4" name="Picture 1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5" name="Picture 1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6" name="Picture 1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7" name="Picture 16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8" name="Picture 16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9" name="Picture 1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0" name="Picture 1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1" name="Picture 16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2" name="Picture 1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3" name="Picture 1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4" name="Picture 16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5" name="Picture 1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6" name="Picture 16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7" name="Picture 16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8" name="Picture 1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9" name="Picture 1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0" name="Picture 16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1" name="Picture 1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2" name="Picture 1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3" name="Picture 16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4" name="Picture 1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5" name="Picture 16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6" name="Picture 1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7" name="Picture 1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8" name="Picture 1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9" name="Picture 16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0" name="Picture 1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1" name="Picture 1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2" name="Picture 16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3" name="Picture 1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4" name="Picture 16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5" name="Picture 1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6" name="Picture 1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7" name="Picture 1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8" name="Picture 16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9" name="Picture 1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0" name="Picture 1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1" name="Picture 1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2" name="Picture 1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3" name="Picture 16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4" name="Picture 16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5" name="Picture 1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6" name="Picture 1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7" name="Picture 16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8" name="Picture 1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9" name="Picture 1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0" name="Picture 16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1" name="Picture 1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2" name="Picture 16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3" name="Picture 1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4" name="Picture 1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5" name="Picture 1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6" name="Picture 1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7" name="Picture 1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8" name="Picture 1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9" name="Picture 16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0" name="Picture 1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1" name="Picture 16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2" name="Picture 1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3" name="Picture 1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4" name="Picture 1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5" name="Picture 16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6" name="Picture 1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7" name="Picture 1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8" name="Picture 16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9" name="Picture 1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0" name="Picture 16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1" name="Picture 1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2" name="Picture 1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3" name="Picture 1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4" name="Picture 17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5" name="Picture 1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6" name="Picture 1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7" name="Picture 17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8" name="Picture 1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9" name="Picture 17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0" name="Picture 1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1" name="Picture 1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2" name="Picture 1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3" name="Picture 17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4" name="Picture 1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5" name="Picture 1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6" name="Picture 1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7" name="Picture 1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8" name="Picture 17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9" name="Picture 1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0" name="Picture 1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1" name="Picture 1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2" name="Picture 17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3" name="Picture 1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4" name="Picture 1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5" name="Picture 17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6" name="Picture 1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7" name="Picture 17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8" name="Picture 1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9" name="Picture 1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0" name="Picture 1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1" name="Picture 17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2" name="Picture 1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3" name="Picture 1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4" name="Picture 17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5" name="Picture 1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6" name="Picture 17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7" name="Picture 1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8" name="Picture 1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9" name="Picture 1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0" name="Picture 17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1" name="Picture 1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2" name="Picture 17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3" name="Picture 17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4" name="Picture 1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5" name="Picture 17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6" name="Picture 1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7" name="Picture 1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8" name="Picture 1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9" name="Picture 17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0" name="Picture 1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1" name="Picture 17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2" name="Picture 17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3" name="Picture 1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4" name="Picture 17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5" name="Picture 1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6" name="Picture 1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7" name="Picture 1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8" name="Picture 17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9" name="Picture 1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0" name="Picture 17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1" name="Picture 17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2" name="Picture 1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3" name="Picture 17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4" name="Picture 1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5" name="Picture 1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6" name="Picture 1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7" name="Picture 17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8" name="Picture 1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9" name="Picture 17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0" name="Picture 17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1" name="Picture 1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2" name="Picture 17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3" name="Picture 1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4" name="Picture 1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5" name="Picture 1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6" name="Picture 17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7" name="Picture 1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8" name="Picture 17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9" name="Picture 17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0" name="Picture 1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1" name="Picture 17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2" name="Picture 1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3" name="Picture 1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4" name="Picture 1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5" name="Picture 17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6" name="Picture 1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7" name="Picture 17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8" name="Picture 17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9" name="Picture 1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0" name="Picture 17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1" name="Picture 1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2" name="Picture 1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3" name="Picture 1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4" name="Picture 17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5" name="Picture 1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6" name="Picture 17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7" name="Picture 17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8" name="Picture 1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9" name="Picture 17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0" name="Picture 1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1" name="Picture 1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2" name="Picture 1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3" name="Picture 18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4" name="Picture 1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5" name="Picture 18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6" name="Picture 18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7" name="Picture 1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8" name="Picture 18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9" name="Picture 1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0" name="Picture 1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1" name="Picture 1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2" name="Picture 18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3" name="Picture 1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4" name="Picture 18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5" name="Picture 18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6" name="Picture 1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7" name="Picture 18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8" name="Picture 1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9" name="Picture 1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0" name="Picture 18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1" name="Picture 1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2" name="Picture 18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3" name="Picture 18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4" name="Picture 1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5" name="Picture 1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6" name="Picture 18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7" name="Picture 1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8" name="Picture 1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9" name="Picture 18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0" name="Picture 1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1" name="Picture 18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2" name="Picture 18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3" name="Picture 1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4" name="Picture 1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5" name="Picture 18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6" name="Picture 1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7" name="Picture 1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8" name="Picture 18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9" name="Picture 1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0" name="Picture 18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1" name="Picture 18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2" name="Picture 1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3" name="Picture 1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4" name="Picture 18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5" name="Picture 1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6" name="Picture 1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7" name="Picture 18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8" name="Picture 1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9" name="Picture 18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0" name="Picture 18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1" name="Picture 1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2" name="Picture 1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3" name="Picture 18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4" name="Picture 1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5" name="Picture 1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6" name="Picture 18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7" name="Picture 1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8" name="Picture 18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9" name="Picture 18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0" name="Picture 1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1" name="Picture 1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2" name="Picture 18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3" name="Picture 1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4" name="Picture 1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5" name="Picture 18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6" name="Picture 1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7" name="Picture 18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8" name="Picture 18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9" name="Picture 1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0" name="Picture 1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1" name="Picture 18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2" name="Picture 1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3" name="Picture 1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4" name="Picture 18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5" name="Picture 1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6" name="Picture 18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7" name="Picture 1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8" name="Picture 1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9" name="Picture 1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0" name="Picture 18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1" name="Picture 1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2" name="Picture 1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3" name="Picture 18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4" name="Picture 1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5" name="Picture 18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6" name="Picture 1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7" name="Picture 1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8" name="Picture 1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9" name="Picture 18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0" name="Picture 1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1" name="Picture 1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2" name="Picture 18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3" name="Picture 1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4" name="Picture 18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5" name="Picture 1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6" name="Picture 1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7" name="Picture 1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8" name="Picture 18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9" name="Picture 1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0" name="Picture 1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1" name="Picture 19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2" name="Picture 1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3" name="Picture 19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4" name="Picture 1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5" name="Picture 1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6" name="Picture 1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7" name="Picture 19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8" name="Picture 1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9" name="Picture 1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0" name="Picture 19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1" name="Picture 1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2" name="Picture 19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3" name="Picture 1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4" name="Picture 1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5" name="Picture 1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6" name="Picture 19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7" name="Picture 1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8" name="Picture 1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9" name="Picture 19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0" name="Picture 1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1" name="Picture 19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2" name="Picture 1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3" name="Picture 1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4" name="Picture 1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5" name="Picture 19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6" name="Picture 1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7" name="Picture 1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8" name="Picture 19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9" name="Picture 1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0" name="Picture 19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1" name="Picture 1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2" name="Picture 1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3" name="Picture 1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4" name="Picture 19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5" name="Picture 1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6" name="Picture 1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7" name="Picture 19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8" name="Picture 1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9" name="Picture 19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0" name="Picture 1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1" name="Picture 1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2" name="Picture 1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3" name="Picture 19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4" name="Picture 1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5" name="Picture 1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6" name="Picture 19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7" name="Picture 1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8" name="Picture 19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9" name="Picture 1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0" name="Picture 1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1" name="Picture 1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2" name="Picture 19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3" name="Picture 1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4" name="Picture 19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5" name="Picture 19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6" name="Picture 1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7" name="Picture 19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8" name="Picture 1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9" name="Picture 1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0" name="Picture 1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1" name="Picture 19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2" name="Picture 1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3" name="Picture 1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4" name="Picture 19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5" name="Picture 1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6" name="Picture 19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7" name="Picture 1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8" name="Picture 1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9" name="Picture 1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0" name="Picture 19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1" name="Picture 1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2" name="Picture 1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3" name="Picture 19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4" name="Picture 1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5" name="Picture 19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6" name="Picture 1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7" name="Picture 1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8" name="Picture 1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9" name="Picture 1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0" name="Picture 1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1" name="Picture 1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2" name="Picture 19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3" name="Picture 1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4" name="Picture 19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5" name="Picture 1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6" name="Picture 1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7" name="Picture 1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8" name="Picture 19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9" name="Picture 1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0" name="Picture 19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1" name="Picture 19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2" name="Picture 1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3" name="Picture 19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4" name="Picture 1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5" name="Picture 1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6" name="Picture 1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7" name="Picture 1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8" name="Picture 1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9" name="Picture 19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0" name="Picture 19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1" name="Picture 2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2" name="Picture 20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3" name="Picture 2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4" name="Picture 2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5" name="Picture 2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6" name="Picture 20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7" name="Picture 2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8" name="Picture 20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9" name="Picture 20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0" name="Picture 2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1" name="Picture 20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2" name="Picture 2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3" name="Picture 2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4" name="Picture 2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5" name="Picture 20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6" name="Picture 2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7" name="Picture 20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8" name="Picture 20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9" name="Picture 2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0" name="Picture 20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1" name="Picture 2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2" name="Picture 2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3" name="Picture 2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4" name="Picture 20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5" name="Picture 2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6" name="Picture 20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7" name="Picture 20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8" name="Picture 2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9" name="Picture 20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0" name="Picture 2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1" name="Picture 2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2" name="Picture 2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3" name="Picture 20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4" name="Picture 2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5" name="Picture 20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6" name="Picture 20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7" name="Picture 2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8" name="Picture 20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9" name="Picture 2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0" name="Picture 2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1" name="Picture 20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2" name="Picture 2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3" name="Picture 20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4" name="Picture 20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5" name="Picture 2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6" name="Picture 2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7" name="Picture 20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8" name="Picture 2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9" name="Picture 2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0" name="Picture 20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1" name="Picture 2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2" name="Picture 20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3" name="Picture 20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4" name="Picture 2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5" name="Picture 2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6" name="Picture 20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7" name="Picture 2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8" name="Picture 2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9" name="Picture 20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0" name="Picture 2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1" name="Picture 20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2" name="Picture 20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3" name="Picture 2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4" name="Picture 2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5" name="Picture 20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6" name="Picture 2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7" name="Picture 2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8" name="Picture 20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9" name="Picture 2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0" name="Picture 20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1" name="Picture 20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2" name="Picture 2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3" name="Picture 2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4" name="Picture 20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5" name="Picture 2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6" name="Picture 2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7" name="Picture 20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8" name="Picture 2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9" name="Picture 20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0" name="Picture 20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1" name="Picture 2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2" name="Picture 2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3" name="Picture 20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4" name="Picture 2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5" name="Picture 2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6" name="Picture 20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7" name="Picture 2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8" name="Picture 20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9" name="Picture 2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0" name="Picture 2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1" name="Picture 2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2" name="Picture 20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3" name="Picture 2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4" name="Picture 2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5" name="Picture 20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6" name="Picture 2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7" name="Picture 20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8" name="Picture 2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9" name="Picture 2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0" name="Picture 2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1" name="Picture 21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2" name="Picture 2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3" name="Picture 2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4" name="Picture 2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5" name="Picture 2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6" name="Picture 21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7" name="Picture 2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8" name="Picture 2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9" name="Picture 2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0" name="Picture 21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1" name="Picture 2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2" name="Picture 2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3" name="Picture 2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4" name="Picture 2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5" name="Picture 21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6" name="Picture 2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7" name="Picture 2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8" name="Picture 2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9" name="Picture 21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0" name="Picture 2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1" name="Picture 2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2" name="Picture 2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3" name="Picture 2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4" name="Picture 21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5" name="Picture 2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6" name="Picture 2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7" name="Picture 2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8" name="Picture 21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9" name="Picture 2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0" name="Picture 2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1" name="Picture 2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2" name="Picture 2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3" name="Picture 21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4" name="Picture 2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5" name="Picture 2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6" name="Picture 2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7" name="Picture 21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8" name="Picture 2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9" name="Picture 2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0" name="Picture 2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1" name="Picture 2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2" name="Picture 21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3" name="Picture 2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4" name="Picture 2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5" name="Picture 2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6" name="Picture 21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7" name="Picture 2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8" name="Picture 2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9" name="Picture 2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0" name="Picture 2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1" name="Picture 21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2" name="Picture 2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3" name="Picture 2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4" name="Picture 2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5" name="Picture 21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6" name="Picture 2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7" name="Picture 2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8" name="Picture 2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9" name="Picture 2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0" name="Picture 21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1" name="Picture 2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2" name="Picture 2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3" name="Picture 2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4" name="Picture 21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5" name="Picture 2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6" name="Picture 2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7" name="Picture 2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8" name="Picture 2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9" name="Picture 21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0" name="Picture 2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1" name="Picture 2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2" name="Picture 2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3" name="Picture 21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4" name="Picture 2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5" name="Picture 2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6" name="Picture 2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7" name="Picture 2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8" name="Picture 21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9" name="Picture 2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0" name="Picture 2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1" name="Picture 2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2" name="Picture 21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3" name="Picture 2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4" name="Picture 2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5" name="Picture 2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6" name="Picture 2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7" name="Picture 21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8" name="Picture 2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9" name="Picture 2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0" name="Picture 2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1" name="Picture 21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2" name="Picture 2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3" name="Picture 2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4" name="Picture 21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5" name="Picture 2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6" name="Picture 21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7" name="Picture 2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8" name="Picture 2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9" name="Picture 2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0" name="Picture 21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1" name="Picture 2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2" name="Picture 2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3" name="Picture 22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4" name="Picture 2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5" name="Picture 22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6" name="Picture 2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7" name="Picture 2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8" name="Picture 2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9" name="Picture 22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0" name="Picture 2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1" name="Picture 2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2" name="Picture 22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3" name="Picture 2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4" name="Picture 2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5" name="Picture 2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6" name="Picture 2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7" name="Picture 2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8" name="Picture 2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9" name="Picture 2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0" name="Picture 2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1" name="Picture 22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2" name="Picture 2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3" name="Picture 2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4" name="Picture 2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5" name="Picture 2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6" name="Picture 2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7" name="Picture 2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8" name="Picture 2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9" name="Picture 2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0" name="Picture 22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1" name="Picture 2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2" name="Picture 22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3" name="Picture 2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4" name="Picture 2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5" name="Picture 2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6" name="Picture 2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7" name="Picture 2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8" name="Picture 2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9" name="Picture 22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0" name="Picture 2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1" name="Picture 22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2" name="Picture 2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3" name="Picture 2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4" name="Picture 22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5" name="Picture 2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6" name="Picture 22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7" name="Picture 2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8" name="Picture 2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9" name="Picture 2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0" name="Picture 2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1" name="Picture 2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2" name="Picture 2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3" name="Picture 22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4" name="Picture 2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5" name="Picture 22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6" name="Picture 2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7" name="Picture 2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8" name="Picture 2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9" name="Picture 22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0" name="Picture 2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1" name="Picture 2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2" name="Picture 22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3" name="Picture 2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4" name="Picture 22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5" name="Picture 2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6" name="Picture 2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7" name="Picture 2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8" name="Picture 2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9" name="Picture 2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0" name="Picture 2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1" name="Picture 22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2" name="Picture 2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3" name="Picture 22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4" name="Picture 2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5" name="Picture 2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6" name="Picture 2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7" name="Picture 2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8" name="Picture 2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9" name="Picture 2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0" name="Picture 22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1" name="Picture 2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2" name="Picture 22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3" name="Picture 2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4" name="Picture 2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5" name="Picture 2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6" name="Picture 2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7" name="Picture 2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8" name="Picture 2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9" name="Picture 2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0" name="Picture 2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1" name="Picture 2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2" name="Picture 2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3" name="Picture 2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4" name="Picture 2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5" name="Picture 2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6" name="Picture 2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7" name="Picture 2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8" name="Picture 2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9" name="Picture 2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0" name="Picture 22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1" name="Picture 2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2" name="Picture 2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3" name="Picture 2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4" name="Picture 2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5" name="Picture 2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6" name="Picture 2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7" name="Picture 23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8" name="Picture 2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9" name="Picture 2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0" name="Picture 2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1" name="Picture 2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2" name="Picture 2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3" name="Picture 23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4" name="Picture 2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5" name="Picture 2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6" name="Picture 2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7" name="Picture 2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8" name="Picture 2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9" name="Picture 2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0" name="Picture 2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1" name="Picture 2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2" name="Picture 2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3" name="Picture 2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4" name="Picture 2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5" name="Picture 2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6" name="Picture 2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7" name="Picture 2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8" name="Picture 2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9" name="Picture 2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0" name="Picture 2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1" name="Picture 23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2" name="Picture 2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3" name="Picture 2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4" name="Picture 2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5" name="Picture 2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6" name="Picture 2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7" name="Picture 2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8" name="Picture 2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9" name="Picture 2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0" name="Picture 2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1" name="Picture 2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2" name="Picture 2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3" name="Picture 2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4" name="Picture 2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5" name="Picture 2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6" name="Picture 2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7" name="Picture 2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8" name="Picture 2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9" name="Picture 23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0" name="Picture 2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1" name="Picture 2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2" name="Picture 2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3" name="Picture 2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4" name="Picture 2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5" name="Picture 2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6" name="Picture 2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7" name="Picture 2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8" name="Picture 2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9" name="Picture 2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0" name="Picture 2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1" name="Picture 2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2" name="Picture 2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3" name="Picture 2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4" name="Picture 2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5" name="Picture 2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6" name="Picture 2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7" name="Picture 23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8" name="Picture 2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9" name="Picture 2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0" name="Picture 2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1" name="Picture 2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2" name="Picture 2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3" name="Picture 2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4" name="Picture 2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5" name="Picture 2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6" name="Picture 2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7" name="Picture 2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8" name="Picture 2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9" name="Picture 2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0" name="Picture 2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1" name="Picture 2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2" name="Picture 2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3" name="Picture 2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4" name="Picture 2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5" name="Picture 23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6" name="Picture 2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7" name="Picture 2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8" name="Picture 2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9" name="Picture 2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0" name="Picture 2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1" name="Picture 2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2" name="Picture 2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3" name="Picture 2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4" name="Picture 2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5" name="Picture 2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6" name="Picture 2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7" name="Picture 2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8" name="Picture 2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9" name="Picture 2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0" name="Picture 2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1" name="Picture 2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2" name="Picture 2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3" name="Picture 24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4" name="Picture 2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5" name="Picture 2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6" name="Picture 2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7" name="Picture 2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8" name="Picture 2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9" name="Picture 2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0" name="Picture 2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1" name="Picture 2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2" name="Picture 24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3" name="Picture 2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4" name="Picture 2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5" name="Picture 2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6" name="Picture 2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7" name="Picture 2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8" name="Picture 2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9" name="Picture 2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0" name="Picture 2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1" name="Picture 24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2" name="Picture 2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3" name="Picture 2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4" name="Picture 24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5" name="Picture 2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6" name="Picture 2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7" name="Picture 2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8" name="Picture 2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9" name="Picture 2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0" name="Picture 24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1" name="Picture 2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2" name="Picture 2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3" name="Picture 24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4" name="Picture 2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5" name="Picture 2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6" name="Picture 2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7" name="Picture 2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8" name="Picture 2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9" name="Picture 24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0" name="Picture 2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1" name="Picture 2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2" name="Picture 24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3" name="Picture 2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4" name="Picture 2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5" name="Picture 2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6" name="Picture 2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7" name="Picture 2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8" name="Picture 24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9" name="Picture 2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0" name="Picture 2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1" name="Picture 24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2" name="Picture 2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3" name="Picture 24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4" name="Picture 2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5" name="Picture 2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29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02" t="s">
        <v>202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225</v>
      </c>
      <c r="B10" s="2"/>
      <c r="C10" s="2"/>
      <c r="D10" s="2"/>
      <c r="E10" s="2"/>
    </row>
    <row r="11" spans="1:9" s="117" customFormat="1" ht="18.75" thickBot="1">
      <c r="A11" s="2"/>
      <c r="B11" s="2"/>
      <c r="C11" s="2"/>
      <c r="D11" s="2"/>
      <c r="E11" s="2"/>
    </row>
    <row r="12" spans="1:9" ht="24.75" customHeight="1">
      <c r="A12" s="203" t="s">
        <v>3</v>
      </c>
      <c r="B12" s="209"/>
      <c r="C12" s="207" t="s">
        <v>0</v>
      </c>
      <c r="D12" s="205" t="s">
        <v>23</v>
      </c>
      <c r="E12" s="205" t="s">
        <v>220</v>
      </c>
      <c r="F12" s="205" t="s">
        <v>224</v>
      </c>
      <c r="G12" s="205" t="s">
        <v>197</v>
      </c>
      <c r="H12" s="205" t="s">
        <v>219</v>
      </c>
      <c r="I12" s="205" t="s">
        <v>187</v>
      </c>
    </row>
    <row r="13" spans="1:9" ht="38.25" customHeight="1" thickBot="1">
      <c r="A13" s="204"/>
      <c r="B13" s="210"/>
      <c r="C13" s="208"/>
      <c r="D13" s="206"/>
      <c r="E13" s="206"/>
      <c r="F13" s="206"/>
      <c r="G13" s="206"/>
      <c r="H13" s="206"/>
      <c r="I13" s="206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1"/>
      <c r="B15" s="84" t="s">
        <v>4</v>
      </c>
      <c r="C15" s="19" t="s">
        <v>84</v>
      </c>
      <c r="D15" s="20" t="s">
        <v>161</v>
      </c>
      <c r="E15" s="158">
        <v>97768.447222222225</v>
      </c>
      <c r="F15" s="167">
        <v>118398.8</v>
      </c>
      <c r="G15" s="43">
        <f t="shared" ref="G15:G30" si="0">(F15-E15)/E15</f>
        <v>0.21101238041436965</v>
      </c>
      <c r="H15" s="167">
        <v>184998.8</v>
      </c>
      <c r="I15" s="43">
        <f t="shared" ref="I15:I30" si="1">(F15-H15)/H15</f>
        <v>-0.36000233515028202</v>
      </c>
    </row>
    <row r="16" spans="1:9" ht="16.5">
      <c r="A16" s="35"/>
      <c r="B16" s="85" t="s">
        <v>5</v>
      </c>
      <c r="C16" s="141" t="s">
        <v>85</v>
      </c>
      <c r="D16" s="137" t="s">
        <v>161</v>
      </c>
      <c r="E16" s="161">
        <v>154426.39166666666</v>
      </c>
      <c r="F16" s="161">
        <v>148332</v>
      </c>
      <c r="G16" s="46">
        <f t="shared" si="0"/>
        <v>-3.9464702897556291E-2</v>
      </c>
      <c r="H16" s="161">
        <v>141109.77777777778</v>
      </c>
      <c r="I16" s="42">
        <f t="shared" si="1"/>
        <v>5.1181585967741403E-2</v>
      </c>
    </row>
    <row r="17" spans="1:9" ht="16.5">
      <c r="A17" s="35"/>
      <c r="B17" s="85" t="s">
        <v>6</v>
      </c>
      <c r="C17" s="15" t="s">
        <v>86</v>
      </c>
      <c r="D17" s="11" t="s">
        <v>161</v>
      </c>
      <c r="E17" s="161">
        <v>108450.73055555555</v>
      </c>
      <c r="F17" s="161">
        <v>100554.22222222222</v>
      </c>
      <c r="G17" s="46">
        <f t="shared" si="0"/>
        <v>-7.2811942279063055E-2</v>
      </c>
      <c r="H17" s="161">
        <v>100554.22222222222</v>
      </c>
      <c r="I17" s="42">
        <f t="shared" si="1"/>
        <v>0</v>
      </c>
    </row>
    <row r="18" spans="1:9" ht="16.5">
      <c r="A18" s="35"/>
      <c r="B18" s="85" t="s">
        <v>7</v>
      </c>
      <c r="C18" s="15" t="s">
        <v>87</v>
      </c>
      <c r="D18" s="11" t="s">
        <v>161</v>
      </c>
      <c r="E18" s="161">
        <v>39735.113888888896</v>
      </c>
      <c r="F18" s="161">
        <v>61898.8</v>
      </c>
      <c r="G18" s="46">
        <f t="shared" si="0"/>
        <v>0.55778589619970165</v>
      </c>
      <c r="H18" s="161">
        <v>61498.8</v>
      </c>
      <c r="I18" s="42">
        <f t="shared" si="1"/>
        <v>6.504191951712879E-3</v>
      </c>
    </row>
    <row r="19" spans="1:9" ht="16.5">
      <c r="A19" s="35"/>
      <c r="B19" s="85" t="s">
        <v>8</v>
      </c>
      <c r="C19" s="141" t="s">
        <v>89</v>
      </c>
      <c r="D19" s="137" t="s">
        <v>161</v>
      </c>
      <c r="E19" s="161">
        <v>306587.77500000002</v>
      </c>
      <c r="F19" s="161">
        <v>149998.5</v>
      </c>
      <c r="G19" s="46">
        <f t="shared" si="0"/>
        <v>-0.51074859393855487</v>
      </c>
      <c r="H19" s="161">
        <v>139373.5</v>
      </c>
      <c r="I19" s="42">
        <f t="shared" si="1"/>
        <v>7.6234004312154033E-2</v>
      </c>
    </row>
    <row r="20" spans="1:9" ht="16.5">
      <c r="A20" s="35"/>
      <c r="B20" s="85" t="s">
        <v>9</v>
      </c>
      <c r="C20" s="141" t="s">
        <v>88</v>
      </c>
      <c r="D20" s="11" t="s">
        <v>161</v>
      </c>
      <c r="E20" s="161">
        <v>102322.39722222222</v>
      </c>
      <c r="F20" s="161">
        <v>176498.8</v>
      </c>
      <c r="G20" s="46">
        <f t="shared" si="0"/>
        <v>0.72492831277870262</v>
      </c>
      <c r="H20" s="161">
        <v>189498.8</v>
      </c>
      <c r="I20" s="42">
        <f t="shared" si="1"/>
        <v>-6.8602017532564855E-2</v>
      </c>
    </row>
    <row r="21" spans="1:9" ht="16.5">
      <c r="A21" s="35"/>
      <c r="B21" s="85" t="s">
        <v>10</v>
      </c>
      <c r="C21" s="15" t="s">
        <v>90</v>
      </c>
      <c r="D21" s="137" t="s">
        <v>161</v>
      </c>
      <c r="E21" s="161">
        <v>75480.583333333343</v>
      </c>
      <c r="F21" s="161">
        <v>116898.8</v>
      </c>
      <c r="G21" s="46">
        <f t="shared" si="0"/>
        <v>0.54872676968801015</v>
      </c>
      <c r="H21" s="161">
        <v>98898.8</v>
      </c>
      <c r="I21" s="42">
        <f t="shared" si="1"/>
        <v>0.18200423058722653</v>
      </c>
    </row>
    <row r="22" spans="1:9" ht="16.5">
      <c r="A22" s="35"/>
      <c r="B22" s="85" t="s">
        <v>11</v>
      </c>
      <c r="C22" s="141" t="s">
        <v>91</v>
      </c>
      <c r="D22" s="13" t="s">
        <v>81</v>
      </c>
      <c r="E22" s="161">
        <v>25461.155555555553</v>
      </c>
      <c r="F22" s="161">
        <v>36998.800000000003</v>
      </c>
      <c r="G22" s="46">
        <f t="shared" si="0"/>
        <v>0.45314692882927571</v>
      </c>
      <c r="H22" s="161">
        <v>34998.800000000003</v>
      </c>
      <c r="I22" s="42">
        <f t="shared" si="1"/>
        <v>5.7144816393704924E-2</v>
      </c>
    </row>
    <row r="23" spans="1:9" ht="16.5">
      <c r="A23" s="35"/>
      <c r="B23" s="85" t="s">
        <v>12</v>
      </c>
      <c r="C23" s="15" t="s">
        <v>92</v>
      </c>
      <c r="D23" s="13" t="s">
        <v>81</v>
      </c>
      <c r="E23" s="161">
        <v>31719.802777777775</v>
      </c>
      <c r="F23" s="161">
        <v>43887.555555555555</v>
      </c>
      <c r="G23" s="46">
        <f t="shared" si="0"/>
        <v>0.38360114856395799</v>
      </c>
      <c r="H23" s="161">
        <v>42776.444444444445</v>
      </c>
      <c r="I23" s="42">
        <f t="shared" si="1"/>
        <v>2.5974835579290746E-2</v>
      </c>
    </row>
    <row r="24" spans="1:9" ht="16.5">
      <c r="A24" s="35"/>
      <c r="B24" s="85" t="s">
        <v>13</v>
      </c>
      <c r="C24" s="15" t="s">
        <v>93</v>
      </c>
      <c r="D24" s="139" t="s">
        <v>81</v>
      </c>
      <c r="E24" s="161">
        <v>32018.422222222223</v>
      </c>
      <c r="F24" s="161">
        <v>42220.888888888891</v>
      </c>
      <c r="G24" s="46">
        <f t="shared" si="0"/>
        <v>0.31864364195890005</v>
      </c>
      <c r="H24" s="161">
        <v>43332</v>
      </c>
      <c r="I24" s="42">
        <f t="shared" si="1"/>
        <v>-2.5641814619936986E-2</v>
      </c>
    </row>
    <row r="25" spans="1:9" ht="16.5">
      <c r="A25" s="35"/>
      <c r="B25" s="85" t="s">
        <v>14</v>
      </c>
      <c r="C25" s="15" t="s">
        <v>94</v>
      </c>
      <c r="D25" s="139" t="s">
        <v>81</v>
      </c>
      <c r="E25" s="161">
        <v>31852.822222222225</v>
      </c>
      <c r="F25" s="161">
        <v>36998.800000000003</v>
      </c>
      <c r="G25" s="46">
        <f t="shared" si="0"/>
        <v>0.16155484565470216</v>
      </c>
      <c r="H25" s="161">
        <v>36498.800000000003</v>
      </c>
      <c r="I25" s="42">
        <f t="shared" si="1"/>
        <v>1.369908051771565E-2</v>
      </c>
    </row>
    <row r="26" spans="1:9" ht="16.5">
      <c r="A26" s="35"/>
      <c r="B26" s="85" t="s">
        <v>15</v>
      </c>
      <c r="C26" s="15" t="s">
        <v>95</v>
      </c>
      <c r="D26" s="13" t="s">
        <v>82</v>
      </c>
      <c r="E26" s="161">
        <v>69617.388888888891</v>
      </c>
      <c r="F26" s="161">
        <v>79498.8</v>
      </c>
      <c r="G26" s="46">
        <f t="shared" si="0"/>
        <v>0.14193883552401101</v>
      </c>
      <c r="H26" s="161">
        <v>90998.8</v>
      </c>
      <c r="I26" s="42">
        <f t="shared" si="1"/>
        <v>-0.12637529286100477</v>
      </c>
    </row>
    <row r="27" spans="1:9" ht="16.5">
      <c r="A27" s="35"/>
      <c r="B27" s="85" t="s">
        <v>16</v>
      </c>
      <c r="C27" s="15" t="s">
        <v>96</v>
      </c>
      <c r="D27" s="13" t="s">
        <v>81</v>
      </c>
      <c r="E27" s="161">
        <v>32452.441666666666</v>
      </c>
      <c r="F27" s="161">
        <v>43887.555555555555</v>
      </c>
      <c r="G27" s="46">
        <f t="shared" si="0"/>
        <v>0.35236528598815414</v>
      </c>
      <c r="H27" s="161">
        <v>42220.888888888891</v>
      </c>
      <c r="I27" s="42">
        <f t="shared" si="1"/>
        <v>3.9474930787287962E-2</v>
      </c>
    </row>
    <row r="28" spans="1:9" ht="16.5">
      <c r="A28" s="35"/>
      <c r="B28" s="85" t="s">
        <v>17</v>
      </c>
      <c r="C28" s="15" t="s">
        <v>97</v>
      </c>
      <c r="D28" s="11" t="s">
        <v>161</v>
      </c>
      <c r="E28" s="161">
        <v>67083.190277777772</v>
      </c>
      <c r="F28" s="161">
        <v>62398.8</v>
      </c>
      <c r="G28" s="46">
        <f t="shared" si="0"/>
        <v>-6.9829569201772718E-2</v>
      </c>
      <c r="H28" s="161">
        <v>62498.8</v>
      </c>
      <c r="I28" s="42">
        <f t="shared" si="1"/>
        <v>-1.6000307205898353E-3</v>
      </c>
    </row>
    <row r="29" spans="1:9" ht="16.5">
      <c r="A29" s="35"/>
      <c r="B29" s="85" t="s">
        <v>18</v>
      </c>
      <c r="C29" s="15" t="s">
        <v>98</v>
      </c>
      <c r="D29" s="13" t="s">
        <v>83</v>
      </c>
      <c r="E29" s="161">
        <v>113710.30833333332</v>
      </c>
      <c r="F29" s="161">
        <v>132250</v>
      </c>
      <c r="G29" s="46">
        <f t="shared" si="0"/>
        <v>0.16304319228753608</v>
      </c>
      <c r="H29" s="161">
        <v>124071</v>
      </c>
      <c r="I29" s="42">
        <f t="shared" si="1"/>
        <v>6.5921931797116168E-2</v>
      </c>
    </row>
    <row r="30" spans="1:9" ht="17.25" thickBot="1">
      <c r="A30" s="36"/>
      <c r="B30" s="86" t="s">
        <v>19</v>
      </c>
      <c r="C30" s="16" t="s">
        <v>99</v>
      </c>
      <c r="D30" s="12" t="s">
        <v>161</v>
      </c>
      <c r="E30" s="164">
        <v>71345.191666666666</v>
      </c>
      <c r="F30" s="164">
        <v>60999.777777777781</v>
      </c>
      <c r="G30" s="48">
        <f t="shared" si="0"/>
        <v>-0.14500506126921497</v>
      </c>
      <c r="H30" s="164">
        <v>61555.333333333336</v>
      </c>
      <c r="I30" s="53">
        <f t="shared" si="1"/>
        <v>-9.0253033404452589E-3</v>
      </c>
    </row>
    <row r="31" spans="1:9" ht="17.25" customHeight="1" thickBot="1">
      <c r="A31" s="31" t="s">
        <v>20</v>
      </c>
      <c r="B31" s="10" t="s">
        <v>21</v>
      </c>
      <c r="C31" s="5"/>
      <c r="D31" s="6"/>
      <c r="E31" s="132"/>
      <c r="F31" s="181"/>
      <c r="G31" s="49"/>
      <c r="H31" s="181"/>
      <c r="I31" s="50"/>
    </row>
    <row r="32" spans="1:9" ht="16.5">
      <c r="A32" s="31"/>
      <c r="B32" s="37" t="s">
        <v>26</v>
      </c>
      <c r="C32" s="143" t="s">
        <v>100</v>
      </c>
      <c r="D32" s="20" t="s">
        <v>161</v>
      </c>
      <c r="E32" s="167">
        <v>154674.71388888889</v>
      </c>
      <c r="F32" s="167">
        <v>228498.8</v>
      </c>
      <c r="G32" s="43">
        <f>(F32-E32)/E32</f>
        <v>0.47728606864689521</v>
      </c>
      <c r="H32" s="167">
        <v>220498.8</v>
      </c>
      <c r="I32" s="42">
        <f>(F32-H32)/H32</f>
        <v>3.6281376587990501E-2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152299.69722222222</v>
      </c>
      <c r="F33" s="161">
        <v>226998.8</v>
      </c>
      <c r="G33" s="46">
        <f>(F33-E33)/E33</f>
        <v>0.49047440106715018</v>
      </c>
      <c r="H33" s="161">
        <v>217998.8</v>
      </c>
      <c r="I33" s="42">
        <f>(F33-H33)/H33</f>
        <v>4.1284630924573899E-2</v>
      </c>
    </row>
    <row r="34" spans="1:9" ht="16.5">
      <c r="A34" s="35"/>
      <c r="B34" s="156" t="s">
        <v>28</v>
      </c>
      <c r="C34" s="141" t="s">
        <v>102</v>
      </c>
      <c r="D34" s="137" t="s">
        <v>161</v>
      </c>
      <c r="E34" s="161">
        <v>40309.685714285719</v>
      </c>
      <c r="F34" s="161">
        <v>68748.75</v>
      </c>
      <c r="G34" s="46">
        <f>(F34-E34)/E34</f>
        <v>0.70551441376372481</v>
      </c>
      <c r="H34" s="161">
        <v>73123.75</v>
      </c>
      <c r="I34" s="42">
        <f>(F34-H34)/H34</f>
        <v>-5.9830082565513941E-2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65244.707142857151</v>
      </c>
      <c r="F35" s="161">
        <v>112142.85714285714</v>
      </c>
      <c r="G35" s="46">
        <f>(F35-E35)/E35</f>
        <v>0.71880390078713541</v>
      </c>
      <c r="H35" s="161">
        <v>108571.42857142857</v>
      </c>
      <c r="I35" s="42">
        <f>(F35-H35)/H35</f>
        <v>3.2894736842105345E-2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61997.597222222226</v>
      </c>
      <c r="F36" s="161">
        <v>119898.8</v>
      </c>
      <c r="G36" s="48">
        <f>(F36-E36)/E36</f>
        <v>0.93392656122201856</v>
      </c>
      <c r="H36" s="161">
        <v>125298.8</v>
      </c>
      <c r="I36" s="53">
        <f>(F36-H36)/H36</f>
        <v>-4.309698097667336E-2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81"/>
      <c r="G37" s="49"/>
      <c r="H37" s="181"/>
      <c r="I37" s="50"/>
    </row>
    <row r="38" spans="1:9" ht="16.5">
      <c r="A38" s="31"/>
      <c r="B38" s="32" t="s">
        <v>31</v>
      </c>
      <c r="C38" s="15" t="s">
        <v>105</v>
      </c>
      <c r="D38" s="20" t="s">
        <v>161</v>
      </c>
      <c r="E38" s="161">
        <v>1860293.15</v>
      </c>
      <c r="F38" s="161">
        <v>1928101.5</v>
      </c>
      <c r="G38" s="43">
        <f t="shared" ref="G38:G43" si="2">(F38-E38)/E38</f>
        <v>3.6450357299869701E-2</v>
      </c>
      <c r="H38" s="161">
        <v>1928101.5</v>
      </c>
      <c r="I38" s="42">
        <f t="shared" ref="I38:I43" si="3">(F38-H38)/H38</f>
        <v>0</v>
      </c>
    </row>
    <row r="39" spans="1:9" ht="16.5">
      <c r="A39" s="35"/>
      <c r="B39" s="32" t="s">
        <v>32</v>
      </c>
      <c r="C39" s="15" t="s">
        <v>106</v>
      </c>
      <c r="D39" s="11" t="s">
        <v>161</v>
      </c>
      <c r="E39" s="161">
        <v>1021564.4055555556</v>
      </c>
      <c r="F39" s="161">
        <v>1037729.3333333334</v>
      </c>
      <c r="G39" s="46">
        <f t="shared" si="2"/>
        <v>1.5823699112721953E-2</v>
      </c>
      <c r="H39" s="161">
        <v>1037729.3333333334</v>
      </c>
      <c r="I39" s="42">
        <f t="shared" si="3"/>
        <v>0</v>
      </c>
    </row>
    <row r="40" spans="1:9" ht="16.5">
      <c r="A40" s="35"/>
      <c r="B40" s="32" t="s">
        <v>33</v>
      </c>
      <c r="C40" s="15" t="s">
        <v>107</v>
      </c>
      <c r="D40" s="11" t="s">
        <v>161</v>
      </c>
      <c r="E40" s="169">
        <v>639635.75</v>
      </c>
      <c r="F40" s="161">
        <v>749174.4</v>
      </c>
      <c r="G40" s="46">
        <f t="shared" si="2"/>
        <v>0.17125160687156718</v>
      </c>
      <c r="H40" s="161">
        <v>749174.4</v>
      </c>
      <c r="I40" s="42">
        <f t="shared" si="3"/>
        <v>0</v>
      </c>
    </row>
    <row r="41" spans="1:9" ht="16.5">
      <c r="A41" s="35"/>
      <c r="B41" s="32" t="s">
        <v>34</v>
      </c>
      <c r="C41" s="15" t="s">
        <v>154</v>
      </c>
      <c r="D41" s="11" t="s">
        <v>161</v>
      </c>
      <c r="E41" s="162">
        <v>380918.52500000002</v>
      </c>
      <c r="F41" s="161">
        <v>312694.2</v>
      </c>
      <c r="G41" s="46">
        <f t="shared" si="2"/>
        <v>-0.17910477050177595</v>
      </c>
      <c r="H41" s="161">
        <v>306415.2</v>
      </c>
      <c r="I41" s="42">
        <f t="shared" si="3"/>
        <v>2.0491803278688523E-2</v>
      </c>
    </row>
    <row r="42" spans="1:9" ht="16.5">
      <c r="A42" s="35"/>
      <c r="B42" s="32" t="s">
        <v>35</v>
      </c>
      <c r="C42" s="15" t="s">
        <v>152</v>
      </c>
      <c r="D42" s="11" t="s">
        <v>161</v>
      </c>
      <c r="E42" s="162">
        <v>241068.75</v>
      </c>
      <c r="F42" s="161">
        <v>188370</v>
      </c>
      <c r="G42" s="46">
        <f t="shared" si="2"/>
        <v>-0.21860465116279071</v>
      </c>
      <c r="H42" s="161">
        <v>188370</v>
      </c>
      <c r="I42" s="42">
        <f t="shared" si="3"/>
        <v>0</v>
      </c>
    </row>
    <row r="43" spans="1:9" ht="16.5" customHeight="1" thickBot="1">
      <c r="A43" s="36"/>
      <c r="B43" s="32" t="s">
        <v>36</v>
      </c>
      <c r="C43" s="15" t="s">
        <v>153</v>
      </c>
      <c r="D43" s="11" t="s">
        <v>161</v>
      </c>
      <c r="E43" s="165">
        <v>1006299.45</v>
      </c>
      <c r="F43" s="161">
        <v>901843.8</v>
      </c>
      <c r="G43" s="48">
        <f t="shared" si="2"/>
        <v>-0.1038017560279894</v>
      </c>
      <c r="H43" s="161">
        <v>901843.8</v>
      </c>
      <c r="I43" s="55">
        <f t="shared" si="3"/>
        <v>0</v>
      </c>
    </row>
    <row r="44" spans="1:9" ht="17.25" customHeight="1" thickBot="1">
      <c r="A44" s="35" t="s">
        <v>37</v>
      </c>
      <c r="B44" s="10" t="s">
        <v>52</v>
      </c>
      <c r="C44" s="5"/>
      <c r="D44" s="6"/>
      <c r="E44" s="132"/>
      <c r="F44" s="181"/>
      <c r="G44" s="6"/>
      <c r="H44" s="181"/>
      <c r="I44" s="50"/>
    </row>
    <row r="45" spans="1:9" ht="16.5">
      <c r="A45" s="31"/>
      <c r="B45" s="32" t="s">
        <v>45</v>
      </c>
      <c r="C45" s="15" t="s">
        <v>109</v>
      </c>
      <c r="D45" s="20" t="s">
        <v>108</v>
      </c>
      <c r="E45" s="159">
        <v>404058.45535714284</v>
      </c>
      <c r="F45" s="161">
        <v>433699.5</v>
      </c>
      <c r="G45" s="43">
        <f t="shared" ref="G45:G50" si="4">(F45-E45)/E45</f>
        <v>7.3358308061287236E-2</v>
      </c>
      <c r="H45" s="161">
        <v>432466.125</v>
      </c>
      <c r="I45" s="42">
        <f t="shared" ref="I45:I50" si="5">(F45-H45)/H45</f>
        <v>2.851957479906663E-3</v>
      </c>
    </row>
    <row r="46" spans="1:9" ht="16.5">
      <c r="A46" s="35"/>
      <c r="B46" s="32" t="s">
        <v>46</v>
      </c>
      <c r="C46" s="15" t="s">
        <v>111</v>
      </c>
      <c r="D46" s="13" t="s">
        <v>110</v>
      </c>
      <c r="E46" s="162">
        <v>316401.37986111111</v>
      </c>
      <c r="F46" s="161">
        <v>319132.66666666669</v>
      </c>
      <c r="G46" s="46">
        <f t="shared" si="4"/>
        <v>8.6323479586419977E-3</v>
      </c>
      <c r="H46" s="161">
        <v>320408.40000000002</v>
      </c>
      <c r="I46" s="77">
        <f t="shared" si="5"/>
        <v>-3.9815851685952586E-3</v>
      </c>
    </row>
    <row r="47" spans="1:9" ht="16.5">
      <c r="A47" s="35"/>
      <c r="B47" s="32" t="s">
        <v>47</v>
      </c>
      <c r="C47" s="15" t="s">
        <v>113</v>
      </c>
      <c r="D47" s="11" t="s">
        <v>114</v>
      </c>
      <c r="E47" s="162">
        <v>990955.40178571432</v>
      </c>
      <c r="F47" s="161">
        <v>1102541.142857143</v>
      </c>
      <c r="G47" s="46">
        <f t="shared" si="4"/>
        <v>0.1126042008251327</v>
      </c>
      <c r="H47" s="161">
        <v>1094639</v>
      </c>
      <c r="I47" s="77">
        <f t="shared" si="5"/>
        <v>7.2189487649745318E-3</v>
      </c>
    </row>
    <row r="48" spans="1:9" ht="16.5">
      <c r="A48" s="35"/>
      <c r="B48" s="32" t="s">
        <v>48</v>
      </c>
      <c r="C48" s="119" t="s">
        <v>157</v>
      </c>
      <c r="D48" s="11" t="s">
        <v>114</v>
      </c>
      <c r="E48" s="162">
        <v>1290884.4464285714</v>
      </c>
      <c r="F48" s="161">
        <v>1477695.375</v>
      </c>
      <c r="G48" s="46">
        <f t="shared" si="4"/>
        <v>0.14471545387991122</v>
      </c>
      <c r="H48" s="161">
        <v>1477807.5</v>
      </c>
      <c r="I48" s="77">
        <f t="shared" si="5"/>
        <v>-7.5872534142640364E-5</v>
      </c>
    </row>
    <row r="49" spans="1:9" ht="16.5">
      <c r="A49" s="35"/>
      <c r="B49" s="32" t="s">
        <v>49</v>
      </c>
      <c r="C49" s="15" t="s">
        <v>158</v>
      </c>
      <c r="D49" s="13" t="s">
        <v>199</v>
      </c>
      <c r="E49" s="162">
        <v>146098.375</v>
      </c>
      <c r="F49" s="161">
        <v>166617.75</v>
      </c>
      <c r="G49" s="46">
        <f t="shared" si="4"/>
        <v>0.14044902963499764</v>
      </c>
      <c r="H49" s="161">
        <v>166617.75</v>
      </c>
      <c r="I49" s="42">
        <f t="shared" si="5"/>
        <v>0</v>
      </c>
    </row>
    <row r="50" spans="1:9" ht="16.5" customHeight="1" thickBot="1">
      <c r="A50" s="36"/>
      <c r="B50" s="32" t="s">
        <v>50</v>
      </c>
      <c r="C50" s="15" t="s">
        <v>159</v>
      </c>
      <c r="D50" s="12" t="s">
        <v>112</v>
      </c>
      <c r="E50" s="165">
        <v>1759465.5</v>
      </c>
      <c r="F50" s="161">
        <v>1730313</v>
      </c>
      <c r="G50" s="53">
        <f t="shared" si="4"/>
        <v>-1.6568952332398676E-2</v>
      </c>
      <c r="H50" s="161">
        <v>1730313</v>
      </c>
      <c r="I50" s="55">
        <f t="shared" si="5"/>
        <v>0</v>
      </c>
    </row>
    <row r="51" spans="1:9" ht="17.25" customHeight="1" thickBot="1">
      <c r="A51" s="35" t="s">
        <v>44</v>
      </c>
      <c r="B51" s="10" t="s">
        <v>57</v>
      </c>
      <c r="C51" s="5"/>
      <c r="D51" s="6"/>
      <c r="E51" s="132"/>
      <c r="F51" s="181"/>
      <c r="G51" s="49"/>
      <c r="H51" s="181"/>
      <c r="I51" s="50"/>
    </row>
    <row r="52" spans="1:9" ht="16.5">
      <c r="A52" s="31"/>
      <c r="B52" s="38" t="s">
        <v>38</v>
      </c>
      <c r="C52" s="19" t="s">
        <v>115</v>
      </c>
      <c r="D52" s="20" t="s">
        <v>114</v>
      </c>
      <c r="E52" s="159">
        <v>157198.20833333334</v>
      </c>
      <c r="F52" s="158">
        <v>156526.5</v>
      </c>
      <c r="G52" s="160">
        <f t="shared" ref="G52:G60" si="6">(F52-E52)/E52</f>
        <v>-4.2730024753781471E-3</v>
      </c>
      <c r="H52" s="158">
        <v>156526.5</v>
      </c>
      <c r="I52" s="108">
        <f t="shared" ref="I52:I60" si="7">(F52-H52)/H52</f>
        <v>0</v>
      </c>
    </row>
    <row r="53" spans="1:9" ht="16.5">
      <c r="A53" s="35"/>
      <c r="B53" s="32" t="s">
        <v>39</v>
      </c>
      <c r="C53" s="15" t="s">
        <v>116</v>
      </c>
      <c r="D53" s="11" t="s">
        <v>114</v>
      </c>
      <c r="E53" s="162">
        <v>203756.5</v>
      </c>
      <c r="F53" s="161">
        <v>212140.5</v>
      </c>
      <c r="G53" s="163">
        <f t="shared" si="6"/>
        <v>4.1147153587738308E-2</v>
      </c>
      <c r="H53" s="161">
        <v>212140.5</v>
      </c>
      <c r="I53" s="77">
        <f t="shared" si="7"/>
        <v>0</v>
      </c>
    </row>
    <row r="54" spans="1:9" ht="16.5">
      <c r="A54" s="35"/>
      <c r="B54" s="32" t="s">
        <v>40</v>
      </c>
      <c r="C54" s="15" t="s">
        <v>117</v>
      </c>
      <c r="D54" s="11" t="s">
        <v>114</v>
      </c>
      <c r="E54" s="162">
        <v>143217.26250000001</v>
      </c>
      <c r="F54" s="161">
        <v>147108</v>
      </c>
      <c r="G54" s="163">
        <f t="shared" si="6"/>
        <v>2.7166679715023796E-2</v>
      </c>
      <c r="H54" s="161">
        <v>147108</v>
      </c>
      <c r="I54" s="77">
        <f t="shared" si="7"/>
        <v>0</v>
      </c>
    </row>
    <row r="55" spans="1:9" ht="16.5">
      <c r="A55" s="35"/>
      <c r="B55" s="32" t="s">
        <v>41</v>
      </c>
      <c r="C55" s="15" t="s">
        <v>118</v>
      </c>
      <c r="D55" s="11" t="s">
        <v>114</v>
      </c>
      <c r="E55" s="162">
        <v>183688.92499999999</v>
      </c>
      <c r="F55" s="161">
        <v>193752</v>
      </c>
      <c r="G55" s="163">
        <f t="shared" si="6"/>
        <v>5.4783242920061793E-2</v>
      </c>
      <c r="H55" s="161">
        <v>193752</v>
      </c>
      <c r="I55" s="77">
        <f t="shared" si="7"/>
        <v>0</v>
      </c>
    </row>
    <row r="56" spans="1:9" ht="16.5">
      <c r="A56" s="35"/>
      <c r="B56" s="88" t="s">
        <v>42</v>
      </c>
      <c r="C56" s="89" t="s">
        <v>198</v>
      </c>
      <c r="D56" s="90" t="s">
        <v>114</v>
      </c>
      <c r="E56" s="162">
        <v>107516.54464285714</v>
      </c>
      <c r="F56" s="161">
        <v>108312.75</v>
      </c>
      <c r="G56" s="168">
        <f t="shared" si="6"/>
        <v>7.4054217403251611E-3</v>
      </c>
      <c r="H56" s="161">
        <v>108312.75</v>
      </c>
      <c r="I56" s="78">
        <f t="shared" si="7"/>
        <v>0</v>
      </c>
    </row>
    <row r="57" spans="1:9" ht="17.25" thickBot="1">
      <c r="A57" s="36"/>
      <c r="B57" s="34" t="s">
        <v>43</v>
      </c>
      <c r="C57" s="16" t="s">
        <v>119</v>
      </c>
      <c r="D57" s="12" t="s">
        <v>114</v>
      </c>
      <c r="E57" s="165">
        <v>163328.75</v>
      </c>
      <c r="F57" s="164">
        <v>177830.25</v>
      </c>
      <c r="G57" s="166">
        <f t="shared" si="6"/>
        <v>8.8787185354691073E-2</v>
      </c>
      <c r="H57" s="164">
        <v>177830.25</v>
      </c>
      <c r="I57" s="109">
        <f t="shared" si="7"/>
        <v>0</v>
      </c>
    </row>
    <row r="58" spans="1:9" ht="16.5">
      <c r="A58" s="35"/>
      <c r="B58" s="37" t="s">
        <v>54</v>
      </c>
      <c r="C58" s="14" t="s">
        <v>121</v>
      </c>
      <c r="D58" s="11" t="s">
        <v>120</v>
      </c>
      <c r="E58" s="159">
        <v>178320.61</v>
      </c>
      <c r="F58" s="167">
        <v>266050.2</v>
      </c>
      <c r="G58" s="42">
        <f t="shared" si="6"/>
        <v>0.49197672663860914</v>
      </c>
      <c r="H58" s="167">
        <v>266050.2</v>
      </c>
      <c r="I58" s="42">
        <f t="shared" si="7"/>
        <v>0</v>
      </c>
    </row>
    <row r="59" spans="1:9" ht="16.5">
      <c r="A59" s="35"/>
      <c r="B59" s="32" t="s">
        <v>55</v>
      </c>
      <c r="C59" s="15" t="s">
        <v>122</v>
      </c>
      <c r="D59" s="13" t="s">
        <v>120</v>
      </c>
      <c r="E59" s="162">
        <v>198925.76785714287</v>
      </c>
      <c r="F59" s="161">
        <v>223224.85714285713</v>
      </c>
      <c r="G59" s="46">
        <f t="shared" si="6"/>
        <v>0.12215154199210873</v>
      </c>
      <c r="H59" s="161">
        <v>223224.85714285713</v>
      </c>
      <c r="I59" s="42">
        <f t="shared" si="7"/>
        <v>0</v>
      </c>
    </row>
    <row r="60" spans="1:9" ht="16.5" customHeight="1" thickBot="1">
      <c r="A60" s="36"/>
      <c r="B60" s="32" t="s">
        <v>56</v>
      </c>
      <c r="C60" s="15" t="s">
        <v>123</v>
      </c>
      <c r="D60" s="12" t="s">
        <v>120</v>
      </c>
      <c r="E60" s="165">
        <v>1178508.5</v>
      </c>
      <c r="F60" s="161">
        <v>1578122</v>
      </c>
      <c r="G60" s="48">
        <f t="shared" si="6"/>
        <v>0.33908410503615377</v>
      </c>
      <c r="H60" s="161">
        <v>1402908</v>
      </c>
      <c r="I60" s="48">
        <f t="shared" si="7"/>
        <v>0.12489343563512362</v>
      </c>
    </row>
    <row r="61" spans="1:9" ht="17.25" customHeight="1" thickBot="1">
      <c r="A61" s="35" t="s">
        <v>53</v>
      </c>
      <c r="B61" s="10" t="s">
        <v>58</v>
      </c>
      <c r="C61" s="5"/>
      <c r="D61" s="6"/>
      <c r="E61" s="132"/>
      <c r="F61" s="181"/>
      <c r="G61" s="49"/>
      <c r="H61" s="181"/>
      <c r="I61" s="50"/>
    </row>
    <row r="62" spans="1:9" ht="16.5">
      <c r="A62" s="31"/>
      <c r="B62" s="32" t="s">
        <v>59</v>
      </c>
      <c r="C62" s="15" t="s">
        <v>128</v>
      </c>
      <c r="D62" s="20" t="s">
        <v>124</v>
      </c>
      <c r="E62" s="159">
        <v>449957.625</v>
      </c>
      <c r="F62" s="161">
        <v>495592.5</v>
      </c>
      <c r="G62" s="43">
        <f t="shared" ref="G62:G67" si="8">(F62-E62)/E62</f>
        <v>0.10142038375280339</v>
      </c>
      <c r="H62" s="161">
        <v>495592.5</v>
      </c>
      <c r="I62" s="42">
        <f t="shared" ref="I62:I67" si="9">(F62-H62)/H62</f>
        <v>0</v>
      </c>
    </row>
    <row r="63" spans="1:9" ht="16.5">
      <c r="A63" s="35"/>
      <c r="B63" s="32" t="s">
        <v>60</v>
      </c>
      <c r="C63" s="15" t="s">
        <v>129</v>
      </c>
      <c r="D63" s="13" t="s">
        <v>206</v>
      </c>
      <c r="E63" s="162">
        <v>3068412.75</v>
      </c>
      <c r="F63" s="161">
        <v>3505775</v>
      </c>
      <c r="G63" s="46">
        <f t="shared" si="8"/>
        <v>0.14253696801383711</v>
      </c>
      <c r="H63" s="161">
        <v>3360610.5</v>
      </c>
      <c r="I63" s="42">
        <f t="shared" si="9"/>
        <v>4.3195871702477871E-2</v>
      </c>
    </row>
    <row r="64" spans="1:9" ht="16.5">
      <c r="A64" s="35"/>
      <c r="B64" s="32" t="s">
        <v>61</v>
      </c>
      <c r="C64" s="15" t="s">
        <v>130</v>
      </c>
      <c r="D64" s="13" t="s">
        <v>207</v>
      </c>
      <c r="E64" s="162">
        <v>838690.55059523799</v>
      </c>
      <c r="F64" s="161">
        <v>818961</v>
      </c>
      <c r="G64" s="46">
        <f t="shared" si="8"/>
        <v>-2.352423141197367E-2</v>
      </c>
      <c r="H64" s="161">
        <v>818961</v>
      </c>
      <c r="I64" s="77">
        <f t="shared" si="9"/>
        <v>0</v>
      </c>
    </row>
    <row r="65" spans="1:9" ht="16.5">
      <c r="A65" s="35"/>
      <c r="B65" s="32" t="s">
        <v>62</v>
      </c>
      <c r="C65" s="15" t="s">
        <v>131</v>
      </c>
      <c r="D65" s="13" t="s">
        <v>125</v>
      </c>
      <c r="E65" s="162">
        <v>604533.15</v>
      </c>
      <c r="F65" s="161">
        <v>587893.80000000005</v>
      </c>
      <c r="G65" s="46">
        <f t="shared" si="8"/>
        <v>-2.7524297054677606E-2</v>
      </c>
      <c r="H65" s="161">
        <v>587893.80000000005</v>
      </c>
      <c r="I65" s="77">
        <f t="shared" si="9"/>
        <v>0</v>
      </c>
    </row>
    <row r="66" spans="1:9" ht="16.5">
      <c r="A66" s="35"/>
      <c r="B66" s="32" t="s">
        <v>63</v>
      </c>
      <c r="C66" s="15" t="s">
        <v>132</v>
      </c>
      <c r="D66" s="13" t="s">
        <v>126</v>
      </c>
      <c r="E66" s="162">
        <v>296826.91071428568</v>
      </c>
      <c r="F66" s="161">
        <v>295337.25</v>
      </c>
      <c r="G66" s="46">
        <f t="shared" si="8"/>
        <v>-5.01861745183735E-3</v>
      </c>
      <c r="H66" s="161">
        <v>295337.25</v>
      </c>
      <c r="I66" s="77">
        <f t="shared" si="9"/>
        <v>0</v>
      </c>
    </row>
    <row r="67" spans="1:9" ht="16.5" customHeight="1" thickBot="1">
      <c r="A67" s="36"/>
      <c r="B67" s="32" t="s">
        <v>64</v>
      </c>
      <c r="C67" s="15" t="s">
        <v>133</v>
      </c>
      <c r="D67" s="12" t="s">
        <v>127</v>
      </c>
      <c r="E67" s="165">
        <v>219045.77678571429</v>
      </c>
      <c r="F67" s="161">
        <v>229760.14285714287</v>
      </c>
      <c r="G67" s="48">
        <f t="shared" si="8"/>
        <v>4.8913821707277712E-2</v>
      </c>
      <c r="H67" s="161">
        <v>229760.14285714287</v>
      </c>
      <c r="I67" s="78">
        <f t="shared" si="9"/>
        <v>0</v>
      </c>
    </row>
    <row r="68" spans="1:9" ht="17.25" customHeight="1" thickBot="1">
      <c r="A68" s="35" t="s">
        <v>65</v>
      </c>
      <c r="B68" s="10" t="s">
        <v>66</v>
      </c>
      <c r="C68" s="5"/>
      <c r="D68" s="6"/>
      <c r="E68" s="132"/>
      <c r="F68" s="181"/>
      <c r="G68" s="56"/>
      <c r="H68" s="181"/>
      <c r="I68" s="50"/>
    </row>
    <row r="69" spans="1:9" ht="16.5">
      <c r="A69" s="31"/>
      <c r="B69" s="32" t="s">
        <v>68</v>
      </c>
      <c r="C69" s="18" t="s">
        <v>138</v>
      </c>
      <c r="D69" s="20" t="s">
        <v>134</v>
      </c>
      <c r="E69" s="159">
        <v>309474.65000000002</v>
      </c>
      <c r="F69" s="167">
        <v>321843.59999999998</v>
      </c>
      <c r="G69" s="43">
        <f>(F69-E69)/E69</f>
        <v>3.9967570849502386E-2</v>
      </c>
      <c r="H69" s="167">
        <v>321843.59999999998</v>
      </c>
      <c r="I69" s="42">
        <f>(F69-H69)/H69</f>
        <v>0</v>
      </c>
    </row>
    <row r="70" spans="1:9" ht="16.5">
      <c r="A70" s="35"/>
      <c r="B70" s="32" t="s">
        <v>67</v>
      </c>
      <c r="C70" s="141" t="s">
        <v>139</v>
      </c>
      <c r="D70" s="13" t="s">
        <v>135</v>
      </c>
      <c r="E70" s="162">
        <v>206107.10714285713</v>
      </c>
      <c r="F70" s="161">
        <v>211542.5</v>
      </c>
      <c r="G70" s="46">
        <f>(F70-E70)/E70</f>
        <v>2.6371690585980063E-2</v>
      </c>
      <c r="H70" s="161">
        <v>211542.5</v>
      </c>
      <c r="I70" s="42">
        <f>(F70-H70)/H70</f>
        <v>0</v>
      </c>
    </row>
    <row r="71" spans="1:9" ht="16.5">
      <c r="A71" s="35"/>
      <c r="B71" s="32" t="s">
        <v>69</v>
      </c>
      <c r="C71" s="15" t="s">
        <v>140</v>
      </c>
      <c r="D71" s="13" t="s">
        <v>136</v>
      </c>
      <c r="E71" s="162">
        <v>98221.5</v>
      </c>
      <c r="F71" s="161">
        <v>115825.125</v>
      </c>
      <c r="G71" s="46">
        <f>(F71-E71)/E71</f>
        <v>0.17922374429223745</v>
      </c>
      <c r="H71" s="161">
        <v>115825.125</v>
      </c>
      <c r="I71" s="42">
        <f>(F71-H71)/H71</f>
        <v>0</v>
      </c>
    </row>
    <row r="72" spans="1:9" ht="16.5">
      <c r="A72" s="35"/>
      <c r="B72" s="32" t="s">
        <v>70</v>
      </c>
      <c r="C72" s="15" t="s">
        <v>141</v>
      </c>
      <c r="D72" s="13" t="s">
        <v>137</v>
      </c>
      <c r="E72" s="162">
        <v>148005</v>
      </c>
      <c r="F72" s="161">
        <v>149350.5</v>
      </c>
      <c r="G72" s="46">
        <f>(F72-E72)/E72</f>
        <v>9.0909090909090905E-3</v>
      </c>
      <c r="H72" s="161">
        <v>149350.5</v>
      </c>
      <c r="I72" s="42">
        <f>(F72-H72)/H72</f>
        <v>0</v>
      </c>
    </row>
    <row r="73" spans="1:9" ht="16.5" customHeight="1" thickBot="1">
      <c r="A73" s="36"/>
      <c r="B73" s="32" t="s">
        <v>71</v>
      </c>
      <c r="C73" s="15" t="s">
        <v>160</v>
      </c>
      <c r="D73" s="12" t="s">
        <v>134</v>
      </c>
      <c r="E73" s="165">
        <v>130830.08085317459</v>
      </c>
      <c r="F73" s="170">
        <v>132397.20000000001</v>
      </c>
      <c r="G73" s="46">
        <f>(F73-E73)/E73</f>
        <v>1.1978278516728436E-2</v>
      </c>
      <c r="H73" s="170">
        <v>134819.1</v>
      </c>
      <c r="I73" s="55">
        <f>(F73-H73)/H73</f>
        <v>-1.7964071856287383E-2</v>
      </c>
    </row>
    <row r="74" spans="1:9" ht="17.25" customHeight="1" thickBot="1">
      <c r="A74" s="35" t="s">
        <v>72</v>
      </c>
      <c r="B74" s="10" t="s">
        <v>73</v>
      </c>
      <c r="C74" s="5"/>
      <c r="D74" s="6"/>
      <c r="E74" s="132"/>
      <c r="F74" s="136"/>
      <c r="G74" s="49"/>
      <c r="H74" s="136"/>
      <c r="I74" s="50"/>
    </row>
    <row r="75" spans="1:9" ht="16.5">
      <c r="A75" s="31"/>
      <c r="B75" s="32" t="s">
        <v>74</v>
      </c>
      <c r="C75" s="15" t="s">
        <v>144</v>
      </c>
      <c r="D75" s="20" t="s">
        <v>142</v>
      </c>
      <c r="E75" s="159">
        <v>69581.571428571435</v>
      </c>
      <c r="F75" s="158">
        <v>70414.5</v>
      </c>
      <c r="G75" s="42">
        <f t="shared" ref="G75:G81" si="10">(F75-E75)/E75</f>
        <v>1.1970534069981493E-2</v>
      </c>
      <c r="H75" s="158">
        <v>70414.5</v>
      </c>
      <c r="I75" s="43">
        <f t="shared" ref="I75:I81" si="11">(F75-H75)/H75</f>
        <v>0</v>
      </c>
    </row>
    <row r="76" spans="1:9" ht="16.5">
      <c r="A76" s="35"/>
      <c r="B76" s="32" t="s">
        <v>76</v>
      </c>
      <c r="C76" s="15" t="s">
        <v>143</v>
      </c>
      <c r="D76" s="11" t="s">
        <v>161</v>
      </c>
      <c r="E76" s="162">
        <v>92335.71875</v>
      </c>
      <c r="F76" s="161">
        <v>87345.375</v>
      </c>
      <c r="G76" s="46">
        <f t="shared" si="10"/>
        <v>-5.404564796329156E-2</v>
      </c>
      <c r="H76" s="161">
        <v>86784.75</v>
      </c>
      <c r="I76" s="42">
        <f t="shared" si="11"/>
        <v>6.4599483204134363E-3</v>
      </c>
    </row>
    <row r="77" spans="1:9" ht="16.5">
      <c r="A77" s="35"/>
      <c r="B77" s="32" t="s">
        <v>75</v>
      </c>
      <c r="C77" s="141" t="s">
        <v>148</v>
      </c>
      <c r="D77" s="13" t="s">
        <v>145</v>
      </c>
      <c r="E77" s="162">
        <v>53371.5</v>
      </c>
      <c r="F77" s="161">
        <v>57279.857142857145</v>
      </c>
      <c r="G77" s="46">
        <f t="shared" si="10"/>
        <v>7.3229291716686712E-2</v>
      </c>
      <c r="H77" s="161">
        <v>55998.428571428572</v>
      </c>
      <c r="I77" s="42">
        <f t="shared" si="11"/>
        <v>2.2883295194508026E-2</v>
      </c>
    </row>
    <row r="78" spans="1:9" ht="16.5">
      <c r="A78" s="35"/>
      <c r="B78" s="32" t="s">
        <v>77</v>
      </c>
      <c r="C78" s="15" t="s">
        <v>146</v>
      </c>
      <c r="D78" s="13" t="s">
        <v>162</v>
      </c>
      <c r="E78" s="162">
        <v>97532.159722222219</v>
      </c>
      <c r="F78" s="161">
        <v>90340.71428571429</v>
      </c>
      <c r="G78" s="46">
        <f t="shared" si="10"/>
        <v>-7.3734094036158146E-2</v>
      </c>
      <c r="H78" s="161">
        <v>90340.71428571429</v>
      </c>
      <c r="I78" s="42">
        <f t="shared" si="11"/>
        <v>0</v>
      </c>
    </row>
    <row r="79" spans="1:9" ht="16.5">
      <c r="A79" s="35"/>
      <c r="B79" s="32" t="s">
        <v>78</v>
      </c>
      <c r="C79" s="15" t="s">
        <v>149</v>
      </c>
      <c r="D79" s="24" t="s">
        <v>147</v>
      </c>
      <c r="E79" s="171">
        <v>143221</v>
      </c>
      <c r="F79" s="161">
        <v>142324</v>
      </c>
      <c r="G79" s="46">
        <f t="shared" si="10"/>
        <v>-6.2630480167014616E-3</v>
      </c>
      <c r="H79" s="161">
        <v>142324</v>
      </c>
      <c r="I79" s="42">
        <f t="shared" si="11"/>
        <v>0</v>
      </c>
    </row>
    <row r="80" spans="1:9" ht="16.5">
      <c r="A80" s="35"/>
      <c r="B80" s="32" t="s">
        <v>79</v>
      </c>
      <c r="C80" s="15" t="s">
        <v>155</v>
      </c>
      <c r="D80" s="24" t="s">
        <v>156</v>
      </c>
      <c r="E80" s="171">
        <v>576472</v>
      </c>
      <c r="F80" s="161">
        <v>522951</v>
      </c>
      <c r="G80" s="46">
        <f t="shared" si="10"/>
        <v>-9.2842323651452285E-2</v>
      </c>
      <c r="H80" s="161">
        <v>522951</v>
      </c>
      <c r="I80" s="42">
        <f t="shared" si="11"/>
        <v>0</v>
      </c>
    </row>
    <row r="81" spans="1:9" ht="16.5" customHeight="1" thickBot="1">
      <c r="A81" s="33"/>
      <c r="B81" s="34" t="s">
        <v>80</v>
      </c>
      <c r="C81" s="16" t="s">
        <v>151</v>
      </c>
      <c r="D81" s="12" t="s">
        <v>150</v>
      </c>
      <c r="E81" s="165">
        <v>258357.80208333331</v>
      </c>
      <c r="F81" s="164">
        <v>301392</v>
      </c>
      <c r="G81" s="48">
        <f t="shared" si="10"/>
        <v>0.16656821497028376</v>
      </c>
      <c r="H81" s="164">
        <v>301392</v>
      </c>
      <c r="I81" s="53">
        <f t="shared" si="11"/>
        <v>0</v>
      </c>
    </row>
    <row r="82" spans="1:9">
      <c r="F82" s="83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6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2" t="s">
        <v>203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226</v>
      </c>
      <c r="B10" s="2"/>
      <c r="C10" s="2"/>
      <c r="D10" s="2"/>
    </row>
    <row r="11" spans="1:9" s="117" customFormat="1" ht="18.75" thickBot="1">
      <c r="A11" s="2"/>
      <c r="B11" s="2"/>
      <c r="C11" s="2"/>
      <c r="D11" s="2"/>
    </row>
    <row r="12" spans="1:9" ht="30.75" customHeight="1">
      <c r="A12" s="203" t="s">
        <v>3</v>
      </c>
      <c r="B12" s="209"/>
      <c r="C12" s="211" t="s">
        <v>0</v>
      </c>
      <c r="D12" s="205" t="s">
        <v>23</v>
      </c>
      <c r="E12" s="205" t="s">
        <v>220</v>
      </c>
      <c r="F12" s="213" t="s">
        <v>227</v>
      </c>
      <c r="G12" s="205" t="s">
        <v>197</v>
      </c>
      <c r="H12" s="213" t="s">
        <v>221</v>
      </c>
      <c r="I12" s="205" t="s">
        <v>187</v>
      </c>
    </row>
    <row r="13" spans="1:9" ht="30.75" customHeight="1" thickBot="1">
      <c r="A13" s="204"/>
      <c r="B13" s="210"/>
      <c r="C13" s="212"/>
      <c r="D13" s="206"/>
      <c r="E13" s="206"/>
      <c r="F13" s="214"/>
      <c r="G13" s="206"/>
      <c r="H13" s="214"/>
      <c r="I13" s="206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99"/>
    </row>
    <row r="15" spans="1:9" ht="16.5" customHeight="1">
      <c r="A15" s="31"/>
      <c r="B15" s="38" t="s">
        <v>4</v>
      </c>
      <c r="C15" s="19" t="s">
        <v>84</v>
      </c>
      <c r="D15" s="11" t="s">
        <v>161</v>
      </c>
      <c r="E15" s="158">
        <v>97768.447222222225</v>
      </c>
      <c r="F15" s="167">
        <v>85499.934000000008</v>
      </c>
      <c r="G15" s="42">
        <f>(F15-E15)/E15</f>
        <v>-0.12548540526921298</v>
      </c>
      <c r="H15" s="167">
        <v>133500</v>
      </c>
      <c r="I15" s="110">
        <f>(F15-H15)/H15</f>
        <v>-0.35955105617977523</v>
      </c>
    </row>
    <row r="16" spans="1:9" ht="16.5">
      <c r="A16" s="35"/>
      <c r="B16" s="32" t="s">
        <v>5</v>
      </c>
      <c r="C16" s="15" t="s">
        <v>85</v>
      </c>
      <c r="D16" s="11" t="s">
        <v>161</v>
      </c>
      <c r="E16" s="161">
        <v>154426.39166666666</v>
      </c>
      <c r="F16" s="161">
        <v>90833.334000000003</v>
      </c>
      <c r="G16" s="46">
        <f t="shared" ref="G16:G39" si="0">(F16-E16)/E16</f>
        <v>-0.41180174567527233</v>
      </c>
      <c r="H16" s="161">
        <v>77833.2</v>
      </c>
      <c r="I16" s="46">
        <f>(F16-H16)/H16</f>
        <v>0.16702556235642382</v>
      </c>
    </row>
    <row r="17" spans="1:9" ht="16.5">
      <c r="A17" s="35"/>
      <c r="B17" s="32" t="s">
        <v>6</v>
      </c>
      <c r="C17" s="15" t="s">
        <v>86</v>
      </c>
      <c r="D17" s="11" t="s">
        <v>161</v>
      </c>
      <c r="E17" s="161">
        <v>108450.73055555555</v>
      </c>
      <c r="F17" s="161">
        <v>71833.2</v>
      </c>
      <c r="G17" s="46">
        <f t="shared" si="0"/>
        <v>-0.33764208288848419</v>
      </c>
      <c r="H17" s="161">
        <v>67500</v>
      </c>
      <c r="I17" s="46">
        <f t="shared" ref="I17:I29" si="1">(F17-H17)/H17</f>
        <v>6.4195555555555506E-2</v>
      </c>
    </row>
    <row r="18" spans="1:9" ht="16.5">
      <c r="A18" s="35"/>
      <c r="B18" s="32" t="s">
        <v>7</v>
      </c>
      <c r="C18" s="15" t="s">
        <v>87</v>
      </c>
      <c r="D18" s="11" t="s">
        <v>161</v>
      </c>
      <c r="E18" s="161">
        <v>39735.113888888896</v>
      </c>
      <c r="F18" s="161">
        <v>45000</v>
      </c>
      <c r="G18" s="46">
        <f t="shared" si="0"/>
        <v>0.13249958527445721</v>
      </c>
      <c r="H18" s="161">
        <v>55000</v>
      </c>
      <c r="I18" s="46">
        <f t="shared" si="1"/>
        <v>-0.18181818181818182</v>
      </c>
    </row>
    <row r="19" spans="1:9" ht="16.5">
      <c r="A19" s="35"/>
      <c r="B19" s="32" t="s">
        <v>8</v>
      </c>
      <c r="C19" s="15" t="s">
        <v>89</v>
      </c>
      <c r="D19" s="11" t="s">
        <v>161</v>
      </c>
      <c r="E19" s="161">
        <v>306587.77500000002</v>
      </c>
      <c r="F19" s="161">
        <v>105333.334</v>
      </c>
      <c r="G19" s="46">
        <f t="shared" si="0"/>
        <v>-0.65643335256926016</v>
      </c>
      <c r="H19" s="161">
        <v>87666.6</v>
      </c>
      <c r="I19" s="46">
        <f t="shared" si="1"/>
        <v>0.20152183385690783</v>
      </c>
    </row>
    <row r="20" spans="1:9" ht="16.5">
      <c r="A20" s="35"/>
      <c r="B20" s="32" t="s">
        <v>9</v>
      </c>
      <c r="C20" s="15" t="s">
        <v>88</v>
      </c>
      <c r="D20" s="11" t="s">
        <v>161</v>
      </c>
      <c r="E20" s="161">
        <v>102322.39722222222</v>
      </c>
      <c r="F20" s="161">
        <v>117833.33399999999</v>
      </c>
      <c r="G20" s="46">
        <f t="shared" si="0"/>
        <v>0.15158887202467852</v>
      </c>
      <c r="H20" s="161">
        <v>145833.20000000001</v>
      </c>
      <c r="I20" s="46">
        <f t="shared" si="1"/>
        <v>-0.19199925668503484</v>
      </c>
    </row>
    <row r="21" spans="1:9" ht="16.5">
      <c r="A21" s="35"/>
      <c r="B21" s="32" t="s">
        <v>10</v>
      </c>
      <c r="C21" s="15" t="s">
        <v>90</v>
      </c>
      <c r="D21" s="11" t="s">
        <v>161</v>
      </c>
      <c r="E21" s="161">
        <v>75480.583333333343</v>
      </c>
      <c r="F21" s="161">
        <v>82000</v>
      </c>
      <c r="G21" s="46">
        <f t="shared" si="0"/>
        <v>8.6372102317704078E-2</v>
      </c>
      <c r="H21" s="161">
        <v>80500</v>
      </c>
      <c r="I21" s="46">
        <f t="shared" si="1"/>
        <v>1.8633540372670808E-2</v>
      </c>
    </row>
    <row r="22" spans="1:9" ht="16.5">
      <c r="A22" s="35"/>
      <c r="B22" s="32" t="s">
        <v>11</v>
      </c>
      <c r="C22" s="15" t="s">
        <v>91</v>
      </c>
      <c r="D22" s="13" t="s">
        <v>81</v>
      </c>
      <c r="E22" s="161">
        <v>25461.155555555553</v>
      </c>
      <c r="F22" s="161">
        <v>26000</v>
      </c>
      <c r="G22" s="46">
        <f t="shared" si="0"/>
        <v>2.1163393125213925E-2</v>
      </c>
      <c r="H22" s="161">
        <v>22000</v>
      </c>
      <c r="I22" s="46">
        <f t="shared" si="1"/>
        <v>0.18181818181818182</v>
      </c>
    </row>
    <row r="23" spans="1:9" ht="16.5">
      <c r="A23" s="35"/>
      <c r="B23" s="32" t="s">
        <v>12</v>
      </c>
      <c r="C23" s="15" t="s">
        <v>92</v>
      </c>
      <c r="D23" s="13" t="s">
        <v>81</v>
      </c>
      <c r="E23" s="161">
        <v>31719.802777777775</v>
      </c>
      <c r="F23" s="161">
        <v>26000</v>
      </c>
      <c r="G23" s="46">
        <f t="shared" si="0"/>
        <v>-0.18032277242861511</v>
      </c>
      <c r="H23" s="161">
        <v>23500</v>
      </c>
      <c r="I23" s="46">
        <f t="shared" si="1"/>
        <v>0.10638297872340426</v>
      </c>
    </row>
    <row r="24" spans="1:9" ht="16.5">
      <c r="A24" s="35"/>
      <c r="B24" s="32" t="s">
        <v>13</v>
      </c>
      <c r="C24" s="15" t="s">
        <v>93</v>
      </c>
      <c r="D24" s="13" t="s">
        <v>81</v>
      </c>
      <c r="E24" s="161">
        <v>32018.422222222223</v>
      </c>
      <c r="F24" s="161">
        <v>23666.666000000001</v>
      </c>
      <c r="G24" s="46">
        <f t="shared" si="0"/>
        <v>-0.26084221652951184</v>
      </c>
      <c r="H24" s="161">
        <v>24500</v>
      </c>
      <c r="I24" s="46">
        <f t="shared" si="1"/>
        <v>-3.4013632653061183E-2</v>
      </c>
    </row>
    <row r="25" spans="1:9" ht="16.5">
      <c r="A25" s="35"/>
      <c r="B25" s="32" t="s">
        <v>14</v>
      </c>
      <c r="C25" s="15" t="s">
        <v>94</v>
      </c>
      <c r="D25" s="13" t="s">
        <v>81</v>
      </c>
      <c r="E25" s="161">
        <v>31852.822222222225</v>
      </c>
      <c r="F25" s="161">
        <v>25666.666000000001</v>
      </c>
      <c r="G25" s="46">
        <f t="shared" si="0"/>
        <v>-0.19421061590914326</v>
      </c>
      <c r="H25" s="161">
        <v>23500</v>
      </c>
      <c r="I25" s="46">
        <f t="shared" si="1"/>
        <v>9.219855319148941E-2</v>
      </c>
    </row>
    <row r="26" spans="1:9" ht="16.5">
      <c r="A26" s="35"/>
      <c r="B26" s="32" t="s">
        <v>15</v>
      </c>
      <c r="C26" s="15" t="s">
        <v>95</v>
      </c>
      <c r="D26" s="13" t="s">
        <v>82</v>
      </c>
      <c r="E26" s="161">
        <v>69617.388888888891</v>
      </c>
      <c r="F26" s="161">
        <v>68666.534</v>
      </c>
      <c r="G26" s="46">
        <f t="shared" si="0"/>
        <v>-1.3658295780189044E-2</v>
      </c>
      <c r="H26" s="161">
        <v>61000</v>
      </c>
      <c r="I26" s="46">
        <f t="shared" si="1"/>
        <v>0.12568088524590162</v>
      </c>
    </row>
    <row r="27" spans="1:9" ht="16.5">
      <c r="A27" s="35"/>
      <c r="B27" s="32" t="s">
        <v>16</v>
      </c>
      <c r="C27" s="15" t="s">
        <v>96</v>
      </c>
      <c r="D27" s="13" t="s">
        <v>81</v>
      </c>
      <c r="E27" s="161">
        <v>32452.441666666666</v>
      </c>
      <c r="F27" s="161">
        <v>25999.866000000002</v>
      </c>
      <c r="G27" s="46">
        <f t="shared" si="0"/>
        <v>-0.19883174686650432</v>
      </c>
      <c r="H27" s="161">
        <v>24000</v>
      </c>
      <c r="I27" s="46">
        <f t="shared" si="1"/>
        <v>8.3327750000000075E-2</v>
      </c>
    </row>
    <row r="28" spans="1:9" ht="16.5">
      <c r="A28" s="35"/>
      <c r="B28" s="32" t="s">
        <v>17</v>
      </c>
      <c r="C28" s="15" t="s">
        <v>97</v>
      </c>
      <c r="D28" s="11" t="s">
        <v>161</v>
      </c>
      <c r="E28" s="161">
        <v>67083.190277777772</v>
      </c>
      <c r="F28" s="161">
        <v>50333.2</v>
      </c>
      <c r="G28" s="46">
        <f t="shared" si="0"/>
        <v>-0.2496898285311043</v>
      </c>
      <c r="H28" s="161">
        <v>51000</v>
      </c>
      <c r="I28" s="46">
        <f t="shared" si="1"/>
        <v>-1.3074509803921625E-2</v>
      </c>
    </row>
    <row r="29" spans="1:9" ht="16.5">
      <c r="A29" s="35"/>
      <c r="B29" s="32" t="s">
        <v>18</v>
      </c>
      <c r="C29" s="15" t="s">
        <v>98</v>
      </c>
      <c r="D29" s="13" t="s">
        <v>83</v>
      </c>
      <c r="E29" s="161">
        <v>113710.30833333332</v>
      </c>
      <c r="F29" s="161">
        <v>133166.666</v>
      </c>
      <c r="G29" s="46">
        <f t="shared" si="0"/>
        <v>0.17110460741722563</v>
      </c>
      <c r="H29" s="161">
        <v>110000</v>
      </c>
      <c r="I29" s="46">
        <f t="shared" si="1"/>
        <v>0.21060605454545453</v>
      </c>
    </row>
    <row r="30" spans="1:9" ht="17.25" thickBot="1">
      <c r="A30" s="36"/>
      <c r="B30" s="34" t="s">
        <v>19</v>
      </c>
      <c r="C30" s="16" t="s">
        <v>99</v>
      </c>
      <c r="D30" s="12" t="s">
        <v>161</v>
      </c>
      <c r="E30" s="164">
        <v>71345.191666666666</v>
      </c>
      <c r="F30" s="164">
        <v>52166.666000000005</v>
      </c>
      <c r="G30" s="48">
        <f t="shared" si="0"/>
        <v>-0.26881314940285034</v>
      </c>
      <c r="H30" s="164">
        <v>50500</v>
      </c>
      <c r="I30" s="48">
        <f>(F30-H30)/H30</f>
        <v>3.3003287128712963E-2</v>
      </c>
    </row>
    <row r="31" spans="1:9" ht="17.25" customHeight="1" thickBot="1">
      <c r="A31" s="35" t="s">
        <v>20</v>
      </c>
      <c r="B31" s="10" t="s">
        <v>21</v>
      </c>
      <c r="C31" s="5"/>
      <c r="D31" s="6"/>
      <c r="E31" s="132"/>
      <c r="F31" s="181"/>
      <c r="G31" s="39"/>
      <c r="H31" s="181"/>
      <c r="I31" s="111"/>
    </row>
    <row r="32" spans="1:9" ht="16.5">
      <c r="A32" s="31"/>
      <c r="B32" s="37" t="s">
        <v>26</v>
      </c>
      <c r="C32" s="18" t="s">
        <v>100</v>
      </c>
      <c r="D32" s="20" t="s">
        <v>161</v>
      </c>
      <c r="E32" s="167">
        <v>154674.71388888889</v>
      </c>
      <c r="F32" s="167">
        <v>186000</v>
      </c>
      <c r="G32" s="42">
        <f t="shared" si="0"/>
        <v>0.20252364024809988</v>
      </c>
      <c r="H32" s="167">
        <v>187333.2</v>
      </c>
      <c r="I32" s="43">
        <f>(F32-H32)/H32</f>
        <v>-7.1167310439367477E-3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152299.69722222222</v>
      </c>
      <c r="F33" s="161">
        <v>185500</v>
      </c>
      <c r="G33" s="46">
        <f t="shared" si="0"/>
        <v>0.21799322903009344</v>
      </c>
      <c r="H33" s="161">
        <v>187333.2</v>
      </c>
      <c r="I33" s="46">
        <f>(F33-H33)/H33</f>
        <v>-9.7857720895175634E-3</v>
      </c>
    </row>
    <row r="34" spans="1:9" ht="16.5">
      <c r="A34" s="35"/>
      <c r="B34" s="37" t="s">
        <v>28</v>
      </c>
      <c r="C34" s="15" t="s">
        <v>102</v>
      </c>
      <c r="D34" s="11" t="s">
        <v>161</v>
      </c>
      <c r="E34" s="161">
        <v>40309.685714285719</v>
      </c>
      <c r="F34" s="161">
        <v>64333.266000000003</v>
      </c>
      <c r="G34" s="46">
        <f>(F34-E34)/E34</f>
        <v>0.59597538060685862</v>
      </c>
      <c r="H34" s="161">
        <v>57000</v>
      </c>
      <c r="I34" s="46">
        <f>(F34-H34)/H34</f>
        <v>0.12865378947368428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65244.707142857151</v>
      </c>
      <c r="F35" s="161">
        <v>79000</v>
      </c>
      <c r="G35" s="46">
        <f t="shared" si="0"/>
        <v>0.21082618743348516</v>
      </c>
      <c r="H35" s="161">
        <v>73666.600000000006</v>
      </c>
      <c r="I35" s="46">
        <f>(F35-H35)/H35</f>
        <v>7.2399160542226657E-2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61997.597222222226</v>
      </c>
      <c r="F36" s="161">
        <v>81833.2</v>
      </c>
      <c r="G36" s="52">
        <f t="shared" si="0"/>
        <v>0.3199414762265651</v>
      </c>
      <c r="H36" s="161">
        <v>87166.6</v>
      </c>
      <c r="I36" s="46">
        <f>(F36-H36)/H36</f>
        <v>-6.1186280065988675E-2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31"/>
      <c r="G37" s="6"/>
      <c r="H37" s="131"/>
      <c r="I37" s="50"/>
    </row>
    <row r="38" spans="1:9" ht="16.5">
      <c r="A38" s="31"/>
      <c r="B38" s="38" t="s">
        <v>31</v>
      </c>
      <c r="C38" s="19" t="s">
        <v>105</v>
      </c>
      <c r="D38" s="20" t="s">
        <v>161</v>
      </c>
      <c r="E38" s="161">
        <v>1860293.15</v>
      </c>
      <c r="F38" s="188">
        <v>1868927.2</v>
      </c>
      <c r="G38" s="160">
        <f t="shared" si="0"/>
        <v>4.6412308726718945E-3</v>
      </c>
      <c r="H38" s="188">
        <v>1816400</v>
      </c>
      <c r="I38" s="160">
        <f>(F38-H38)/H38</f>
        <v>2.8918299933935229E-2</v>
      </c>
    </row>
    <row r="39" spans="1:9" ht="17.25" thickBot="1">
      <c r="A39" s="36"/>
      <c r="B39" s="34" t="s">
        <v>32</v>
      </c>
      <c r="C39" s="16" t="s">
        <v>106</v>
      </c>
      <c r="D39" s="23" t="s">
        <v>161</v>
      </c>
      <c r="E39" s="134">
        <v>1021564.4055555556</v>
      </c>
      <c r="F39" s="134">
        <v>1296048.6000000001</v>
      </c>
      <c r="G39" s="166">
        <f t="shared" si="0"/>
        <v>0.26869005316916089</v>
      </c>
      <c r="H39" s="134">
        <v>1261115</v>
      </c>
      <c r="I39" s="166">
        <f>(F39-H39)/H39</f>
        <v>2.7700566562129617E-2</v>
      </c>
    </row>
    <row r="40" spans="1:9">
      <c r="F40" s="83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6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2" t="s">
        <v>204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226</v>
      </c>
      <c r="B10" s="2"/>
      <c r="C10" s="2"/>
      <c r="D10" s="2"/>
    </row>
    <row r="11" spans="1:9" s="117" customFormat="1" ht="18.75" thickBot="1">
      <c r="A11" s="2"/>
      <c r="B11" s="2"/>
      <c r="C11" s="2"/>
    </row>
    <row r="12" spans="1:9" ht="24.75" customHeight="1">
      <c r="A12" s="203" t="s">
        <v>3</v>
      </c>
      <c r="B12" s="209"/>
      <c r="C12" s="211" t="s">
        <v>0</v>
      </c>
      <c r="D12" s="205" t="s">
        <v>224</v>
      </c>
      <c r="E12" s="213" t="s">
        <v>227</v>
      </c>
      <c r="F12" s="220" t="s">
        <v>186</v>
      </c>
      <c r="G12" s="205" t="s">
        <v>220</v>
      </c>
      <c r="H12" s="222" t="s">
        <v>228</v>
      </c>
      <c r="I12" s="218" t="s">
        <v>196</v>
      </c>
    </row>
    <row r="13" spans="1:9" ht="39.75" customHeight="1" thickBot="1">
      <c r="A13" s="204"/>
      <c r="B13" s="210"/>
      <c r="C13" s="212"/>
      <c r="D13" s="206"/>
      <c r="E13" s="214"/>
      <c r="F13" s="221"/>
      <c r="G13" s="206"/>
      <c r="H13" s="223"/>
      <c r="I13" s="219"/>
    </row>
    <row r="14" spans="1:9" ht="17.25" customHeight="1" thickBot="1">
      <c r="A14" s="31" t="s">
        <v>24</v>
      </c>
      <c r="B14" s="10" t="s">
        <v>22</v>
      </c>
      <c r="C14" s="5"/>
      <c r="D14" s="58"/>
      <c r="E14" s="7"/>
      <c r="F14" s="59"/>
      <c r="G14" s="60"/>
      <c r="H14" s="60"/>
      <c r="I14" s="61"/>
    </row>
    <row r="15" spans="1:9" ht="16.5" customHeight="1">
      <c r="A15" s="120"/>
      <c r="B15" s="157" t="s">
        <v>4</v>
      </c>
      <c r="C15" s="144" t="s">
        <v>163</v>
      </c>
      <c r="D15" s="189">
        <v>118398.8</v>
      </c>
      <c r="E15" s="189">
        <v>85499.934000000008</v>
      </c>
      <c r="F15" s="62">
        <f t="shared" ref="F15:F30" si="0">D15-E15</f>
        <v>32898.865999999995</v>
      </c>
      <c r="G15" s="158">
        <v>97768.447222222225</v>
      </c>
      <c r="H15" s="123">
        <f>AVERAGE(D15:E15)</f>
        <v>101949.367</v>
      </c>
      <c r="I15" s="63">
        <f t="shared" ref="I15:I30" si="1">(H15-G15)/G15</f>
        <v>4.2763487572578258E-2</v>
      </c>
    </row>
    <row r="16" spans="1:9" ht="16.5" customHeight="1">
      <c r="A16" s="121"/>
      <c r="B16" s="154" t="s">
        <v>5</v>
      </c>
      <c r="C16" s="141" t="s">
        <v>164</v>
      </c>
      <c r="D16" s="133">
        <v>148332</v>
      </c>
      <c r="E16" s="133">
        <v>90833.334000000003</v>
      </c>
      <c r="F16" s="64">
        <f t="shared" si="0"/>
        <v>57498.665999999997</v>
      </c>
      <c r="G16" s="161">
        <v>154426.39166666666</v>
      </c>
      <c r="H16" s="172">
        <f t="shared" ref="H16:H30" si="2">AVERAGE(D16:E16)</f>
        <v>119582.667</v>
      </c>
      <c r="I16" s="65">
        <f t="shared" si="1"/>
        <v>-0.2256332242864143</v>
      </c>
    </row>
    <row r="17" spans="1:9" ht="16.5">
      <c r="A17" s="121"/>
      <c r="B17" s="154" t="s">
        <v>6</v>
      </c>
      <c r="C17" s="141" t="s">
        <v>165</v>
      </c>
      <c r="D17" s="133">
        <v>100554.22222222222</v>
      </c>
      <c r="E17" s="133">
        <v>71833.2</v>
      </c>
      <c r="F17" s="64">
        <f t="shared" si="0"/>
        <v>28721.022222222222</v>
      </c>
      <c r="G17" s="161">
        <v>108450.73055555555</v>
      </c>
      <c r="H17" s="172">
        <f t="shared" si="2"/>
        <v>86193.711111111101</v>
      </c>
      <c r="I17" s="65">
        <f t="shared" si="1"/>
        <v>-0.20522701258377371</v>
      </c>
    </row>
    <row r="18" spans="1:9" ht="16.5">
      <c r="A18" s="121"/>
      <c r="B18" s="154" t="s">
        <v>7</v>
      </c>
      <c r="C18" s="141" t="s">
        <v>166</v>
      </c>
      <c r="D18" s="133">
        <v>61898.8</v>
      </c>
      <c r="E18" s="133">
        <v>45000</v>
      </c>
      <c r="F18" s="64">
        <f t="shared" si="0"/>
        <v>16898.800000000003</v>
      </c>
      <c r="G18" s="161">
        <v>39735.113888888896</v>
      </c>
      <c r="H18" s="172">
        <f t="shared" si="2"/>
        <v>53449.4</v>
      </c>
      <c r="I18" s="65">
        <f t="shared" si="1"/>
        <v>0.34514274073707946</v>
      </c>
    </row>
    <row r="19" spans="1:9" ht="16.5">
      <c r="A19" s="121"/>
      <c r="B19" s="154" t="s">
        <v>8</v>
      </c>
      <c r="C19" s="141" t="s">
        <v>167</v>
      </c>
      <c r="D19" s="133">
        <v>149998.5</v>
      </c>
      <c r="E19" s="133">
        <v>105333.334</v>
      </c>
      <c r="F19" s="64">
        <f t="shared" si="0"/>
        <v>44665.165999999997</v>
      </c>
      <c r="G19" s="161">
        <v>306587.77500000002</v>
      </c>
      <c r="H19" s="172">
        <f t="shared" si="2"/>
        <v>127665.917</v>
      </c>
      <c r="I19" s="65">
        <f t="shared" si="1"/>
        <v>-0.58359097325390741</v>
      </c>
    </row>
    <row r="20" spans="1:9" ht="16.5">
      <c r="A20" s="121"/>
      <c r="B20" s="154" t="s">
        <v>9</v>
      </c>
      <c r="C20" s="141" t="s">
        <v>168</v>
      </c>
      <c r="D20" s="133">
        <v>176498.8</v>
      </c>
      <c r="E20" s="133">
        <v>117833.33399999999</v>
      </c>
      <c r="F20" s="64">
        <f t="shared" si="0"/>
        <v>58665.466</v>
      </c>
      <c r="G20" s="161">
        <v>102322.39722222222</v>
      </c>
      <c r="H20" s="172">
        <f t="shared" si="2"/>
        <v>147166.06699999998</v>
      </c>
      <c r="I20" s="65">
        <f t="shared" si="1"/>
        <v>0.43825859240169052</v>
      </c>
    </row>
    <row r="21" spans="1:9" ht="16.5">
      <c r="A21" s="121"/>
      <c r="B21" s="154" t="s">
        <v>10</v>
      </c>
      <c r="C21" s="141" t="s">
        <v>169</v>
      </c>
      <c r="D21" s="133">
        <v>116898.8</v>
      </c>
      <c r="E21" s="133">
        <v>82000</v>
      </c>
      <c r="F21" s="64">
        <f t="shared" si="0"/>
        <v>34898.800000000003</v>
      </c>
      <c r="G21" s="161">
        <v>75480.583333333343</v>
      </c>
      <c r="H21" s="172">
        <f t="shared" si="2"/>
        <v>99449.4</v>
      </c>
      <c r="I21" s="65">
        <f t="shared" si="1"/>
        <v>0.31754943600285701</v>
      </c>
    </row>
    <row r="22" spans="1:9" ht="16.5">
      <c r="A22" s="121"/>
      <c r="B22" s="154" t="s">
        <v>11</v>
      </c>
      <c r="C22" s="141" t="s">
        <v>170</v>
      </c>
      <c r="D22" s="133">
        <v>36998.800000000003</v>
      </c>
      <c r="E22" s="133">
        <v>26000</v>
      </c>
      <c r="F22" s="64">
        <f t="shared" si="0"/>
        <v>10998.800000000003</v>
      </c>
      <c r="G22" s="161">
        <v>25461.155555555553</v>
      </c>
      <c r="H22" s="172">
        <f t="shared" si="2"/>
        <v>31499.4</v>
      </c>
      <c r="I22" s="65">
        <f t="shared" si="1"/>
        <v>0.23715516097724482</v>
      </c>
    </row>
    <row r="23" spans="1:9" ht="16.5">
      <c r="A23" s="121"/>
      <c r="B23" s="154" t="s">
        <v>12</v>
      </c>
      <c r="C23" s="141" t="s">
        <v>171</v>
      </c>
      <c r="D23" s="133">
        <v>43887.555555555555</v>
      </c>
      <c r="E23" s="133">
        <v>26000</v>
      </c>
      <c r="F23" s="64">
        <f t="shared" si="0"/>
        <v>17887.555555555555</v>
      </c>
      <c r="G23" s="161">
        <v>31719.802777777775</v>
      </c>
      <c r="H23" s="172">
        <f t="shared" si="2"/>
        <v>34943.777777777781</v>
      </c>
      <c r="I23" s="65">
        <f t="shared" si="1"/>
        <v>0.10163918806767155</v>
      </c>
    </row>
    <row r="24" spans="1:9" ht="16.5">
      <c r="A24" s="121"/>
      <c r="B24" s="154" t="s">
        <v>13</v>
      </c>
      <c r="C24" s="141" t="s">
        <v>172</v>
      </c>
      <c r="D24" s="133">
        <v>42220.888888888891</v>
      </c>
      <c r="E24" s="133">
        <v>23666.666000000001</v>
      </c>
      <c r="F24" s="64">
        <f t="shared" si="0"/>
        <v>18554.222888888889</v>
      </c>
      <c r="G24" s="161">
        <v>32018.422222222223</v>
      </c>
      <c r="H24" s="172">
        <f t="shared" si="2"/>
        <v>32943.777444444444</v>
      </c>
      <c r="I24" s="65">
        <f t="shared" si="1"/>
        <v>2.8900712714694059E-2</v>
      </c>
    </row>
    <row r="25" spans="1:9" ht="16.5">
      <c r="A25" s="121"/>
      <c r="B25" s="154" t="s">
        <v>14</v>
      </c>
      <c r="C25" s="141" t="s">
        <v>173</v>
      </c>
      <c r="D25" s="133">
        <v>36998.800000000003</v>
      </c>
      <c r="E25" s="133">
        <v>25666.666000000001</v>
      </c>
      <c r="F25" s="64">
        <f t="shared" si="0"/>
        <v>11332.134000000002</v>
      </c>
      <c r="G25" s="161">
        <v>31852.822222222225</v>
      </c>
      <c r="H25" s="172">
        <f t="shared" si="2"/>
        <v>31332.733</v>
      </c>
      <c r="I25" s="65">
        <f t="shared" si="1"/>
        <v>-1.6327885127220616E-2</v>
      </c>
    </row>
    <row r="26" spans="1:9" ht="16.5">
      <c r="A26" s="121"/>
      <c r="B26" s="154" t="s">
        <v>15</v>
      </c>
      <c r="C26" s="141" t="s">
        <v>174</v>
      </c>
      <c r="D26" s="133">
        <v>79498.8</v>
      </c>
      <c r="E26" s="133">
        <v>68666.534</v>
      </c>
      <c r="F26" s="64">
        <f t="shared" si="0"/>
        <v>10832.266000000003</v>
      </c>
      <c r="G26" s="161">
        <v>69617.388888888891</v>
      </c>
      <c r="H26" s="172">
        <f t="shared" si="2"/>
        <v>74082.667000000001</v>
      </c>
      <c r="I26" s="65">
        <f t="shared" si="1"/>
        <v>6.4140269871910988E-2</v>
      </c>
    </row>
    <row r="27" spans="1:9" ht="16.5">
      <c r="A27" s="121"/>
      <c r="B27" s="154" t="s">
        <v>16</v>
      </c>
      <c r="C27" s="141" t="s">
        <v>175</v>
      </c>
      <c r="D27" s="133">
        <v>43887.555555555555</v>
      </c>
      <c r="E27" s="133">
        <v>25999.866000000002</v>
      </c>
      <c r="F27" s="64">
        <f t="shared" si="0"/>
        <v>17887.689555555553</v>
      </c>
      <c r="G27" s="161">
        <v>32452.441666666666</v>
      </c>
      <c r="H27" s="172">
        <f t="shared" si="2"/>
        <v>34943.710777777778</v>
      </c>
      <c r="I27" s="65">
        <f t="shared" si="1"/>
        <v>7.6766769560824913E-2</v>
      </c>
    </row>
    <row r="28" spans="1:9" ht="16.5">
      <c r="A28" s="121"/>
      <c r="B28" s="154" t="s">
        <v>17</v>
      </c>
      <c r="C28" s="141" t="s">
        <v>176</v>
      </c>
      <c r="D28" s="133">
        <v>62398.8</v>
      </c>
      <c r="E28" s="133">
        <v>50333.2</v>
      </c>
      <c r="F28" s="64">
        <f t="shared" si="0"/>
        <v>12065.600000000006</v>
      </c>
      <c r="G28" s="161">
        <v>67083.190277777772</v>
      </c>
      <c r="H28" s="172">
        <f t="shared" si="2"/>
        <v>56366</v>
      </c>
      <c r="I28" s="65">
        <f t="shared" si="1"/>
        <v>-0.15975969886643851</v>
      </c>
    </row>
    <row r="29" spans="1:9" ht="16.5">
      <c r="A29" s="121"/>
      <c r="B29" s="154" t="s">
        <v>18</v>
      </c>
      <c r="C29" s="141" t="s">
        <v>177</v>
      </c>
      <c r="D29" s="133">
        <v>132250</v>
      </c>
      <c r="E29" s="133">
        <v>133166.666</v>
      </c>
      <c r="F29" s="64">
        <f t="shared" si="0"/>
        <v>-916.66599999999744</v>
      </c>
      <c r="G29" s="161">
        <v>113710.30833333332</v>
      </c>
      <c r="H29" s="172">
        <f t="shared" si="2"/>
        <v>132708.33299999998</v>
      </c>
      <c r="I29" s="65">
        <f t="shared" si="1"/>
        <v>0.16707389985238072</v>
      </c>
    </row>
    <row r="30" spans="1:9" ht="17.25" thickBot="1">
      <c r="A30" s="36"/>
      <c r="B30" s="155" t="s">
        <v>19</v>
      </c>
      <c r="C30" s="142" t="s">
        <v>178</v>
      </c>
      <c r="D30" s="190">
        <v>60999.777777777781</v>
      </c>
      <c r="E30" s="135">
        <v>52166.666000000005</v>
      </c>
      <c r="F30" s="67">
        <f t="shared" si="0"/>
        <v>8833.1117777777763</v>
      </c>
      <c r="G30" s="164">
        <v>71345.191666666666</v>
      </c>
      <c r="H30" s="92">
        <f t="shared" si="2"/>
        <v>56583.221888888889</v>
      </c>
      <c r="I30" s="68">
        <f t="shared" si="1"/>
        <v>-0.20690910533603271</v>
      </c>
    </row>
    <row r="31" spans="1:9" ht="17.25" customHeight="1" thickBot="1">
      <c r="A31" s="191" t="s">
        <v>20</v>
      </c>
      <c r="B31" s="10" t="s">
        <v>21</v>
      </c>
      <c r="C31" s="17"/>
      <c r="D31" s="69"/>
      <c r="E31" s="132"/>
      <c r="F31" s="69"/>
      <c r="G31" s="132"/>
      <c r="H31" s="69"/>
      <c r="I31" s="70"/>
    </row>
    <row r="32" spans="1:9" ht="16.5">
      <c r="A32" s="31"/>
      <c r="B32" s="37" t="s">
        <v>26</v>
      </c>
      <c r="C32" s="18" t="s">
        <v>179</v>
      </c>
      <c r="D32" s="41">
        <v>228498.8</v>
      </c>
      <c r="E32" s="124">
        <v>186000</v>
      </c>
      <c r="F32" s="62">
        <f>D32-E32</f>
        <v>42498.799999999988</v>
      </c>
      <c r="G32" s="167">
        <v>154674.71388888889</v>
      </c>
      <c r="H32" s="172">
        <f>AVERAGE(D32:E32)</f>
        <v>207249.4</v>
      </c>
      <c r="I32" s="71">
        <f>(H32-G32)/G32</f>
        <v>0.33990485444749757</v>
      </c>
    </row>
    <row r="33" spans="1:9" ht="16.5">
      <c r="A33" s="35"/>
      <c r="B33" s="32" t="s">
        <v>27</v>
      </c>
      <c r="C33" s="15" t="s">
        <v>180</v>
      </c>
      <c r="D33" s="45">
        <v>226998.8</v>
      </c>
      <c r="E33" s="124">
        <v>185500</v>
      </c>
      <c r="F33" s="72">
        <f>D33-E33</f>
        <v>41498.799999999988</v>
      </c>
      <c r="G33" s="161">
        <v>152299.69722222222</v>
      </c>
      <c r="H33" s="172">
        <f>AVERAGE(D33:E33)</f>
        <v>206249.4</v>
      </c>
      <c r="I33" s="65">
        <f>(H33-G33)/G33</f>
        <v>0.35423381504862184</v>
      </c>
    </row>
    <row r="34" spans="1:9" ht="16.5">
      <c r="A34" s="35"/>
      <c r="B34" s="37" t="s">
        <v>28</v>
      </c>
      <c r="C34" s="15" t="s">
        <v>181</v>
      </c>
      <c r="D34" s="45">
        <v>68748.75</v>
      </c>
      <c r="E34" s="124">
        <v>64333.266000000003</v>
      </c>
      <c r="F34" s="64">
        <f>D34-E34</f>
        <v>4415.4839999999967</v>
      </c>
      <c r="G34" s="161">
        <v>40309.685714285719</v>
      </c>
      <c r="H34" s="172">
        <f>AVERAGE(D34:E34)</f>
        <v>66541.008000000002</v>
      </c>
      <c r="I34" s="65">
        <f>(H34-G34)/G34</f>
        <v>0.65074489718529172</v>
      </c>
    </row>
    <row r="35" spans="1:9" ht="16.5">
      <c r="A35" s="35"/>
      <c r="B35" s="32" t="s">
        <v>29</v>
      </c>
      <c r="C35" s="15" t="s">
        <v>182</v>
      </c>
      <c r="D35" s="45">
        <v>112142.85714285714</v>
      </c>
      <c r="E35" s="124">
        <v>79000</v>
      </c>
      <c r="F35" s="72">
        <f>D35-E35</f>
        <v>33142.857142857145</v>
      </c>
      <c r="G35" s="161">
        <v>65244.707142857151</v>
      </c>
      <c r="H35" s="172">
        <f>AVERAGE(D35:E35)</f>
        <v>95571.42857142858</v>
      </c>
      <c r="I35" s="65">
        <f>(H35-G35)/G35</f>
        <v>0.46481504411031038</v>
      </c>
    </row>
    <row r="36" spans="1:9" ht="17.25" thickBot="1">
      <c r="A36" s="36"/>
      <c r="B36" s="37" t="s">
        <v>30</v>
      </c>
      <c r="C36" s="15" t="s">
        <v>183</v>
      </c>
      <c r="D36" s="47">
        <v>119898.8</v>
      </c>
      <c r="E36" s="124">
        <v>81833.2</v>
      </c>
      <c r="F36" s="64">
        <f>D36-E36</f>
        <v>38065.600000000006</v>
      </c>
      <c r="G36" s="164">
        <v>61997.597222222226</v>
      </c>
      <c r="H36" s="172">
        <f>AVERAGE(D36:E36)</f>
        <v>100866</v>
      </c>
      <c r="I36" s="73">
        <f>(H36-G36)/G36</f>
        <v>0.62693401872429189</v>
      </c>
    </row>
    <row r="37" spans="1:9" ht="17.25" customHeight="1" thickBot="1">
      <c r="A37" s="35" t="s">
        <v>25</v>
      </c>
      <c r="B37" s="10" t="s">
        <v>51</v>
      </c>
      <c r="C37" s="17"/>
      <c r="D37" s="39"/>
      <c r="E37" s="118"/>
      <c r="F37" s="39"/>
      <c r="G37" s="132"/>
      <c r="H37" s="69"/>
      <c r="I37" s="70"/>
    </row>
    <row r="38" spans="1:9" ht="16.5">
      <c r="A38" s="31"/>
      <c r="B38" s="38" t="s">
        <v>31</v>
      </c>
      <c r="C38" s="19" t="s">
        <v>184</v>
      </c>
      <c r="D38" s="41">
        <v>1928101.5</v>
      </c>
      <c r="E38" s="125">
        <v>1868927.2</v>
      </c>
      <c r="F38" s="62">
        <f>D38-E38</f>
        <v>59174.300000000047</v>
      </c>
      <c r="G38" s="161">
        <v>1860293.15</v>
      </c>
      <c r="H38" s="62">
        <f>AVERAGE(D38:E38)</f>
        <v>1898514.35</v>
      </c>
      <c r="I38" s="71">
        <f>(H38-G38)/G38</f>
        <v>2.0545794086270858E-2</v>
      </c>
    </row>
    <row r="39" spans="1:9" ht="17.25" thickBot="1">
      <c r="A39" s="36"/>
      <c r="B39" s="34" t="s">
        <v>32</v>
      </c>
      <c r="C39" s="16" t="s">
        <v>185</v>
      </c>
      <c r="D39" s="54">
        <v>1037729.3333333334</v>
      </c>
      <c r="E39" s="126">
        <v>1296048.6000000001</v>
      </c>
      <c r="F39" s="67">
        <f>D39-E39</f>
        <v>-258319.26666666672</v>
      </c>
      <c r="G39" s="161">
        <v>1021564.4055555556</v>
      </c>
      <c r="H39" s="74">
        <f>AVERAGE(D39:E39)</f>
        <v>1166888.9666666668</v>
      </c>
      <c r="I39" s="68">
        <f>(H39-G39)/G39</f>
        <v>0.14225687614094149</v>
      </c>
    </row>
    <row r="40" spans="1:9" ht="15.75" customHeight="1" thickBot="1">
      <c r="A40" s="215"/>
      <c r="B40" s="216"/>
      <c r="C40" s="217"/>
      <c r="D40" s="76">
        <f>SUM(D15:D39)</f>
        <v>5133839.7404761901</v>
      </c>
      <c r="E40" s="76">
        <f>SUM(E15:E39)</f>
        <v>4791641.6659999993</v>
      </c>
      <c r="F40" s="76">
        <f>SUM(F15:F39)</f>
        <v>342198.07447619049</v>
      </c>
      <c r="G40" s="76">
        <f>SUM(G15:G39)</f>
        <v>4716416.1192460321</v>
      </c>
      <c r="H40" s="76">
        <f>AVERAGE(D40:E40)</f>
        <v>4962740.7032380942</v>
      </c>
      <c r="I40" s="68">
        <f>(H40-G40)/G40</f>
        <v>5.2227067706536394E-2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topLeftCell="A63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7" customWidth="1"/>
    <col min="6" max="6" width="15.28515625" style="27" customWidth="1"/>
    <col min="7" max="7" width="12.140625" customWidth="1"/>
    <col min="8" max="8" width="15" style="27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2" t="s">
        <v>201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226</v>
      </c>
      <c r="B10" s="2"/>
      <c r="C10" s="2"/>
    </row>
    <row r="11" spans="1:9" ht="18">
      <c r="A11" s="2"/>
      <c r="B11" s="2"/>
      <c r="C11" s="2"/>
    </row>
    <row r="12" spans="1:9" s="117" customFormat="1" ht="15.75" thickBot="1">
      <c r="A12" s="9"/>
      <c r="B12" s="9"/>
      <c r="E12" s="27"/>
    </row>
    <row r="13" spans="1:9" ht="24.75" customHeight="1">
      <c r="A13" s="203" t="s">
        <v>3</v>
      </c>
      <c r="B13" s="209"/>
      <c r="C13" s="211" t="s">
        <v>0</v>
      </c>
      <c r="D13" s="205" t="s">
        <v>23</v>
      </c>
      <c r="E13" s="205" t="s">
        <v>220</v>
      </c>
      <c r="F13" s="222" t="s">
        <v>228</v>
      </c>
      <c r="G13" s="205" t="s">
        <v>197</v>
      </c>
      <c r="H13" s="222" t="s">
        <v>222</v>
      </c>
      <c r="I13" s="205" t="s">
        <v>187</v>
      </c>
    </row>
    <row r="14" spans="1:9" ht="33.75" customHeight="1" thickBot="1">
      <c r="A14" s="204"/>
      <c r="B14" s="210"/>
      <c r="C14" s="212"/>
      <c r="D14" s="225"/>
      <c r="E14" s="206"/>
      <c r="F14" s="223"/>
      <c r="G14" s="224"/>
      <c r="H14" s="223"/>
      <c r="I14" s="224"/>
    </row>
    <row r="15" spans="1:9" ht="17.25" customHeight="1" thickBot="1">
      <c r="A15" s="31" t="s">
        <v>24</v>
      </c>
      <c r="B15" s="26" t="s">
        <v>22</v>
      </c>
      <c r="C15" s="5"/>
      <c r="D15" s="6"/>
      <c r="E15" s="7"/>
      <c r="F15" s="7"/>
      <c r="G15" s="8"/>
      <c r="H15" s="7"/>
      <c r="I15" s="8"/>
    </row>
    <row r="16" spans="1:9" ht="16.5" customHeight="1">
      <c r="A16" s="31"/>
      <c r="B16" s="38" t="s">
        <v>4</v>
      </c>
      <c r="C16" s="14" t="s">
        <v>84</v>
      </c>
      <c r="D16" s="11" t="s">
        <v>161</v>
      </c>
      <c r="E16" s="158">
        <v>97768.447222222225</v>
      </c>
      <c r="F16" s="40">
        <v>101949.367</v>
      </c>
      <c r="G16" s="21">
        <f t="shared" ref="G16:G31" si="0">(F16-E16)/E16</f>
        <v>4.2763487572578258E-2</v>
      </c>
      <c r="H16" s="158">
        <v>159249.4</v>
      </c>
      <c r="I16" s="21">
        <f t="shared" ref="I16:I31" si="1">(F16-H16)/H16</f>
        <v>-0.35981317982987687</v>
      </c>
    </row>
    <row r="17" spans="1:9" ht="16.5">
      <c r="A17" s="35"/>
      <c r="B17" s="32" t="s">
        <v>5</v>
      </c>
      <c r="C17" s="15" t="s">
        <v>85</v>
      </c>
      <c r="D17" s="11" t="s">
        <v>161</v>
      </c>
      <c r="E17" s="161">
        <v>154426.39166666666</v>
      </c>
      <c r="F17" s="44">
        <v>119582.667</v>
      </c>
      <c r="G17" s="21">
        <f t="shared" si="0"/>
        <v>-0.2256332242864143</v>
      </c>
      <c r="H17" s="161">
        <v>109471.48888888888</v>
      </c>
      <c r="I17" s="21">
        <f t="shared" si="1"/>
        <v>9.2363575335800349E-2</v>
      </c>
    </row>
    <row r="18" spans="1:9" ht="16.5">
      <c r="A18" s="35"/>
      <c r="B18" s="32" t="s">
        <v>6</v>
      </c>
      <c r="C18" s="15" t="s">
        <v>86</v>
      </c>
      <c r="D18" s="11" t="s">
        <v>161</v>
      </c>
      <c r="E18" s="161">
        <v>108450.73055555555</v>
      </c>
      <c r="F18" s="44">
        <v>86193.711111111101</v>
      </c>
      <c r="G18" s="21">
        <f t="shared" si="0"/>
        <v>-0.20522701258377371</v>
      </c>
      <c r="H18" s="161">
        <v>84027.111111111109</v>
      </c>
      <c r="I18" s="21">
        <f t="shared" si="1"/>
        <v>2.5784535150030839E-2</v>
      </c>
    </row>
    <row r="19" spans="1:9" ht="16.5">
      <c r="A19" s="35"/>
      <c r="B19" s="32" t="s">
        <v>7</v>
      </c>
      <c r="C19" s="15" t="s">
        <v>87</v>
      </c>
      <c r="D19" s="11" t="s">
        <v>161</v>
      </c>
      <c r="E19" s="161">
        <v>39735.113888888896</v>
      </c>
      <c r="F19" s="44">
        <v>53449.4</v>
      </c>
      <c r="G19" s="21">
        <f t="shared" si="0"/>
        <v>0.34514274073707946</v>
      </c>
      <c r="H19" s="161">
        <v>58249.4</v>
      </c>
      <c r="I19" s="21">
        <f t="shared" si="1"/>
        <v>-8.2404282275868934E-2</v>
      </c>
    </row>
    <row r="20" spans="1:9" ht="17.25" customHeight="1">
      <c r="A20" s="35"/>
      <c r="B20" s="32" t="s">
        <v>8</v>
      </c>
      <c r="C20" s="15" t="s">
        <v>89</v>
      </c>
      <c r="D20" s="11" t="s">
        <v>161</v>
      </c>
      <c r="E20" s="161">
        <v>306587.77500000002</v>
      </c>
      <c r="F20" s="44">
        <v>127665.917</v>
      </c>
      <c r="G20" s="21">
        <f t="shared" si="0"/>
        <v>-0.58359097325390741</v>
      </c>
      <c r="H20" s="161">
        <v>113520.05</v>
      </c>
      <c r="I20" s="21">
        <f t="shared" si="1"/>
        <v>0.12461117661593699</v>
      </c>
    </row>
    <row r="21" spans="1:9" ht="16.5">
      <c r="A21" s="35"/>
      <c r="B21" s="32" t="s">
        <v>9</v>
      </c>
      <c r="C21" s="15" t="s">
        <v>88</v>
      </c>
      <c r="D21" s="137" t="s">
        <v>161</v>
      </c>
      <c r="E21" s="161">
        <v>102322.39722222222</v>
      </c>
      <c r="F21" s="44">
        <v>147166.06699999998</v>
      </c>
      <c r="G21" s="21">
        <f t="shared" si="0"/>
        <v>0.43825859240169052</v>
      </c>
      <c r="H21" s="161">
        <v>167666</v>
      </c>
      <c r="I21" s="21">
        <f t="shared" si="1"/>
        <v>-0.12226648813712988</v>
      </c>
    </row>
    <row r="22" spans="1:9" ht="16.5">
      <c r="A22" s="35"/>
      <c r="B22" s="32" t="s">
        <v>10</v>
      </c>
      <c r="C22" s="15" t="s">
        <v>90</v>
      </c>
      <c r="D22" s="11" t="s">
        <v>161</v>
      </c>
      <c r="E22" s="161">
        <v>75480.583333333343</v>
      </c>
      <c r="F22" s="44">
        <v>99449.4</v>
      </c>
      <c r="G22" s="21">
        <f t="shared" si="0"/>
        <v>0.31754943600285701</v>
      </c>
      <c r="H22" s="161">
        <v>89699.4</v>
      </c>
      <c r="I22" s="21">
        <f t="shared" si="1"/>
        <v>0.10869637923999492</v>
      </c>
    </row>
    <row r="23" spans="1:9" ht="16.5">
      <c r="A23" s="35"/>
      <c r="B23" s="154" t="s">
        <v>11</v>
      </c>
      <c r="C23" s="141" t="s">
        <v>91</v>
      </c>
      <c r="D23" s="139" t="s">
        <v>81</v>
      </c>
      <c r="E23" s="161">
        <v>25461.155555555553</v>
      </c>
      <c r="F23" s="161">
        <v>31499.4</v>
      </c>
      <c r="G23" s="21">
        <f t="shared" si="0"/>
        <v>0.23715516097724482</v>
      </c>
      <c r="H23" s="161">
        <v>28499.4</v>
      </c>
      <c r="I23" s="21">
        <f t="shared" si="1"/>
        <v>0.10526537400787385</v>
      </c>
    </row>
    <row r="24" spans="1:9" ht="16.5">
      <c r="A24" s="35"/>
      <c r="B24" s="154" t="s">
        <v>12</v>
      </c>
      <c r="C24" s="141" t="s">
        <v>92</v>
      </c>
      <c r="D24" s="139" t="s">
        <v>81</v>
      </c>
      <c r="E24" s="161">
        <v>31719.802777777775</v>
      </c>
      <c r="F24" s="161">
        <v>34943.777777777781</v>
      </c>
      <c r="G24" s="21">
        <f t="shared" si="0"/>
        <v>0.10163918806767155</v>
      </c>
      <c r="H24" s="161">
        <v>33138.222222222219</v>
      </c>
      <c r="I24" s="21">
        <f t="shared" si="1"/>
        <v>5.4485588980834686E-2</v>
      </c>
    </row>
    <row r="25" spans="1:9" ht="16.5">
      <c r="A25" s="35"/>
      <c r="B25" s="32" t="s">
        <v>13</v>
      </c>
      <c r="C25" s="141" t="s">
        <v>93</v>
      </c>
      <c r="D25" s="139" t="s">
        <v>81</v>
      </c>
      <c r="E25" s="161">
        <v>32018.422222222223</v>
      </c>
      <c r="F25" s="44">
        <v>32943.777444444444</v>
      </c>
      <c r="G25" s="21">
        <f t="shared" si="0"/>
        <v>2.8900712714694059E-2</v>
      </c>
      <c r="H25" s="161">
        <v>33916</v>
      </c>
      <c r="I25" s="21">
        <f t="shared" si="1"/>
        <v>-2.8665601944673783E-2</v>
      </c>
    </row>
    <row r="26" spans="1:9" ht="16.5">
      <c r="A26" s="35"/>
      <c r="B26" s="154" t="s">
        <v>14</v>
      </c>
      <c r="C26" s="141" t="s">
        <v>94</v>
      </c>
      <c r="D26" s="139" t="s">
        <v>81</v>
      </c>
      <c r="E26" s="161">
        <v>31852.822222222225</v>
      </c>
      <c r="F26" s="161">
        <v>31332.733</v>
      </c>
      <c r="G26" s="21">
        <f t="shared" si="0"/>
        <v>-1.6327885127220616E-2</v>
      </c>
      <c r="H26" s="161">
        <v>29999.4</v>
      </c>
      <c r="I26" s="21">
        <f t="shared" si="1"/>
        <v>4.4445322239778082E-2</v>
      </c>
    </row>
    <row r="27" spans="1:9" ht="16.5">
      <c r="A27" s="35"/>
      <c r="B27" s="32" t="s">
        <v>15</v>
      </c>
      <c r="C27" s="15" t="s">
        <v>95</v>
      </c>
      <c r="D27" s="139" t="s">
        <v>82</v>
      </c>
      <c r="E27" s="161">
        <v>69617.388888888891</v>
      </c>
      <c r="F27" s="44">
        <v>74082.667000000001</v>
      </c>
      <c r="G27" s="21">
        <f t="shared" si="0"/>
        <v>6.4140269871910988E-2</v>
      </c>
      <c r="H27" s="161">
        <v>75999.399999999994</v>
      </c>
      <c r="I27" s="21">
        <f t="shared" si="1"/>
        <v>-2.5220370160816966E-2</v>
      </c>
    </row>
    <row r="28" spans="1:9" ht="16.5">
      <c r="A28" s="35"/>
      <c r="B28" s="154" t="s">
        <v>16</v>
      </c>
      <c r="C28" s="141" t="s">
        <v>96</v>
      </c>
      <c r="D28" s="139" t="s">
        <v>81</v>
      </c>
      <c r="E28" s="161">
        <v>32452.441666666666</v>
      </c>
      <c r="F28" s="161">
        <v>34943.710777777778</v>
      </c>
      <c r="G28" s="21">
        <f t="shared" si="0"/>
        <v>7.6766769560824913E-2</v>
      </c>
      <c r="H28" s="161">
        <v>33110.444444444445</v>
      </c>
      <c r="I28" s="21">
        <f t="shared" si="1"/>
        <v>5.5368218823197771E-2</v>
      </c>
    </row>
    <row r="29" spans="1:9" ht="16.5">
      <c r="A29" s="35"/>
      <c r="B29" s="32" t="s">
        <v>17</v>
      </c>
      <c r="C29" s="15" t="s">
        <v>97</v>
      </c>
      <c r="D29" s="139" t="s">
        <v>161</v>
      </c>
      <c r="E29" s="161">
        <v>67083.190277777772</v>
      </c>
      <c r="F29" s="44">
        <v>56366</v>
      </c>
      <c r="G29" s="21">
        <f t="shared" si="0"/>
        <v>-0.15975969886643851</v>
      </c>
      <c r="H29" s="161">
        <v>56749.4</v>
      </c>
      <c r="I29" s="21">
        <f t="shared" si="1"/>
        <v>-6.7560185658350827E-3</v>
      </c>
    </row>
    <row r="30" spans="1:9" ht="16.5">
      <c r="A30" s="35"/>
      <c r="B30" s="32" t="s">
        <v>18</v>
      </c>
      <c r="C30" s="15" t="s">
        <v>98</v>
      </c>
      <c r="D30" s="139" t="s">
        <v>83</v>
      </c>
      <c r="E30" s="161">
        <v>113710.30833333332</v>
      </c>
      <c r="F30" s="44">
        <v>132708.33299999998</v>
      </c>
      <c r="G30" s="21">
        <f t="shared" si="0"/>
        <v>0.16707389985238072</v>
      </c>
      <c r="H30" s="161">
        <v>117035.5</v>
      </c>
      <c r="I30" s="21">
        <f t="shared" si="1"/>
        <v>0.1339152052155114</v>
      </c>
    </row>
    <row r="31" spans="1:9" ht="17.25" thickBot="1">
      <c r="A31" s="36"/>
      <c r="B31" s="155" t="s">
        <v>19</v>
      </c>
      <c r="C31" s="142" t="s">
        <v>99</v>
      </c>
      <c r="D31" s="138" t="s">
        <v>161</v>
      </c>
      <c r="E31" s="164">
        <v>71345.191666666666</v>
      </c>
      <c r="F31" s="164">
        <v>56583.221888888889</v>
      </c>
      <c r="G31" s="148">
        <f t="shared" si="0"/>
        <v>-0.20690910533603271</v>
      </c>
      <c r="H31" s="164">
        <v>56027.666666666672</v>
      </c>
      <c r="I31" s="148">
        <f t="shared" si="1"/>
        <v>9.9157301253943175E-3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132"/>
      <c r="F32" s="39"/>
      <c r="G32" s="39"/>
      <c r="H32" s="132"/>
      <c r="I32" s="8"/>
    </row>
    <row r="33" spans="1:9" ht="16.5">
      <c r="A33" s="31"/>
      <c r="B33" s="37" t="s">
        <v>26</v>
      </c>
      <c r="C33" s="18" t="s">
        <v>100</v>
      </c>
      <c r="D33" s="20" t="s">
        <v>161</v>
      </c>
      <c r="E33" s="167">
        <v>154674.71388888889</v>
      </c>
      <c r="F33" s="51">
        <v>207249.4</v>
      </c>
      <c r="G33" s="21">
        <f>(F33-E33)/E33</f>
        <v>0.33990485444749757</v>
      </c>
      <c r="H33" s="167">
        <v>203916</v>
      </c>
      <c r="I33" s="21">
        <f>(F33-H33)/H33</f>
        <v>1.6346927166087967E-2</v>
      </c>
    </row>
    <row r="34" spans="1:9" ht="16.5">
      <c r="A34" s="35"/>
      <c r="B34" s="32" t="s">
        <v>27</v>
      </c>
      <c r="C34" s="15" t="s">
        <v>101</v>
      </c>
      <c r="D34" s="11" t="s">
        <v>161</v>
      </c>
      <c r="E34" s="161">
        <v>152299.69722222222</v>
      </c>
      <c r="F34" s="44">
        <v>206249.4</v>
      </c>
      <c r="G34" s="21">
        <f>(F34-E34)/E34</f>
        <v>0.35423381504862184</v>
      </c>
      <c r="H34" s="161">
        <v>202666</v>
      </c>
      <c r="I34" s="21">
        <f>(F34-H34)/H34</f>
        <v>1.7681308162197873E-2</v>
      </c>
    </row>
    <row r="35" spans="1:9" ht="16.5">
      <c r="A35" s="35"/>
      <c r="B35" s="37" t="s">
        <v>28</v>
      </c>
      <c r="C35" s="141" t="s">
        <v>102</v>
      </c>
      <c r="D35" s="11" t="s">
        <v>161</v>
      </c>
      <c r="E35" s="161">
        <v>40309.685714285719</v>
      </c>
      <c r="F35" s="44">
        <v>66541.008000000002</v>
      </c>
      <c r="G35" s="21">
        <f>(F35-E35)/E35</f>
        <v>0.65074489718529172</v>
      </c>
      <c r="H35" s="161">
        <v>65061.875</v>
      </c>
      <c r="I35" s="21">
        <f>(F35-H35)/H35</f>
        <v>2.273425104948177E-2</v>
      </c>
    </row>
    <row r="36" spans="1:9" ht="16.5">
      <c r="A36" s="35"/>
      <c r="B36" s="32" t="s">
        <v>29</v>
      </c>
      <c r="C36" s="15" t="s">
        <v>103</v>
      </c>
      <c r="D36" s="11" t="s">
        <v>161</v>
      </c>
      <c r="E36" s="161">
        <v>65244.707142857151</v>
      </c>
      <c r="F36" s="44">
        <v>95571.42857142858</v>
      </c>
      <c r="G36" s="21">
        <f>(F36-E36)/E36</f>
        <v>0.46481504411031038</v>
      </c>
      <c r="H36" s="161">
        <v>91119.014285714278</v>
      </c>
      <c r="I36" s="21">
        <f>(F36-H36)/H36</f>
        <v>4.8863723127570695E-2</v>
      </c>
    </row>
    <row r="37" spans="1:9" ht="17.25" thickBot="1">
      <c r="A37" s="36"/>
      <c r="B37" s="37" t="s">
        <v>30</v>
      </c>
      <c r="C37" s="141" t="s">
        <v>104</v>
      </c>
      <c r="D37" s="149" t="s">
        <v>161</v>
      </c>
      <c r="E37" s="164">
        <v>61997.597222222226</v>
      </c>
      <c r="F37" s="164">
        <v>100866</v>
      </c>
      <c r="G37" s="148">
        <f>(F37-E37)/E37</f>
        <v>0.62693401872429189</v>
      </c>
      <c r="H37" s="164">
        <v>106232.70000000001</v>
      </c>
      <c r="I37" s="148">
        <f>(F37-H37)/H37</f>
        <v>-5.0518343222002368E-2</v>
      </c>
    </row>
    <row r="38" spans="1:9" ht="17.25" customHeight="1" thickBot="1">
      <c r="A38" s="35" t="s">
        <v>25</v>
      </c>
      <c r="B38" s="26" t="s">
        <v>51</v>
      </c>
      <c r="C38" s="5"/>
      <c r="D38" s="6"/>
      <c r="E38" s="132"/>
      <c r="F38" s="39"/>
      <c r="G38" s="39"/>
      <c r="H38" s="132"/>
      <c r="I38" s="115"/>
    </row>
    <row r="39" spans="1:9" ht="16.5">
      <c r="A39" s="31"/>
      <c r="B39" s="38" t="s">
        <v>31</v>
      </c>
      <c r="C39" s="15" t="s">
        <v>105</v>
      </c>
      <c r="D39" s="20" t="s">
        <v>161</v>
      </c>
      <c r="E39" s="161">
        <v>1860293.15</v>
      </c>
      <c r="F39" s="44">
        <v>1898514.35</v>
      </c>
      <c r="G39" s="21">
        <f t="shared" ref="G39:G44" si="2">(F39-E39)/E39</f>
        <v>2.0545794086270858E-2</v>
      </c>
      <c r="H39" s="161">
        <v>1872250.75</v>
      </c>
      <c r="I39" s="21">
        <f t="shared" ref="I39:I44" si="3">(F39-H39)/H39</f>
        <v>1.4027821860934009E-2</v>
      </c>
    </row>
    <row r="40" spans="1:9" ht="16.5">
      <c r="A40" s="35"/>
      <c r="B40" s="32" t="s">
        <v>32</v>
      </c>
      <c r="C40" s="15" t="s">
        <v>106</v>
      </c>
      <c r="D40" s="11" t="s">
        <v>161</v>
      </c>
      <c r="E40" s="161">
        <v>1021564.4055555556</v>
      </c>
      <c r="F40" s="44">
        <v>1166888.9666666668</v>
      </c>
      <c r="G40" s="21">
        <f t="shared" si="2"/>
        <v>0.14225687614094149</v>
      </c>
      <c r="H40" s="161">
        <v>1149422.1666666667</v>
      </c>
      <c r="I40" s="21">
        <f t="shared" si="3"/>
        <v>1.5196157257566994E-2</v>
      </c>
    </row>
    <row r="41" spans="1:9" ht="16.5">
      <c r="A41" s="35"/>
      <c r="B41" s="156" t="s">
        <v>33</v>
      </c>
      <c r="C41" s="15" t="s">
        <v>107</v>
      </c>
      <c r="D41" s="137" t="s">
        <v>161</v>
      </c>
      <c r="E41" s="169">
        <v>639635.75</v>
      </c>
      <c r="F41" s="169">
        <v>749174.4</v>
      </c>
      <c r="G41" s="21">
        <f t="shared" si="2"/>
        <v>0.17125160687156718</v>
      </c>
      <c r="H41" s="169">
        <v>749174.4</v>
      </c>
      <c r="I41" s="21">
        <f t="shared" si="3"/>
        <v>0</v>
      </c>
    </row>
    <row r="42" spans="1:9" ht="16.5">
      <c r="A42" s="35"/>
      <c r="B42" s="154" t="s">
        <v>34</v>
      </c>
      <c r="C42" s="15" t="s">
        <v>154</v>
      </c>
      <c r="D42" s="137" t="s">
        <v>161</v>
      </c>
      <c r="E42" s="162">
        <v>380918.52500000002</v>
      </c>
      <c r="F42" s="162">
        <v>312694.2</v>
      </c>
      <c r="G42" s="21">
        <f t="shared" si="2"/>
        <v>-0.17910477050177595</v>
      </c>
      <c r="H42" s="162">
        <v>306415.2</v>
      </c>
      <c r="I42" s="21">
        <f t="shared" si="3"/>
        <v>2.0491803278688523E-2</v>
      </c>
    </row>
    <row r="43" spans="1:9" ht="16.5">
      <c r="A43" s="35"/>
      <c r="B43" s="154" t="s">
        <v>35</v>
      </c>
      <c r="C43" s="15" t="s">
        <v>152</v>
      </c>
      <c r="D43" s="137" t="s">
        <v>161</v>
      </c>
      <c r="E43" s="162">
        <v>241068.75</v>
      </c>
      <c r="F43" s="162">
        <v>188370</v>
      </c>
      <c r="G43" s="21">
        <f t="shared" si="2"/>
        <v>-0.21860465116279071</v>
      </c>
      <c r="H43" s="162">
        <v>188370</v>
      </c>
      <c r="I43" s="21">
        <f t="shared" si="3"/>
        <v>0</v>
      </c>
    </row>
    <row r="44" spans="1:9" ht="16.5" customHeight="1" thickBot="1">
      <c r="A44" s="36"/>
      <c r="B44" s="154" t="s">
        <v>36</v>
      </c>
      <c r="C44" s="15" t="s">
        <v>153</v>
      </c>
      <c r="D44" s="137" t="s">
        <v>161</v>
      </c>
      <c r="E44" s="165">
        <v>1006299.45</v>
      </c>
      <c r="F44" s="165">
        <v>901843.8</v>
      </c>
      <c r="G44" s="152">
        <f t="shared" si="2"/>
        <v>-0.1038017560279894</v>
      </c>
      <c r="H44" s="165">
        <v>901843.8</v>
      </c>
      <c r="I44" s="152">
        <f t="shared" si="3"/>
        <v>0</v>
      </c>
    </row>
    <row r="45" spans="1:9" ht="17.25" customHeight="1" thickBot="1">
      <c r="A45" s="35" t="s">
        <v>37</v>
      </c>
      <c r="B45" s="26" t="s">
        <v>52</v>
      </c>
      <c r="C45" s="5"/>
      <c r="D45" s="6"/>
      <c r="E45" s="132"/>
      <c r="F45" s="113"/>
      <c r="G45" s="39"/>
      <c r="H45" s="128"/>
      <c r="I45" s="8"/>
    </row>
    <row r="46" spans="1:9" ht="16.5">
      <c r="A46" s="31"/>
      <c r="B46" s="32" t="s">
        <v>45</v>
      </c>
      <c r="C46" s="15" t="s">
        <v>109</v>
      </c>
      <c r="D46" s="20" t="s">
        <v>108</v>
      </c>
      <c r="E46" s="159">
        <v>404058.45535714284</v>
      </c>
      <c r="F46" s="41">
        <v>433699.5</v>
      </c>
      <c r="G46" s="21">
        <f t="shared" ref="G46:G51" si="4">(F46-E46)/E46</f>
        <v>7.3358308061287236E-2</v>
      </c>
      <c r="H46" s="159">
        <v>432466.125</v>
      </c>
      <c r="I46" s="21">
        <f t="shared" ref="I46:I51" si="5">(F46-H46)/H46</f>
        <v>2.851957479906663E-3</v>
      </c>
    </row>
    <row r="47" spans="1:9" ht="16.5">
      <c r="A47" s="35"/>
      <c r="B47" s="32" t="s">
        <v>46</v>
      </c>
      <c r="C47" s="15" t="s">
        <v>111</v>
      </c>
      <c r="D47" s="13" t="s">
        <v>110</v>
      </c>
      <c r="E47" s="162">
        <v>316401.37986111111</v>
      </c>
      <c r="F47" s="45">
        <v>319132.66666666669</v>
      </c>
      <c r="G47" s="21">
        <f t="shared" si="4"/>
        <v>8.6323479586419977E-3</v>
      </c>
      <c r="H47" s="162">
        <v>320408.40000000002</v>
      </c>
      <c r="I47" s="21">
        <f t="shared" si="5"/>
        <v>-3.9815851685952586E-3</v>
      </c>
    </row>
    <row r="48" spans="1:9" ht="16.5">
      <c r="A48" s="35"/>
      <c r="B48" s="32" t="s">
        <v>47</v>
      </c>
      <c r="C48" s="15" t="s">
        <v>113</v>
      </c>
      <c r="D48" s="137" t="s">
        <v>114</v>
      </c>
      <c r="E48" s="162">
        <v>990955.40178571432</v>
      </c>
      <c r="F48" s="45">
        <v>1102541.142857143</v>
      </c>
      <c r="G48" s="21">
        <f t="shared" si="4"/>
        <v>0.1126042008251327</v>
      </c>
      <c r="H48" s="162">
        <v>1094639</v>
      </c>
      <c r="I48" s="21">
        <f t="shared" si="5"/>
        <v>7.2189487649745318E-3</v>
      </c>
    </row>
    <row r="49" spans="1:11" ht="16.5">
      <c r="A49" s="35"/>
      <c r="B49" s="32" t="s">
        <v>48</v>
      </c>
      <c r="C49" s="15" t="s">
        <v>157</v>
      </c>
      <c r="D49" s="137" t="s">
        <v>114</v>
      </c>
      <c r="E49" s="162">
        <v>1290884.4464285714</v>
      </c>
      <c r="F49" s="162">
        <v>1477695.375</v>
      </c>
      <c r="G49" s="21">
        <f t="shared" si="4"/>
        <v>0.14471545387991122</v>
      </c>
      <c r="H49" s="162">
        <v>1477807.5</v>
      </c>
      <c r="I49" s="21">
        <f t="shared" si="5"/>
        <v>-7.5872534142640364E-5</v>
      </c>
    </row>
    <row r="50" spans="1:11" ht="16.5">
      <c r="A50" s="35"/>
      <c r="B50" s="32" t="s">
        <v>49</v>
      </c>
      <c r="C50" s="15" t="s">
        <v>158</v>
      </c>
      <c r="D50" s="13" t="s">
        <v>199</v>
      </c>
      <c r="E50" s="162">
        <v>146098.375</v>
      </c>
      <c r="F50" s="45">
        <v>166617.75</v>
      </c>
      <c r="G50" s="21">
        <f t="shared" si="4"/>
        <v>0.14044902963499764</v>
      </c>
      <c r="H50" s="162">
        <v>166617.75</v>
      </c>
      <c r="I50" s="21">
        <f t="shared" si="5"/>
        <v>0</v>
      </c>
    </row>
    <row r="51" spans="1:11" ht="16.5" customHeight="1" thickBot="1">
      <c r="A51" s="36"/>
      <c r="B51" s="32" t="s">
        <v>50</v>
      </c>
      <c r="C51" s="119" t="s">
        <v>159</v>
      </c>
      <c r="D51" s="138" t="s">
        <v>112</v>
      </c>
      <c r="E51" s="165">
        <v>1759465.5</v>
      </c>
      <c r="F51" s="165">
        <v>1730313</v>
      </c>
      <c r="G51" s="152">
        <f t="shared" si="4"/>
        <v>-1.6568952332398676E-2</v>
      </c>
      <c r="H51" s="165">
        <v>1730313</v>
      </c>
      <c r="I51" s="152">
        <f t="shared" si="5"/>
        <v>0</v>
      </c>
    </row>
    <row r="52" spans="1:11" ht="17.25" customHeight="1" thickBot="1">
      <c r="A52" s="35" t="s">
        <v>44</v>
      </c>
      <c r="B52" s="26" t="s">
        <v>57</v>
      </c>
      <c r="C52" s="5"/>
      <c r="D52" s="6"/>
      <c r="E52" s="132"/>
      <c r="F52" s="39"/>
      <c r="G52" s="39"/>
      <c r="H52" s="132"/>
      <c r="I52" s="8"/>
    </row>
    <row r="53" spans="1:11" ht="16.5">
      <c r="A53" s="31"/>
      <c r="B53" s="84" t="s">
        <v>38</v>
      </c>
      <c r="C53" s="19" t="s">
        <v>115</v>
      </c>
      <c r="D53" s="20" t="s">
        <v>114</v>
      </c>
      <c r="E53" s="159">
        <v>157198.20833333334</v>
      </c>
      <c r="F53" s="123">
        <v>156526.5</v>
      </c>
      <c r="G53" s="22">
        <f t="shared" ref="G53:G61" si="6">(F53-E53)/E53</f>
        <v>-4.2730024753781471E-3</v>
      </c>
      <c r="H53" s="123">
        <v>156526.5</v>
      </c>
      <c r="I53" s="22">
        <f t="shared" ref="I53:I61" si="7">(F53-H53)/H53</f>
        <v>0</v>
      </c>
      <c r="K53" s="117"/>
    </row>
    <row r="54" spans="1:11" ht="16.5">
      <c r="A54" s="35"/>
      <c r="B54" s="176" t="s">
        <v>39</v>
      </c>
      <c r="C54" s="141" t="s">
        <v>116</v>
      </c>
      <c r="D54" s="137" t="s">
        <v>114</v>
      </c>
      <c r="E54" s="162">
        <v>203756.5</v>
      </c>
      <c r="F54" s="173">
        <v>212140.5</v>
      </c>
      <c r="G54" s="146">
        <f t="shared" si="6"/>
        <v>4.1147153587738308E-2</v>
      </c>
      <c r="H54" s="173">
        <v>212140.5</v>
      </c>
      <c r="I54" s="146">
        <f t="shared" si="7"/>
        <v>0</v>
      </c>
      <c r="K54" s="117"/>
    </row>
    <row r="55" spans="1:11" ht="16.5">
      <c r="A55" s="35"/>
      <c r="B55" s="176" t="s">
        <v>40</v>
      </c>
      <c r="C55" s="141" t="s">
        <v>117</v>
      </c>
      <c r="D55" s="137" t="s">
        <v>114</v>
      </c>
      <c r="E55" s="162">
        <v>143217.26250000001</v>
      </c>
      <c r="F55" s="173">
        <v>147108</v>
      </c>
      <c r="G55" s="146">
        <f t="shared" si="6"/>
        <v>2.7166679715023796E-2</v>
      </c>
      <c r="H55" s="173">
        <v>147108</v>
      </c>
      <c r="I55" s="146">
        <f t="shared" si="7"/>
        <v>0</v>
      </c>
      <c r="K55" s="117"/>
    </row>
    <row r="56" spans="1:11" ht="16.5">
      <c r="A56" s="35"/>
      <c r="B56" s="176" t="s">
        <v>41</v>
      </c>
      <c r="C56" s="141" t="s">
        <v>118</v>
      </c>
      <c r="D56" s="137" t="s">
        <v>114</v>
      </c>
      <c r="E56" s="162">
        <v>183688.92499999999</v>
      </c>
      <c r="F56" s="173">
        <v>193752</v>
      </c>
      <c r="G56" s="146">
        <f t="shared" si="6"/>
        <v>5.4783242920061793E-2</v>
      </c>
      <c r="H56" s="173">
        <v>193752</v>
      </c>
      <c r="I56" s="146">
        <f t="shared" si="7"/>
        <v>0</v>
      </c>
      <c r="K56" s="117"/>
    </row>
    <row r="57" spans="1:11" ht="16.5">
      <c r="A57" s="35"/>
      <c r="B57" s="176" t="s">
        <v>42</v>
      </c>
      <c r="C57" s="141" t="s">
        <v>198</v>
      </c>
      <c r="D57" s="137" t="s">
        <v>114</v>
      </c>
      <c r="E57" s="162">
        <v>107516.54464285714</v>
      </c>
      <c r="F57" s="178">
        <v>108312.75</v>
      </c>
      <c r="G57" s="146">
        <f t="shared" si="6"/>
        <v>7.4054217403251611E-3</v>
      </c>
      <c r="H57" s="178">
        <v>108312.75</v>
      </c>
      <c r="I57" s="146">
        <f t="shared" si="7"/>
        <v>0</v>
      </c>
      <c r="K57" s="117"/>
    </row>
    <row r="58" spans="1:11" ht="16.5" customHeight="1" thickBot="1">
      <c r="A58" s="36"/>
      <c r="B58" s="177" t="s">
        <v>43</v>
      </c>
      <c r="C58" s="142" t="s">
        <v>119</v>
      </c>
      <c r="D58" s="138" t="s">
        <v>114</v>
      </c>
      <c r="E58" s="165">
        <v>163328.75</v>
      </c>
      <c r="F58" s="165">
        <v>177830.25</v>
      </c>
      <c r="G58" s="151">
        <f t="shared" si="6"/>
        <v>8.8787185354691073E-2</v>
      </c>
      <c r="H58" s="165">
        <v>177830.25</v>
      </c>
      <c r="I58" s="151">
        <f t="shared" si="7"/>
        <v>0</v>
      </c>
      <c r="K58" s="117"/>
    </row>
    <row r="59" spans="1:11" ht="16.5">
      <c r="A59" s="35"/>
      <c r="B59" s="87" t="s">
        <v>54</v>
      </c>
      <c r="C59" s="140" t="s">
        <v>121</v>
      </c>
      <c r="D59" s="137" t="s">
        <v>120</v>
      </c>
      <c r="E59" s="159">
        <v>178320.61</v>
      </c>
      <c r="F59" s="172">
        <v>266050.2</v>
      </c>
      <c r="G59" s="146">
        <f t="shared" si="6"/>
        <v>0.49197672663860914</v>
      </c>
      <c r="H59" s="172">
        <v>266050.2</v>
      </c>
      <c r="I59" s="146">
        <f t="shared" si="7"/>
        <v>0</v>
      </c>
      <c r="K59" s="117"/>
    </row>
    <row r="60" spans="1:11" ht="16.5">
      <c r="A60" s="35"/>
      <c r="B60" s="176" t="s">
        <v>55</v>
      </c>
      <c r="C60" s="141" t="s">
        <v>122</v>
      </c>
      <c r="D60" s="139" t="s">
        <v>120</v>
      </c>
      <c r="E60" s="162">
        <v>198925.76785714287</v>
      </c>
      <c r="F60" s="173">
        <v>223224.85714285713</v>
      </c>
      <c r="G60" s="146">
        <f t="shared" si="6"/>
        <v>0.12215154199210873</v>
      </c>
      <c r="H60" s="173">
        <v>223224.85714285713</v>
      </c>
      <c r="I60" s="146">
        <f t="shared" si="7"/>
        <v>0</v>
      </c>
      <c r="K60" s="117"/>
    </row>
    <row r="61" spans="1:11" ht="16.5" customHeight="1" thickBot="1">
      <c r="A61" s="36"/>
      <c r="B61" s="86" t="s">
        <v>56</v>
      </c>
      <c r="C61" s="16" t="s">
        <v>123</v>
      </c>
      <c r="D61" s="12" t="s">
        <v>120</v>
      </c>
      <c r="E61" s="165">
        <v>1178508.5</v>
      </c>
      <c r="F61" s="66">
        <v>1578122</v>
      </c>
      <c r="G61" s="28">
        <f t="shared" si="6"/>
        <v>0.33908410503615377</v>
      </c>
      <c r="H61" s="174">
        <v>1402908</v>
      </c>
      <c r="I61" s="28">
        <f t="shared" si="7"/>
        <v>0.12489343563512362</v>
      </c>
      <c r="K61" s="117"/>
    </row>
    <row r="62" spans="1:11" ht="17.25" customHeight="1" thickBot="1">
      <c r="A62" s="35" t="s">
        <v>53</v>
      </c>
      <c r="B62" s="26" t="s">
        <v>58</v>
      </c>
      <c r="C62" s="5"/>
      <c r="D62" s="6"/>
      <c r="E62" s="132"/>
      <c r="F62" s="49"/>
      <c r="G62" s="39"/>
      <c r="H62" s="122"/>
      <c r="I62" s="8"/>
      <c r="K62" s="117"/>
    </row>
    <row r="63" spans="1:11" ht="16.5">
      <c r="A63" s="31"/>
      <c r="B63" s="32" t="s">
        <v>59</v>
      </c>
      <c r="C63" s="15" t="s">
        <v>128</v>
      </c>
      <c r="D63" s="20" t="s">
        <v>124</v>
      </c>
      <c r="E63" s="159">
        <v>449957.625</v>
      </c>
      <c r="F63" s="51">
        <v>495592.5</v>
      </c>
      <c r="G63" s="21">
        <f t="shared" ref="G63:G68" si="8">(F63-E63)/E63</f>
        <v>0.10142038375280339</v>
      </c>
      <c r="H63" s="167">
        <v>495592.5</v>
      </c>
      <c r="I63" s="21">
        <f t="shared" ref="I63:I68" si="9">(F63-H63)/H63</f>
        <v>0</v>
      </c>
      <c r="K63" s="117"/>
    </row>
    <row r="64" spans="1:11" ht="16.5">
      <c r="A64" s="35"/>
      <c r="B64" s="32" t="s">
        <v>60</v>
      </c>
      <c r="C64" s="15" t="s">
        <v>129</v>
      </c>
      <c r="D64" s="13" t="s">
        <v>206</v>
      </c>
      <c r="E64" s="162">
        <v>3068412.75</v>
      </c>
      <c r="F64" s="44">
        <v>3505775</v>
      </c>
      <c r="G64" s="21">
        <f t="shared" si="8"/>
        <v>0.14253696801383711</v>
      </c>
      <c r="H64" s="161">
        <v>3360610.5</v>
      </c>
      <c r="I64" s="21">
        <f t="shared" si="9"/>
        <v>4.3195871702477871E-2</v>
      </c>
      <c r="K64" s="117"/>
    </row>
    <row r="65" spans="1:9" ht="16.5">
      <c r="A65" s="35"/>
      <c r="B65" s="32" t="s">
        <v>61</v>
      </c>
      <c r="C65" s="15" t="s">
        <v>130</v>
      </c>
      <c r="D65" s="13" t="s">
        <v>207</v>
      </c>
      <c r="E65" s="162">
        <v>838690.55059523799</v>
      </c>
      <c r="F65" s="44">
        <v>818961</v>
      </c>
      <c r="G65" s="21">
        <f t="shared" si="8"/>
        <v>-2.352423141197367E-2</v>
      </c>
      <c r="H65" s="161">
        <v>818961</v>
      </c>
      <c r="I65" s="21">
        <f t="shared" si="9"/>
        <v>0</v>
      </c>
    </row>
    <row r="66" spans="1:9" ht="16.5">
      <c r="A66" s="35"/>
      <c r="B66" s="32" t="s">
        <v>62</v>
      </c>
      <c r="C66" s="15" t="s">
        <v>131</v>
      </c>
      <c r="D66" s="13" t="s">
        <v>125</v>
      </c>
      <c r="E66" s="162">
        <v>604533.15</v>
      </c>
      <c r="F66" s="44">
        <v>587893.80000000005</v>
      </c>
      <c r="G66" s="21">
        <f t="shared" si="8"/>
        <v>-2.7524297054677606E-2</v>
      </c>
      <c r="H66" s="161">
        <v>587893.80000000005</v>
      </c>
      <c r="I66" s="21">
        <f t="shared" si="9"/>
        <v>0</v>
      </c>
    </row>
    <row r="67" spans="1:9" ht="16.5">
      <c r="A67" s="35"/>
      <c r="B67" s="32" t="s">
        <v>63</v>
      </c>
      <c r="C67" s="15" t="s">
        <v>132</v>
      </c>
      <c r="D67" s="13" t="s">
        <v>126</v>
      </c>
      <c r="E67" s="162">
        <v>296826.91071428568</v>
      </c>
      <c r="F67" s="44">
        <v>295337.25</v>
      </c>
      <c r="G67" s="21">
        <f t="shared" si="8"/>
        <v>-5.01861745183735E-3</v>
      </c>
      <c r="H67" s="161">
        <v>295337.25</v>
      </c>
      <c r="I67" s="21">
        <f t="shared" si="9"/>
        <v>0</v>
      </c>
    </row>
    <row r="68" spans="1:9" ht="16.5" customHeight="1" thickBot="1">
      <c r="A68" s="36"/>
      <c r="B68" s="32" t="s">
        <v>64</v>
      </c>
      <c r="C68" s="15" t="s">
        <v>133</v>
      </c>
      <c r="D68" s="138" t="s">
        <v>127</v>
      </c>
      <c r="E68" s="165">
        <v>219045.77678571429</v>
      </c>
      <c r="F68" s="170">
        <v>229760.14285714287</v>
      </c>
      <c r="G68" s="152">
        <f t="shared" si="8"/>
        <v>4.8913821707277712E-2</v>
      </c>
      <c r="H68" s="170">
        <v>229760.14285714287</v>
      </c>
      <c r="I68" s="152">
        <f t="shared" si="9"/>
        <v>0</v>
      </c>
    </row>
    <row r="69" spans="1:9" ht="17.25" customHeight="1" thickBot="1">
      <c r="A69" s="35" t="s">
        <v>65</v>
      </c>
      <c r="B69" s="26" t="s">
        <v>66</v>
      </c>
      <c r="C69" s="5"/>
      <c r="D69" s="6"/>
      <c r="E69" s="132"/>
      <c r="F69" s="49"/>
      <c r="G69" s="49"/>
      <c r="H69" s="122"/>
      <c r="I69" s="8"/>
    </row>
    <row r="70" spans="1:9" ht="16.5">
      <c r="A70" s="31"/>
      <c r="B70" s="32" t="s">
        <v>68</v>
      </c>
      <c r="C70" s="18" t="s">
        <v>138</v>
      </c>
      <c r="D70" s="20" t="s">
        <v>134</v>
      </c>
      <c r="E70" s="159">
        <v>309474.65000000002</v>
      </c>
      <c r="F70" s="41">
        <v>321843.59999999998</v>
      </c>
      <c r="G70" s="21">
        <f>(F70-E70)/E70</f>
        <v>3.9967570849502386E-2</v>
      </c>
      <c r="H70" s="159">
        <v>321843.59999999998</v>
      </c>
      <c r="I70" s="21">
        <f>(F70-H70)/H70</f>
        <v>0</v>
      </c>
    </row>
    <row r="71" spans="1:9" ht="16.5">
      <c r="A71" s="35"/>
      <c r="B71" s="32" t="s">
        <v>67</v>
      </c>
      <c r="C71" s="141" t="s">
        <v>139</v>
      </c>
      <c r="D71" s="139" t="s">
        <v>135</v>
      </c>
      <c r="E71" s="162">
        <v>206107.10714285713</v>
      </c>
      <c r="F71" s="162">
        <v>211542.5</v>
      </c>
      <c r="G71" s="21">
        <f>(F71-E71)/E71</f>
        <v>2.6371690585980063E-2</v>
      </c>
      <c r="H71" s="162">
        <v>211542.5</v>
      </c>
      <c r="I71" s="21">
        <f>(F71-H71)/H71</f>
        <v>0</v>
      </c>
    </row>
    <row r="72" spans="1:9" ht="16.5">
      <c r="A72" s="35"/>
      <c r="B72" s="32" t="s">
        <v>69</v>
      </c>
      <c r="C72" s="141" t="s">
        <v>140</v>
      </c>
      <c r="D72" s="139" t="s">
        <v>136</v>
      </c>
      <c r="E72" s="162">
        <v>98221.5</v>
      </c>
      <c r="F72" s="162">
        <v>115825.125</v>
      </c>
      <c r="G72" s="21">
        <f>(F72-E72)/E72</f>
        <v>0.17922374429223745</v>
      </c>
      <c r="H72" s="162">
        <v>115825.125</v>
      </c>
      <c r="I72" s="21">
        <f>(F72-H72)/H72</f>
        <v>0</v>
      </c>
    </row>
    <row r="73" spans="1:9" ht="16.5">
      <c r="A73" s="35"/>
      <c r="B73" s="32" t="s">
        <v>70</v>
      </c>
      <c r="C73" s="15" t="s">
        <v>141</v>
      </c>
      <c r="D73" s="13" t="s">
        <v>137</v>
      </c>
      <c r="E73" s="162">
        <v>148005</v>
      </c>
      <c r="F73" s="45">
        <v>149350.5</v>
      </c>
      <c r="G73" s="21">
        <f>(F73-E73)/E73</f>
        <v>9.0909090909090905E-3</v>
      </c>
      <c r="H73" s="162">
        <v>149350.5</v>
      </c>
      <c r="I73" s="21">
        <f>(F73-H73)/H73</f>
        <v>0</v>
      </c>
    </row>
    <row r="74" spans="1:9" ht="16.5" customHeight="1" thickBot="1">
      <c r="A74" s="36"/>
      <c r="B74" s="32" t="s">
        <v>71</v>
      </c>
      <c r="C74" s="15" t="s">
        <v>200</v>
      </c>
      <c r="D74" s="12" t="s">
        <v>134</v>
      </c>
      <c r="E74" s="165">
        <v>130830.08085317459</v>
      </c>
      <c r="F74" s="47">
        <v>132397.20000000001</v>
      </c>
      <c r="G74" s="21">
        <f>(F74-E74)/E74</f>
        <v>1.1978278516728436E-2</v>
      </c>
      <c r="H74" s="165">
        <v>134819.1</v>
      </c>
      <c r="I74" s="21">
        <f>(F74-H74)/H74</f>
        <v>-1.7964071856287383E-2</v>
      </c>
    </row>
    <row r="75" spans="1:9" ht="17.25" customHeight="1" thickBot="1">
      <c r="A75" s="35" t="s">
        <v>72</v>
      </c>
      <c r="B75" s="26" t="s">
        <v>73</v>
      </c>
      <c r="C75" s="5"/>
      <c r="D75" s="6"/>
      <c r="E75" s="132"/>
      <c r="F75" s="49"/>
      <c r="G75" s="49"/>
      <c r="H75" s="122"/>
      <c r="I75" s="8"/>
    </row>
    <row r="76" spans="1:9" ht="16.5">
      <c r="A76" s="31"/>
      <c r="B76" s="32" t="s">
        <v>74</v>
      </c>
      <c r="C76" s="15" t="s">
        <v>144</v>
      </c>
      <c r="D76" s="20" t="s">
        <v>142</v>
      </c>
      <c r="E76" s="159">
        <v>69581.571428571435</v>
      </c>
      <c r="F76" s="41">
        <v>70414.5</v>
      </c>
      <c r="G76" s="22">
        <f t="shared" ref="G76:G82" si="10">(F76-E76)/E76</f>
        <v>1.1970534069981493E-2</v>
      </c>
      <c r="H76" s="159">
        <v>70414.5</v>
      </c>
      <c r="I76" s="22">
        <f t="shared" ref="I76:I82" si="11">(F76-H76)/H76</f>
        <v>0</v>
      </c>
    </row>
    <row r="77" spans="1:9" ht="16.5">
      <c r="A77" s="35"/>
      <c r="B77" s="32" t="s">
        <v>76</v>
      </c>
      <c r="C77" s="15" t="s">
        <v>143</v>
      </c>
      <c r="D77" s="11" t="s">
        <v>161</v>
      </c>
      <c r="E77" s="162">
        <v>92335.71875</v>
      </c>
      <c r="F77" s="30">
        <v>87345.375</v>
      </c>
      <c r="G77" s="21">
        <f t="shared" si="10"/>
        <v>-5.404564796329156E-2</v>
      </c>
      <c r="H77" s="153">
        <v>86784.75</v>
      </c>
      <c r="I77" s="21">
        <f t="shared" si="11"/>
        <v>6.4599483204134363E-3</v>
      </c>
    </row>
    <row r="78" spans="1:9" ht="16.5">
      <c r="A78" s="35"/>
      <c r="B78" s="32" t="s">
        <v>75</v>
      </c>
      <c r="C78" s="15" t="s">
        <v>148</v>
      </c>
      <c r="D78" s="13" t="s">
        <v>145</v>
      </c>
      <c r="E78" s="162">
        <v>53371.5</v>
      </c>
      <c r="F78" s="45">
        <v>57279.857142857145</v>
      </c>
      <c r="G78" s="21">
        <f t="shared" si="10"/>
        <v>7.3229291716686712E-2</v>
      </c>
      <c r="H78" s="162">
        <v>55998.428571428572</v>
      </c>
      <c r="I78" s="21">
        <f t="shared" si="11"/>
        <v>2.2883295194508026E-2</v>
      </c>
    </row>
    <row r="79" spans="1:9" ht="15.75" customHeight="1">
      <c r="A79" s="35"/>
      <c r="B79" s="32" t="s">
        <v>77</v>
      </c>
      <c r="C79" s="15" t="s">
        <v>146</v>
      </c>
      <c r="D79" s="13" t="s">
        <v>162</v>
      </c>
      <c r="E79" s="162">
        <v>97532.159722222219</v>
      </c>
      <c r="F79" s="45">
        <v>90340.71428571429</v>
      </c>
      <c r="G79" s="21">
        <f t="shared" si="10"/>
        <v>-7.3734094036158146E-2</v>
      </c>
      <c r="H79" s="162">
        <v>90340.71428571429</v>
      </c>
      <c r="I79" s="21">
        <f t="shared" si="11"/>
        <v>0</v>
      </c>
    </row>
    <row r="80" spans="1:9" ht="16.5">
      <c r="A80" s="35"/>
      <c r="B80" s="32" t="s">
        <v>78</v>
      </c>
      <c r="C80" s="15" t="s">
        <v>149</v>
      </c>
      <c r="D80" s="24" t="s">
        <v>147</v>
      </c>
      <c r="E80" s="171">
        <v>143221</v>
      </c>
      <c r="F80" s="57">
        <v>142324</v>
      </c>
      <c r="G80" s="21">
        <f t="shared" si="10"/>
        <v>-6.2630480167014616E-3</v>
      </c>
      <c r="H80" s="171">
        <v>142324</v>
      </c>
      <c r="I80" s="21">
        <f t="shared" si="11"/>
        <v>0</v>
      </c>
    </row>
    <row r="81" spans="1:9" ht="16.5">
      <c r="A81" s="35"/>
      <c r="B81" s="32" t="s">
        <v>79</v>
      </c>
      <c r="C81" s="15" t="s">
        <v>155</v>
      </c>
      <c r="D81" s="24" t="s">
        <v>156</v>
      </c>
      <c r="E81" s="171">
        <v>576472</v>
      </c>
      <c r="F81" s="57">
        <v>522951</v>
      </c>
      <c r="G81" s="21">
        <f t="shared" si="10"/>
        <v>-9.2842323651452285E-2</v>
      </c>
      <c r="H81" s="171">
        <v>522951</v>
      </c>
      <c r="I81" s="21">
        <f t="shared" si="11"/>
        <v>0</v>
      </c>
    </row>
    <row r="82" spans="1:9" ht="16.5" customHeight="1" thickBot="1">
      <c r="A82" s="33"/>
      <c r="B82" s="155" t="s">
        <v>80</v>
      </c>
      <c r="C82" s="142" t="s">
        <v>151</v>
      </c>
      <c r="D82" s="138" t="s">
        <v>150</v>
      </c>
      <c r="E82" s="165">
        <v>258357.80208333331</v>
      </c>
      <c r="F82" s="165">
        <v>301392</v>
      </c>
      <c r="G82" s="148">
        <f t="shared" si="10"/>
        <v>0.16656821497028376</v>
      </c>
      <c r="H82" s="165">
        <v>301392</v>
      </c>
      <c r="I82" s="148">
        <f t="shared" si="11"/>
        <v>0</v>
      </c>
    </row>
    <row r="83" spans="1:9">
      <c r="E83"/>
      <c r="F83"/>
      <c r="H83"/>
    </row>
    <row r="84" spans="1:9">
      <c r="H84" s="182"/>
    </row>
  </sheetData>
  <sortState ref="B76:I82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4"/>
  <sheetViews>
    <sheetView rightToLeft="1" tabSelected="1" topLeftCell="A13" zoomScaleNormal="100" workbookViewId="0">
      <selection activeCell="B82" sqref="B82:I88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7" customWidth="1"/>
    <col min="6" max="6" width="14.5703125" style="27" customWidth="1"/>
    <col min="7" max="7" width="12.140625" style="27" customWidth="1"/>
    <col min="8" max="8" width="14.5703125" style="27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17"/>
      <c r="G1" s="117"/>
      <c r="H1" s="117"/>
      <c r="I1" s="117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2" t="s">
        <v>201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226</v>
      </c>
      <c r="B10" s="2"/>
      <c r="C10" s="2"/>
      <c r="F10" s="117"/>
      <c r="G10" s="117"/>
      <c r="H10" s="117"/>
    </row>
    <row r="11" spans="1:9" ht="18.75" thickBot="1">
      <c r="A11" s="2"/>
      <c r="B11" s="2"/>
      <c r="C11" s="2"/>
      <c r="D11" s="226" t="s">
        <v>208</v>
      </c>
      <c r="E11" s="226"/>
      <c r="F11" s="187" t="s">
        <v>218</v>
      </c>
      <c r="H11" s="117"/>
    </row>
    <row r="12" spans="1:9" s="117" customFormat="1" ht="24.75" customHeight="1">
      <c r="A12" s="203" t="s">
        <v>3</v>
      </c>
      <c r="B12" s="209"/>
      <c r="C12" s="211" t="s">
        <v>0</v>
      </c>
      <c r="D12" s="205" t="s">
        <v>23</v>
      </c>
      <c r="E12" s="205" t="s">
        <v>220</v>
      </c>
      <c r="F12" s="222" t="s">
        <v>228</v>
      </c>
      <c r="G12" s="205" t="s">
        <v>197</v>
      </c>
      <c r="H12" s="222" t="s">
        <v>222</v>
      </c>
      <c r="I12" s="205" t="s">
        <v>187</v>
      </c>
    </row>
    <row r="13" spans="1:9" s="117" customFormat="1" ht="33.75" customHeight="1" thickBot="1">
      <c r="A13" s="204"/>
      <c r="B13" s="210"/>
      <c r="C13" s="212"/>
      <c r="D13" s="225"/>
      <c r="E13" s="206"/>
      <c r="F13" s="223"/>
      <c r="G13" s="224"/>
      <c r="H13" s="223"/>
      <c r="I13" s="224"/>
    </row>
    <row r="14" spans="1:9" ht="17.25" customHeight="1" thickBot="1">
      <c r="A14" s="31" t="s">
        <v>24</v>
      </c>
      <c r="B14" s="26" t="s">
        <v>22</v>
      </c>
      <c r="C14" s="116"/>
      <c r="D14" s="6"/>
      <c r="E14" s="29"/>
      <c r="F14" s="7"/>
      <c r="G14" s="7"/>
      <c r="H14" s="7"/>
      <c r="I14" s="8"/>
    </row>
    <row r="15" spans="1:9" ht="15.75" customHeight="1">
      <c r="A15" s="120"/>
      <c r="B15" s="157" t="s">
        <v>4</v>
      </c>
      <c r="C15" s="140" t="s">
        <v>84</v>
      </c>
      <c r="D15" s="137" t="s">
        <v>161</v>
      </c>
      <c r="E15" s="158">
        <v>97768.447222222225</v>
      </c>
      <c r="F15" s="158">
        <v>101949.367</v>
      </c>
      <c r="G15" s="146">
        <f>(F15-E15)/E15</f>
        <v>4.2763487572578258E-2</v>
      </c>
      <c r="H15" s="158">
        <v>159249.4</v>
      </c>
      <c r="I15" s="146">
        <f>(F15-H15)/H15</f>
        <v>-0.35981317982987687</v>
      </c>
    </row>
    <row r="16" spans="1:9" ht="16.5">
      <c r="A16" s="121"/>
      <c r="B16" s="154" t="s">
        <v>9</v>
      </c>
      <c r="C16" s="141" t="s">
        <v>88</v>
      </c>
      <c r="D16" s="137" t="s">
        <v>161</v>
      </c>
      <c r="E16" s="161">
        <v>102322.39722222222</v>
      </c>
      <c r="F16" s="161">
        <v>147166.06699999998</v>
      </c>
      <c r="G16" s="146">
        <f>(F16-E16)/E16</f>
        <v>0.43825859240169052</v>
      </c>
      <c r="H16" s="161">
        <v>167666</v>
      </c>
      <c r="I16" s="146">
        <f>(F16-H16)/H16</f>
        <v>-0.12226648813712988</v>
      </c>
    </row>
    <row r="17" spans="1:9" ht="16.5">
      <c r="A17" s="121"/>
      <c r="B17" s="154" t="s">
        <v>7</v>
      </c>
      <c r="C17" s="141" t="s">
        <v>87</v>
      </c>
      <c r="D17" s="137" t="s">
        <v>161</v>
      </c>
      <c r="E17" s="161">
        <v>39735.113888888896</v>
      </c>
      <c r="F17" s="161">
        <v>53449.4</v>
      </c>
      <c r="G17" s="146">
        <f>(F17-E17)/E17</f>
        <v>0.34514274073707946</v>
      </c>
      <c r="H17" s="161">
        <v>58249.4</v>
      </c>
      <c r="I17" s="146">
        <f>(F17-H17)/H17</f>
        <v>-8.2404282275868934E-2</v>
      </c>
    </row>
    <row r="18" spans="1:9" ht="16.5">
      <c r="A18" s="121"/>
      <c r="B18" s="154" t="s">
        <v>13</v>
      </c>
      <c r="C18" s="141" t="s">
        <v>93</v>
      </c>
      <c r="D18" s="137" t="s">
        <v>81</v>
      </c>
      <c r="E18" s="161">
        <v>32018.422222222223</v>
      </c>
      <c r="F18" s="161">
        <v>32943.777444444444</v>
      </c>
      <c r="G18" s="146">
        <f>(F18-E18)/E18</f>
        <v>2.8900712714694059E-2</v>
      </c>
      <c r="H18" s="161">
        <v>33916</v>
      </c>
      <c r="I18" s="146">
        <f>(F18-H18)/H18</f>
        <v>-2.8665601944673783E-2</v>
      </c>
    </row>
    <row r="19" spans="1:9" ht="16.5">
      <c r="A19" s="121"/>
      <c r="B19" s="154" t="s">
        <v>15</v>
      </c>
      <c r="C19" s="141" t="s">
        <v>95</v>
      </c>
      <c r="D19" s="137" t="s">
        <v>82</v>
      </c>
      <c r="E19" s="161">
        <v>69617.388888888891</v>
      </c>
      <c r="F19" s="161">
        <v>74082.667000000001</v>
      </c>
      <c r="G19" s="146">
        <f>(F19-E19)/E19</f>
        <v>6.4140269871910988E-2</v>
      </c>
      <c r="H19" s="161">
        <v>75999.399999999994</v>
      </c>
      <c r="I19" s="146">
        <f>(F19-H19)/H19</f>
        <v>-2.5220370160816966E-2</v>
      </c>
    </row>
    <row r="20" spans="1:9" ht="16.5" customHeight="1">
      <c r="A20" s="121"/>
      <c r="B20" s="154" t="s">
        <v>17</v>
      </c>
      <c r="C20" s="141" t="s">
        <v>97</v>
      </c>
      <c r="D20" s="137" t="s">
        <v>161</v>
      </c>
      <c r="E20" s="161">
        <v>67083.190277777772</v>
      </c>
      <c r="F20" s="161">
        <v>56366</v>
      </c>
      <c r="G20" s="146">
        <f>(F20-E20)/E20</f>
        <v>-0.15975969886643851</v>
      </c>
      <c r="H20" s="161">
        <v>56749.4</v>
      </c>
      <c r="I20" s="146">
        <f>(F20-H20)/H20</f>
        <v>-6.7560185658350827E-3</v>
      </c>
    </row>
    <row r="21" spans="1:9" ht="16.5">
      <c r="A21" s="121"/>
      <c r="B21" s="154" t="s">
        <v>19</v>
      </c>
      <c r="C21" s="141" t="s">
        <v>99</v>
      </c>
      <c r="D21" s="137" t="s">
        <v>161</v>
      </c>
      <c r="E21" s="161">
        <v>71345.191666666666</v>
      </c>
      <c r="F21" s="161">
        <v>56583.221888888889</v>
      </c>
      <c r="G21" s="146">
        <f>(F21-E21)/E21</f>
        <v>-0.20690910533603271</v>
      </c>
      <c r="H21" s="161">
        <v>56027.666666666672</v>
      </c>
      <c r="I21" s="146">
        <f>(F21-H21)/H21</f>
        <v>9.9157301253943175E-3</v>
      </c>
    </row>
    <row r="22" spans="1:9" ht="16.5">
      <c r="A22" s="121"/>
      <c r="B22" s="154" t="s">
        <v>6</v>
      </c>
      <c r="C22" s="141" t="s">
        <v>86</v>
      </c>
      <c r="D22" s="139" t="s">
        <v>161</v>
      </c>
      <c r="E22" s="161">
        <v>108450.73055555555</v>
      </c>
      <c r="F22" s="161">
        <v>86193.711111111101</v>
      </c>
      <c r="G22" s="146">
        <f>(F22-E22)/E22</f>
        <v>-0.20522701258377371</v>
      </c>
      <c r="H22" s="161">
        <v>84027.111111111109</v>
      </c>
      <c r="I22" s="146">
        <f>(F22-H22)/H22</f>
        <v>2.5784535150030839E-2</v>
      </c>
    </row>
    <row r="23" spans="1:9" ht="16.5">
      <c r="A23" s="121"/>
      <c r="B23" s="154" t="s">
        <v>14</v>
      </c>
      <c r="C23" s="141" t="s">
        <v>94</v>
      </c>
      <c r="D23" s="139" t="s">
        <v>81</v>
      </c>
      <c r="E23" s="161">
        <v>31852.822222222225</v>
      </c>
      <c r="F23" s="161">
        <v>31332.733</v>
      </c>
      <c r="G23" s="146">
        <f>(F23-E23)/E23</f>
        <v>-1.6327885127220616E-2</v>
      </c>
      <c r="H23" s="161">
        <v>29999.4</v>
      </c>
      <c r="I23" s="146">
        <f>(F23-H23)/H23</f>
        <v>4.4445322239778082E-2</v>
      </c>
    </row>
    <row r="24" spans="1:9" ht="16.5">
      <c r="A24" s="121"/>
      <c r="B24" s="154" t="s">
        <v>12</v>
      </c>
      <c r="C24" s="141" t="s">
        <v>92</v>
      </c>
      <c r="D24" s="139" t="s">
        <v>81</v>
      </c>
      <c r="E24" s="161">
        <v>31719.802777777775</v>
      </c>
      <c r="F24" s="161">
        <v>34943.777777777781</v>
      </c>
      <c r="G24" s="146">
        <f>(F24-E24)/E24</f>
        <v>0.10163918806767155</v>
      </c>
      <c r="H24" s="161">
        <v>33138.222222222219</v>
      </c>
      <c r="I24" s="146">
        <f>(F24-H24)/H24</f>
        <v>5.4485588980834686E-2</v>
      </c>
    </row>
    <row r="25" spans="1:9" ht="16.5">
      <c r="A25" s="121"/>
      <c r="B25" s="154" t="s">
        <v>16</v>
      </c>
      <c r="C25" s="141" t="s">
        <v>96</v>
      </c>
      <c r="D25" s="139" t="s">
        <v>81</v>
      </c>
      <c r="E25" s="161">
        <v>32452.441666666666</v>
      </c>
      <c r="F25" s="161">
        <v>34943.710777777778</v>
      </c>
      <c r="G25" s="146">
        <f>(F25-E25)/E25</f>
        <v>7.6766769560824913E-2</v>
      </c>
      <c r="H25" s="161">
        <v>33110.444444444445</v>
      </c>
      <c r="I25" s="146">
        <f>(F25-H25)/H25</f>
        <v>5.5368218823197771E-2</v>
      </c>
    </row>
    <row r="26" spans="1:9" ht="16.5">
      <c r="A26" s="121"/>
      <c r="B26" s="154" t="s">
        <v>5</v>
      </c>
      <c r="C26" s="141" t="s">
        <v>85</v>
      </c>
      <c r="D26" s="139" t="s">
        <v>161</v>
      </c>
      <c r="E26" s="161">
        <v>154426.39166666666</v>
      </c>
      <c r="F26" s="161">
        <v>119582.667</v>
      </c>
      <c r="G26" s="146">
        <f>(F26-E26)/E26</f>
        <v>-0.2256332242864143</v>
      </c>
      <c r="H26" s="161">
        <v>109471.48888888888</v>
      </c>
      <c r="I26" s="146">
        <f>(F26-H26)/H26</f>
        <v>9.2363575335800349E-2</v>
      </c>
    </row>
    <row r="27" spans="1:9" ht="16.5">
      <c r="A27" s="121"/>
      <c r="B27" s="154" t="s">
        <v>11</v>
      </c>
      <c r="C27" s="141" t="s">
        <v>91</v>
      </c>
      <c r="D27" s="139" t="s">
        <v>81</v>
      </c>
      <c r="E27" s="161">
        <v>25461.155555555553</v>
      </c>
      <c r="F27" s="161">
        <v>31499.4</v>
      </c>
      <c r="G27" s="146">
        <f>(F27-E27)/E27</f>
        <v>0.23715516097724482</v>
      </c>
      <c r="H27" s="161">
        <v>28499.4</v>
      </c>
      <c r="I27" s="146">
        <f>(F27-H27)/H27</f>
        <v>0.10526537400787385</v>
      </c>
    </row>
    <row r="28" spans="1:9" ht="17.25" thickBot="1">
      <c r="A28" s="36"/>
      <c r="B28" s="154" t="s">
        <v>10</v>
      </c>
      <c r="C28" s="141" t="s">
        <v>90</v>
      </c>
      <c r="D28" s="139" t="s">
        <v>161</v>
      </c>
      <c r="E28" s="161">
        <v>75480.583333333343</v>
      </c>
      <c r="F28" s="161">
        <v>99449.4</v>
      </c>
      <c r="G28" s="146">
        <f>(F28-E28)/E28</f>
        <v>0.31754943600285701</v>
      </c>
      <c r="H28" s="161">
        <v>89699.4</v>
      </c>
      <c r="I28" s="146">
        <f>(F28-H28)/H28</f>
        <v>0.10869637923999492</v>
      </c>
    </row>
    <row r="29" spans="1:9" ht="16.5">
      <c r="A29" s="121"/>
      <c r="B29" s="154" t="s">
        <v>8</v>
      </c>
      <c r="C29" s="141" t="s">
        <v>89</v>
      </c>
      <c r="D29" s="139" t="s">
        <v>161</v>
      </c>
      <c r="E29" s="161">
        <v>306587.77500000002</v>
      </c>
      <c r="F29" s="161">
        <v>127665.917</v>
      </c>
      <c r="G29" s="146">
        <f>(F29-E29)/E29</f>
        <v>-0.58359097325390741</v>
      </c>
      <c r="H29" s="161">
        <v>113520.05</v>
      </c>
      <c r="I29" s="146">
        <f>(F29-H29)/H29</f>
        <v>0.12461117661593699</v>
      </c>
    </row>
    <row r="30" spans="1:9" ht="17.25" thickBot="1">
      <c r="A30" s="36"/>
      <c r="B30" s="155" t="s">
        <v>18</v>
      </c>
      <c r="C30" s="142" t="s">
        <v>98</v>
      </c>
      <c r="D30" s="138" t="s">
        <v>83</v>
      </c>
      <c r="E30" s="164">
        <v>113710.30833333332</v>
      </c>
      <c r="F30" s="164">
        <v>132708.33299999998</v>
      </c>
      <c r="G30" s="148">
        <f>(F30-E30)/E30</f>
        <v>0.16707389985238072</v>
      </c>
      <c r="H30" s="164">
        <v>117035.5</v>
      </c>
      <c r="I30" s="148">
        <f>(F30-H30)/H30</f>
        <v>0.1339152052155114</v>
      </c>
    </row>
    <row r="31" spans="1:9" ht="15.75" customHeight="1" thickBot="1">
      <c r="A31" s="215" t="s">
        <v>188</v>
      </c>
      <c r="B31" s="216"/>
      <c r="C31" s="216"/>
      <c r="D31" s="217"/>
      <c r="E31" s="91">
        <f>SUM(E15:E30)</f>
        <v>1360032.1625000001</v>
      </c>
      <c r="F31" s="92">
        <f>SUM(F15:F30)</f>
        <v>1220860.1499999999</v>
      </c>
      <c r="G31" s="93">
        <f t="shared" ref="G31" si="0">(F31-E31)/E31</f>
        <v>-0.10232994214208532</v>
      </c>
      <c r="H31" s="92">
        <f>SUM(H15:H30)</f>
        <v>1246358.2833333334</v>
      </c>
      <c r="I31" s="96">
        <f t="shared" ref="I31" si="1">(F31-H31)/H31</f>
        <v>-2.0458108775222993E-2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49"/>
      <c r="F32" s="49"/>
      <c r="G32" s="7"/>
      <c r="H32" s="49"/>
      <c r="I32" s="8"/>
    </row>
    <row r="33" spans="1:9" ht="16.5">
      <c r="A33" s="31"/>
      <c r="B33" s="156" t="s">
        <v>30</v>
      </c>
      <c r="C33" s="143" t="s">
        <v>104</v>
      </c>
      <c r="D33" s="145" t="s">
        <v>161</v>
      </c>
      <c r="E33" s="167">
        <v>61997.597222222226</v>
      </c>
      <c r="F33" s="167">
        <v>100866</v>
      </c>
      <c r="G33" s="146">
        <f>(F33-E33)/E33</f>
        <v>0.62693401872429189</v>
      </c>
      <c r="H33" s="167">
        <v>106232.70000000001</v>
      </c>
      <c r="I33" s="146">
        <f>(F33-H33)/H33</f>
        <v>-5.0518343222002368E-2</v>
      </c>
    </row>
    <row r="34" spans="1:9" ht="16.5">
      <c r="A34" s="35"/>
      <c r="B34" s="154" t="s">
        <v>26</v>
      </c>
      <c r="C34" s="141" t="s">
        <v>100</v>
      </c>
      <c r="D34" s="137" t="s">
        <v>161</v>
      </c>
      <c r="E34" s="161">
        <v>154674.71388888889</v>
      </c>
      <c r="F34" s="161">
        <v>207249.4</v>
      </c>
      <c r="G34" s="146">
        <f>(F34-E34)/E34</f>
        <v>0.33990485444749757</v>
      </c>
      <c r="H34" s="161">
        <v>203916</v>
      </c>
      <c r="I34" s="146">
        <f>(F34-H34)/H34</f>
        <v>1.6346927166087967E-2</v>
      </c>
    </row>
    <row r="35" spans="1:9" ht="16.5">
      <c r="A35" s="35"/>
      <c r="B35" s="156" t="s">
        <v>27</v>
      </c>
      <c r="C35" s="141" t="s">
        <v>101</v>
      </c>
      <c r="D35" s="137" t="s">
        <v>161</v>
      </c>
      <c r="E35" s="161">
        <v>152299.69722222222</v>
      </c>
      <c r="F35" s="161">
        <v>206249.4</v>
      </c>
      <c r="G35" s="146">
        <f>(F35-E35)/E35</f>
        <v>0.35423381504862184</v>
      </c>
      <c r="H35" s="161">
        <v>202666</v>
      </c>
      <c r="I35" s="146">
        <f>(F35-H35)/H35</f>
        <v>1.7681308162197873E-2</v>
      </c>
    </row>
    <row r="36" spans="1:9" ht="16.5">
      <c r="A36" s="35"/>
      <c r="B36" s="154" t="s">
        <v>28</v>
      </c>
      <c r="C36" s="141" t="s">
        <v>102</v>
      </c>
      <c r="D36" s="137" t="s">
        <v>161</v>
      </c>
      <c r="E36" s="161">
        <v>40309.685714285719</v>
      </c>
      <c r="F36" s="161">
        <v>66541.008000000002</v>
      </c>
      <c r="G36" s="146">
        <f>(F36-E36)/E36</f>
        <v>0.65074489718529172</v>
      </c>
      <c r="H36" s="161">
        <v>65061.875</v>
      </c>
      <c r="I36" s="146">
        <f>(F36-H36)/H36</f>
        <v>2.273425104948177E-2</v>
      </c>
    </row>
    <row r="37" spans="1:9" ht="17.25" thickBot="1">
      <c r="A37" s="36"/>
      <c r="B37" s="156" t="s">
        <v>29</v>
      </c>
      <c r="C37" s="141" t="s">
        <v>103</v>
      </c>
      <c r="D37" s="149" t="s">
        <v>161</v>
      </c>
      <c r="E37" s="164">
        <v>65244.707142857151</v>
      </c>
      <c r="F37" s="164">
        <v>95571.42857142858</v>
      </c>
      <c r="G37" s="148">
        <f>(F37-E37)/E37</f>
        <v>0.46481504411031038</v>
      </c>
      <c r="H37" s="164">
        <v>91119.014285714278</v>
      </c>
      <c r="I37" s="148">
        <f>(F37-H37)/H37</f>
        <v>4.8863723127570695E-2</v>
      </c>
    </row>
    <row r="38" spans="1:9" ht="15.75" customHeight="1" thickBot="1">
      <c r="A38" s="215" t="s">
        <v>189</v>
      </c>
      <c r="B38" s="216"/>
      <c r="C38" s="216"/>
      <c r="D38" s="217"/>
      <c r="E38" s="76">
        <f>SUM(E33:E37)</f>
        <v>474526.40119047614</v>
      </c>
      <c r="F38" s="94">
        <f>SUM(F33:F37)</f>
        <v>676477.2365714286</v>
      </c>
      <c r="G38" s="95">
        <f t="shared" ref="G38" si="2">(F38-E38)/E38</f>
        <v>0.42558398199616476</v>
      </c>
      <c r="H38" s="94">
        <f>SUM(H33:H37)</f>
        <v>668995.5892857142</v>
      </c>
      <c r="I38" s="96">
        <f t="shared" ref="I38" si="3">(F38-H38)/H38</f>
        <v>1.1183403008235887E-2</v>
      </c>
    </row>
    <row r="39" spans="1:9" ht="17.25" customHeight="1" thickBot="1">
      <c r="A39" s="35" t="s">
        <v>25</v>
      </c>
      <c r="B39" s="26" t="s">
        <v>51</v>
      </c>
      <c r="C39" s="5"/>
      <c r="D39" s="6"/>
      <c r="E39" s="49"/>
      <c r="F39" s="49"/>
      <c r="G39" s="7"/>
      <c r="H39" s="49"/>
      <c r="I39" s="8"/>
    </row>
    <row r="40" spans="1:9" ht="16.5">
      <c r="A40" s="31"/>
      <c r="B40" s="157" t="s">
        <v>33</v>
      </c>
      <c r="C40" s="141" t="s">
        <v>107</v>
      </c>
      <c r="D40" s="145" t="s">
        <v>161</v>
      </c>
      <c r="E40" s="161">
        <v>639635.75</v>
      </c>
      <c r="F40" s="161">
        <v>749174.4</v>
      </c>
      <c r="G40" s="146">
        <f>(F40-E40)/E40</f>
        <v>0.17125160687156718</v>
      </c>
      <c r="H40" s="161">
        <v>749174.4</v>
      </c>
      <c r="I40" s="146">
        <f>(F40-H40)/H40</f>
        <v>0</v>
      </c>
    </row>
    <row r="41" spans="1:9" ht="16.5">
      <c r="A41" s="35"/>
      <c r="B41" s="154" t="s">
        <v>35</v>
      </c>
      <c r="C41" s="141" t="s">
        <v>152</v>
      </c>
      <c r="D41" s="137" t="s">
        <v>161</v>
      </c>
      <c r="E41" s="161">
        <v>241068.75</v>
      </c>
      <c r="F41" s="161">
        <v>188370</v>
      </c>
      <c r="G41" s="146">
        <f>(F41-E41)/E41</f>
        <v>-0.21860465116279071</v>
      </c>
      <c r="H41" s="161">
        <v>188370</v>
      </c>
      <c r="I41" s="146">
        <f>(F41-H41)/H41</f>
        <v>0</v>
      </c>
    </row>
    <row r="42" spans="1:9" ht="16.5">
      <c r="A42" s="35"/>
      <c r="B42" s="156" t="s">
        <v>36</v>
      </c>
      <c r="C42" s="141" t="s">
        <v>153</v>
      </c>
      <c r="D42" s="137" t="s">
        <v>161</v>
      </c>
      <c r="E42" s="169">
        <v>1006299.45</v>
      </c>
      <c r="F42" s="169">
        <v>901843.8</v>
      </c>
      <c r="G42" s="146">
        <f>(F42-E42)/E42</f>
        <v>-0.1038017560279894</v>
      </c>
      <c r="H42" s="169">
        <v>901843.8</v>
      </c>
      <c r="I42" s="146">
        <f>(F42-H42)/H42</f>
        <v>0</v>
      </c>
    </row>
    <row r="43" spans="1:9" ht="16.5">
      <c r="A43" s="35"/>
      <c r="B43" s="154" t="s">
        <v>31</v>
      </c>
      <c r="C43" s="141" t="s">
        <v>105</v>
      </c>
      <c r="D43" s="137" t="s">
        <v>161</v>
      </c>
      <c r="E43" s="162">
        <v>1860293.15</v>
      </c>
      <c r="F43" s="162">
        <v>1898514.35</v>
      </c>
      <c r="G43" s="146">
        <f>(F43-E43)/E43</f>
        <v>2.0545794086270858E-2</v>
      </c>
      <c r="H43" s="162">
        <v>1872250.75</v>
      </c>
      <c r="I43" s="146">
        <f>(F43-H43)/H43</f>
        <v>1.4027821860934009E-2</v>
      </c>
    </row>
    <row r="44" spans="1:9" ht="16.5">
      <c r="A44" s="35"/>
      <c r="B44" s="154" t="s">
        <v>32</v>
      </c>
      <c r="C44" s="141" t="s">
        <v>106</v>
      </c>
      <c r="D44" s="137" t="s">
        <v>161</v>
      </c>
      <c r="E44" s="162">
        <v>1021564.4055555556</v>
      </c>
      <c r="F44" s="162">
        <v>1166888.9666666668</v>
      </c>
      <c r="G44" s="146">
        <f>(F44-E44)/E44</f>
        <v>0.14225687614094149</v>
      </c>
      <c r="H44" s="162">
        <v>1149422.1666666667</v>
      </c>
      <c r="I44" s="146">
        <f>(F44-H44)/H44</f>
        <v>1.5196157257566994E-2</v>
      </c>
    </row>
    <row r="45" spans="1:9" ht="16.5" customHeight="1" thickBot="1">
      <c r="A45" s="36"/>
      <c r="B45" s="154" t="s">
        <v>34</v>
      </c>
      <c r="C45" s="141" t="s">
        <v>154</v>
      </c>
      <c r="D45" s="137" t="s">
        <v>161</v>
      </c>
      <c r="E45" s="165">
        <v>380918.52500000002</v>
      </c>
      <c r="F45" s="165">
        <v>312694.2</v>
      </c>
      <c r="G45" s="152">
        <f>(F45-E45)/E45</f>
        <v>-0.17910477050177595</v>
      </c>
      <c r="H45" s="165">
        <v>306415.2</v>
      </c>
      <c r="I45" s="152">
        <f>(F45-H45)/H45</f>
        <v>2.0491803278688523E-2</v>
      </c>
    </row>
    <row r="46" spans="1:9" ht="15.75" customHeight="1" thickBot="1">
      <c r="A46" s="215" t="s">
        <v>190</v>
      </c>
      <c r="B46" s="216"/>
      <c r="C46" s="216"/>
      <c r="D46" s="217"/>
      <c r="E46" s="76">
        <f>SUM(E40:E45)</f>
        <v>5149780.0305555556</v>
      </c>
      <c r="F46" s="76">
        <f>SUM(F40:F45)</f>
        <v>5217485.7166666677</v>
      </c>
      <c r="G46" s="95">
        <f t="shared" ref="G46" si="4">(F46-E46)/E46</f>
        <v>1.3147296721294728E-2</v>
      </c>
      <c r="H46" s="94">
        <f>SUM(H40:H45)</f>
        <v>5167476.3166666673</v>
      </c>
      <c r="I46" s="96">
        <f t="shared" ref="I46" si="5">(F46-H46)/H46</f>
        <v>9.6777221481799541E-3</v>
      </c>
    </row>
    <row r="47" spans="1:9" ht="17.25" customHeight="1" thickBot="1">
      <c r="A47" s="35" t="s">
        <v>37</v>
      </c>
      <c r="B47" s="26" t="s">
        <v>52</v>
      </c>
      <c r="C47" s="5"/>
      <c r="D47" s="6"/>
      <c r="E47" s="49"/>
      <c r="F47" s="49"/>
      <c r="G47" s="7"/>
      <c r="H47" s="7"/>
      <c r="I47" s="8"/>
    </row>
    <row r="48" spans="1:9" ht="16.5">
      <c r="A48" s="31"/>
      <c r="B48" s="154" t="s">
        <v>46</v>
      </c>
      <c r="C48" s="141" t="s">
        <v>111</v>
      </c>
      <c r="D48" s="145" t="s">
        <v>110</v>
      </c>
      <c r="E48" s="159">
        <v>316401.37986111111</v>
      </c>
      <c r="F48" s="159">
        <v>319132.66666666669</v>
      </c>
      <c r="G48" s="146">
        <f>(F48-E48)/E48</f>
        <v>8.6323479586419977E-3</v>
      </c>
      <c r="H48" s="159">
        <v>320408.40000000002</v>
      </c>
      <c r="I48" s="146">
        <f>(F48-H48)/H48</f>
        <v>-3.9815851685952586E-3</v>
      </c>
    </row>
    <row r="49" spans="1:9" ht="16.5">
      <c r="A49" s="35"/>
      <c r="B49" s="154" t="s">
        <v>48</v>
      </c>
      <c r="C49" s="141" t="s">
        <v>157</v>
      </c>
      <c r="D49" s="139" t="s">
        <v>114</v>
      </c>
      <c r="E49" s="162">
        <v>1290884.4464285714</v>
      </c>
      <c r="F49" s="162">
        <v>1477695.375</v>
      </c>
      <c r="G49" s="146">
        <f>(F49-E49)/E49</f>
        <v>0.14471545387991122</v>
      </c>
      <c r="H49" s="162">
        <v>1477807.5</v>
      </c>
      <c r="I49" s="146">
        <f>(F49-H49)/H49</f>
        <v>-7.5872534142640364E-5</v>
      </c>
    </row>
    <row r="50" spans="1:9" ht="16.5">
      <c r="A50" s="35"/>
      <c r="B50" s="154" t="s">
        <v>49</v>
      </c>
      <c r="C50" s="141" t="s">
        <v>158</v>
      </c>
      <c r="D50" s="137" t="s">
        <v>199</v>
      </c>
      <c r="E50" s="162">
        <v>146098.375</v>
      </c>
      <c r="F50" s="162">
        <v>166617.75</v>
      </c>
      <c r="G50" s="146">
        <f>(F50-E50)/E50</f>
        <v>0.14044902963499764</v>
      </c>
      <c r="H50" s="162">
        <v>166617.75</v>
      </c>
      <c r="I50" s="146">
        <f>(F50-H50)/H50</f>
        <v>0</v>
      </c>
    </row>
    <row r="51" spans="1:9" ht="16.5">
      <c r="A51" s="35"/>
      <c r="B51" s="154" t="s">
        <v>50</v>
      </c>
      <c r="C51" s="141" t="s">
        <v>159</v>
      </c>
      <c r="D51" s="137" t="s">
        <v>112</v>
      </c>
      <c r="E51" s="162">
        <v>1759465.5</v>
      </c>
      <c r="F51" s="162">
        <v>1730313</v>
      </c>
      <c r="G51" s="146">
        <f>(F51-E51)/E51</f>
        <v>-1.6568952332398676E-2</v>
      </c>
      <c r="H51" s="162">
        <v>1730313</v>
      </c>
      <c r="I51" s="146">
        <f>(F51-H51)/H51</f>
        <v>0</v>
      </c>
    </row>
    <row r="52" spans="1:9" ht="16.5">
      <c r="A52" s="35"/>
      <c r="B52" s="154" t="s">
        <v>45</v>
      </c>
      <c r="C52" s="141" t="s">
        <v>109</v>
      </c>
      <c r="D52" s="139" t="s">
        <v>108</v>
      </c>
      <c r="E52" s="162">
        <v>404058.45535714284</v>
      </c>
      <c r="F52" s="162">
        <v>433699.5</v>
      </c>
      <c r="G52" s="146">
        <f>(F52-E52)/E52</f>
        <v>7.3358308061287236E-2</v>
      </c>
      <c r="H52" s="162">
        <v>432466.125</v>
      </c>
      <c r="I52" s="146">
        <f>(F52-H52)/H52</f>
        <v>2.851957479906663E-3</v>
      </c>
    </row>
    <row r="53" spans="1:9" ht="16.5" customHeight="1" thickBot="1">
      <c r="A53" s="36"/>
      <c r="B53" s="154" t="s">
        <v>47</v>
      </c>
      <c r="C53" s="141" t="s">
        <v>113</v>
      </c>
      <c r="D53" s="138" t="s">
        <v>114</v>
      </c>
      <c r="E53" s="165">
        <v>990955.40178571432</v>
      </c>
      <c r="F53" s="165">
        <v>1102541.142857143</v>
      </c>
      <c r="G53" s="152">
        <f>(F53-E53)/E53</f>
        <v>0.1126042008251327</v>
      </c>
      <c r="H53" s="165">
        <v>1094639</v>
      </c>
      <c r="I53" s="152">
        <f>(F53-H53)/H53</f>
        <v>7.2189487649745318E-3</v>
      </c>
    </row>
    <row r="54" spans="1:9" ht="15.75" customHeight="1" thickBot="1">
      <c r="A54" s="215" t="s">
        <v>191</v>
      </c>
      <c r="B54" s="216"/>
      <c r="C54" s="216"/>
      <c r="D54" s="217"/>
      <c r="E54" s="76">
        <f>SUM(E48:E53)</f>
        <v>4907863.5584325399</v>
      </c>
      <c r="F54" s="76">
        <f>SUM(F48:F53)</f>
        <v>5229999.4345238097</v>
      </c>
      <c r="G54" s="95">
        <f t="shared" ref="G54" si="6">(F54-E54)/E54</f>
        <v>6.5636681267918676E-2</v>
      </c>
      <c r="H54" s="76">
        <f>SUM(H48:H53)</f>
        <v>5222251.7750000004</v>
      </c>
      <c r="I54" s="96">
        <f t="shared" ref="I54" si="7">(F54-H54)/H54</f>
        <v>1.4835859812234594E-3</v>
      </c>
    </row>
    <row r="55" spans="1:9" ht="17.25" customHeight="1" thickBot="1">
      <c r="A55" s="100" t="s">
        <v>44</v>
      </c>
      <c r="B55" s="10" t="s">
        <v>57</v>
      </c>
      <c r="C55" s="129"/>
      <c r="D55" s="114"/>
      <c r="E55" s="97"/>
      <c r="F55" s="97"/>
      <c r="G55" s="98"/>
      <c r="H55" s="97"/>
      <c r="I55" s="99"/>
    </row>
    <row r="56" spans="1:9" ht="16.5">
      <c r="A56" s="100"/>
      <c r="B56" s="175" t="s">
        <v>38</v>
      </c>
      <c r="C56" s="144" t="s">
        <v>115</v>
      </c>
      <c r="D56" s="145" t="s">
        <v>114</v>
      </c>
      <c r="E56" s="159">
        <v>157198.20833333334</v>
      </c>
      <c r="F56" s="123">
        <v>156526.5</v>
      </c>
      <c r="G56" s="147">
        <f>(F56-E56)/E56</f>
        <v>-4.2730024753781471E-3</v>
      </c>
      <c r="H56" s="123">
        <v>156526.5</v>
      </c>
      <c r="I56" s="147">
        <f>(F56-H56)/H56</f>
        <v>0</v>
      </c>
    </row>
    <row r="57" spans="1:9" ht="16.5">
      <c r="A57" s="101"/>
      <c r="B57" s="176" t="s">
        <v>39</v>
      </c>
      <c r="C57" s="141" t="s">
        <v>116</v>
      </c>
      <c r="D57" s="137" t="s">
        <v>114</v>
      </c>
      <c r="E57" s="162">
        <v>203756.5</v>
      </c>
      <c r="F57" s="173">
        <v>212140.5</v>
      </c>
      <c r="G57" s="146">
        <f>(F57-E57)/E57</f>
        <v>4.1147153587738308E-2</v>
      </c>
      <c r="H57" s="173">
        <v>212140.5</v>
      </c>
      <c r="I57" s="146">
        <f>(F57-H57)/H57</f>
        <v>0</v>
      </c>
    </row>
    <row r="58" spans="1:9" ht="16.5">
      <c r="A58" s="101"/>
      <c r="B58" s="176" t="s">
        <v>40</v>
      </c>
      <c r="C58" s="141" t="s">
        <v>117</v>
      </c>
      <c r="D58" s="137" t="s">
        <v>114</v>
      </c>
      <c r="E58" s="162">
        <v>143217.26250000001</v>
      </c>
      <c r="F58" s="173">
        <v>147108</v>
      </c>
      <c r="G58" s="146">
        <f>(F58-E58)/E58</f>
        <v>2.7166679715023796E-2</v>
      </c>
      <c r="H58" s="173">
        <v>147108</v>
      </c>
      <c r="I58" s="146">
        <f>(F58-H58)/H58</f>
        <v>0</v>
      </c>
    </row>
    <row r="59" spans="1:9" ht="16.5">
      <c r="A59" s="101"/>
      <c r="B59" s="176" t="s">
        <v>41</v>
      </c>
      <c r="C59" s="141" t="s">
        <v>118</v>
      </c>
      <c r="D59" s="137" t="s">
        <v>114</v>
      </c>
      <c r="E59" s="162">
        <v>183688.92499999999</v>
      </c>
      <c r="F59" s="173">
        <v>193752</v>
      </c>
      <c r="G59" s="146">
        <f>(F59-E59)/E59</f>
        <v>5.4783242920061793E-2</v>
      </c>
      <c r="H59" s="173">
        <v>193752</v>
      </c>
      <c r="I59" s="146">
        <f>(F59-H59)/H59</f>
        <v>0</v>
      </c>
    </row>
    <row r="60" spans="1:9" s="117" customFormat="1" ht="16.5">
      <c r="A60" s="127"/>
      <c r="B60" s="176" t="s">
        <v>42</v>
      </c>
      <c r="C60" s="141" t="s">
        <v>198</v>
      </c>
      <c r="D60" s="137" t="s">
        <v>114</v>
      </c>
      <c r="E60" s="162">
        <v>107516.54464285714</v>
      </c>
      <c r="F60" s="178">
        <v>108312.75</v>
      </c>
      <c r="G60" s="146">
        <f>(F60-E60)/E60</f>
        <v>7.4054217403251611E-3</v>
      </c>
      <c r="H60" s="178">
        <v>108312.75</v>
      </c>
      <c r="I60" s="146">
        <f>(F60-H60)/H60</f>
        <v>0</v>
      </c>
    </row>
    <row r="61" spans="1:9" s="117" customFormat="1" ht="17.25" thickBot="1">
      <c r="A61" s="127"/>
      <c r="B61" s="177" t="s">
        <v>43</v>
      </c>
      <c r="C61" s="142" t="s">
        <v>119</v>
      </c>
      <c r="D61" s="138" t="s">
        <v>114</v>
      </c>
      <c r="E61" s="165">
        <v>163328.75</v>
      </c>
      <c r="F61" s="165">
        <v>177830.25</v>
      </c>
      <c r="G61" s="151">
        <f>(F61-E61)/E61</f>
        <v>8.8787185354691073E-2</v>
      </c>
      <c r="H61" s="165">
        <v>177830.25</v>
      </c>
      <c r="I61" s="151">
        <f>(F61-H61)/H61</f>
        <v>0</v>
      </c>
    </row>
    <row r="62" spans="1:9" s="117" customFormat="1" ht="16.5">
      <c r="A62" s="127"/>
      <c r="B62" s="87" t="s">
        <v>54</v>
      </c>
      <c r="C62" s="140" t="s">
        <v>121</v>
      </c>
      <c r="D62" s="137" t="s">
        <v>120</v>
      </c>
      <c r="E62" s="159">
        <v>178320.61</v>
      </c>
      <c r="F62" s="172">
        <v>266050.2</v>
      </c>
      <c r="G62" s="146">
        <f>(F62-E62)/E62</f>
        <v>0.49197672663860914</v>
      </c>
      <c r="H62" s="172">
        <v>266050.2</v>
      </c>
      <c r="I62" s="146">
        <f>(F62-H62)/H62</f>
        <v>0</v>
      </c>
    </row>
    <row r="63" spans="1:9" s="117" customFormat="1" ht="16.5">
      <c r="A63" s="127"/>
      <c r="B63" s="176" t="s">
        <v>55</v>
      </c>
      <c r="C63" s="141" t="s">
        <v>122</v>
      </c>
      <c r="D63" s="139" t="s">
        <v>120</v>
      </c>
      <c r="E63" s="162">
        <v>198925.76785714287</v>
      </c>
      <c r="F63" s="173">
        <v>223224.85714285713</v>
      </c>
      <c r="G63" s="146">
        <f>(F63-E63)/E63</f>
        <v>0.12215154199210873</v>
      </c>
      <c r="H63" s="173">
        <v>223224.85714285713</v>
      </c>
      <c r="I63" s="146">
        <f>(F63-H63)/H63</f>
        <v>0</v>
      </c>
    </row>
    <row r="64" spans="1:9" ht="16.5" customHeight="1" thickBot="1">
      <c r="A64" s="102"/>
      <c r="B64" s="177" t="s">
        <v>56</v>
      </c>
      <c r="C64" s="142" t="s">
        <v>123</v>
      </c>
      <c r="D64" s="138" t="s">
        <v>120</v>
      </c>
      <c r="E64" s="165">
        <v>1178508.5</v>
      </c>
      <c r="F64" s="174">
        <v>1578122</v>
      </c>
      <c r="G64" s="151">
        <f>(F64-E64)/E64</f>
        <v>0.33908410503615377</v>
      </c>
      <c r="H64" s="174">
        <v>1402908</v>
      </c>
      <c r="I64" s="151">
        <f>(F64-H64)/H64</f>
        <v>0.12489343563512362</v>
      </c>
    </row>
    <row r="65" spans="1:9" ht="15.75" customHeight="1" thickBot="1">
      <c r="A65" s="215" t="s">
        <v>192</v>
      </c>
      <c r="B65" s="227"/>
      <c r="C65" s="227"/>
      <c r="D65" s="228"/>
      <c r="E65" s="91">
        <f>SUM(E56:E64)</f>
        <v>2514461.0683333334</v>
      </c>
      <c r="F65" s="91">
        <f>SUM(F56:F64)</f>
        <v>3063067.057142857</v>
      </c>
      <c r="G65" s="93">
        <f t="shared" ref="G65" si="8">(F65-E65)/E65</f>
        <v>0.2181803471601004</v>
      </c>
      <c r="H65" s="91">
        <f>SUM(H56:H64)</f>
        <v>2887853.057142857</v>
      </c>
      <c r="I65" s="130">
        <f t="shared" ref="I65" si="9">(F65-H65)/H65</f>
        <v>6.0672754649556418E-2</v>
      </c>
    </row>
    <row r="66" spans="1:9" ht="17.25" customHeight="1" thickBot="1">
      <c r="A66" s="35" t="s">
        <v>53</v>
      </c>
      <c r="B66" s="26" t="s">
        <v>58</v>
      </c>
      <c r="C66" s="5"/>
      <c r="D66" s="6"/>
      <c r="E66" s="49"/>
      <c r="F66" s="49"/>
      <c r="G66" s="7"/>
      <c r="H66" s="49"/>
      <c r="I66" s="8"/>
    </row>
    <row r="67" spans="1:9" ht="16.5">
      <c r="A67" s="31"/>
      <c r="B67" s="154" t="s">
        <v>59</v>
      </c>
      <c r="C67" s="141" t="s">
        <v>128</v>
      </c>
      <c r="D67" s="145" t="s">
        <v>124</v>
      </c>
      <c r="E67" s="159">
        <v>449957.625</v>
      </c>
      <c r="F67" s="167">
        <v>495592.5</v>
      </c>
      <c r="G67" s="146">
        <f>(F67-E67)/E67</f>
        <v>0.10142038375280339</v>
      </c>
      <c r="H67" s="167">
        <v>495592.5</v>
      </c>
      <c r="I67" s="146">
        <f>(F67-H67)/H67</f>
        <v>0</v>
      </c>
    </row>
    <row r="68" spans="1:9" ht="16.5">
      <c r="A68" s="35"/>
      <c r="B68" s="154" t="s">
        <v>61</v>
      </c>
      <c r="C68" s="141" t="s">
        <v>130</v>
      </c>
      <c r="D68" s="139" t="s">
        <v>207</v>
      </c>
      <c r="E68" s="162">
        <v>838690.55059523799</v>
      </c>
      <c r="F68" s="161">
        <v>818961</v>
      </c>
      <c r="G68" s="146">
        <f>(F68-E68)/E68</f>
        <v>-2.352423141197367E-2</v>
      </c>
      <c r="H68" s="161">
        <v>818961</v>
      </c>
      <c r="I68" s="146">
        <f>(F68-H68)/H68</f>
        <v>0</v>
      </c>
    </row>
    <row r="69" spans="1:9" ht="16.5">
      <c r="A69" s="35"/>
      <c r="B69" s="154" t="s">
        <v>62</v>
      </c>
      <c r="C69" s="141" t="s">
        <v>131</v>
      </c>
      <c r="D69" s="139" t="s">
        <v>125</v>
      </c>
      <c r="E69" s="162">
        <v>604533.15</v>
      </c>
      <c r="F69" s="161">
        <v>587893.80000000005</v>
      </c>
      <c r="G69" s="146">
        <f>(F69-E69)/E69</f>
        <v>-2.7524297054677606E-2</v>
      </c>
      <c r="H69" s="161">
        <v>587893.80000000005</v>
      </c>
      <c r="I69" s="146">
        <f>(F69-H69)/H69</f>
        <v>0</v>
      </c>
    </row>
    <row r="70" spans="1:9" ht="16.5">
      <c r="A70" s="35"/>
      <c r="B70" s="154" t="s">
        <v>63</v>
      </c>
      <c r="C70" s="141" t="s">
        <v>132</v>
      </c>
      <c r="D70" s="139" t="s">
        <v>126</v>
      </c>
      <c r="E70" s="162">
        <v>296826.91071428568</v>
      </c>
      <c r="F70" s="161">
        <v>295337.25</v>
      </c>
      <c r="G70" s="146">
        <f>(F70-E70)/E70</f>
        <v>-5.01861745183735E-3</v>
      </c>
      <c r="H70" s="161">
        <v>295337.25</v>
      </c>
      <c r="I70" s="146">
        <f>(F70-H70)/H70</f>
        <v>0</v>
      </c>
    </row>
    <row r="71" spans="1:9" ht="16.5">
      <c r="A71" s="35"/>
      <c r="B71" s="154" t="s">
        <v>64</v>
      </c>
      <c r="C71" s="141" t="s">
        <v>133</v>
      </c>
      <c r="D71" s="139" t="s">
        <v>127</v>
      </c>
      <c r="E71" s="162">
        <v>219045.77678571429</v>
      </c>
      <c r="F71" s="161">
        <v>229760.14285714287</v>
      </c>
      <c r="G71" s="146">
        <f>(F71-E71)/E71</f>
        <v>4.8913821707277712E-2</v>
      </c>
      <c r="H71" s="161">
        <v>229760.14285714287</v>
      </c>
      <c r="I71" s="146">
        <f>(F71-H71)/H71</f>
        <v>0</v>
      </c>
    </row>
    <row r="72" spans="1:9" ht="16.5" customHeight="1" thickBot="1">
      <c r="A72" s="35"/>
      <c r="B72" s="154" t="s">
        <v>60</v>
      </c>
      <c r="C72" s="141" t="s">
        <v>129</v>
      </c>
      <c r="D72" s="138" t="s">
        <v>206</v>
      </c>
      <c r="E72" s="165">
        <v>3068412.75</v>
      </c>
      <c r="F72" s="170">
        <v>3505775</v>
      </c>
      <c r="G72" s="152">
        <f>(F72-E72)/E72</f>
        <v>0.14253696801383711</v>
      </c>
      <c r="H72" s="170">
        <v>3360610.5</v>
      </c>
      <c r="I72" s="152">
        <f>(F72-H72)/H72</f>
        <v>4.3195871702477871E-2</v>
      </c>
    </row>
    <row r="73" spans="1:9" ht="15.75" customHeight="1" thickBot="1">
      <c r="A73" s="215" t="s">
        <v>205</v>
      </c>
      <c r="B73" s="216"/>
      <c r="C73" s="216"/>
      <c r="D73" s="217"/>
      <c r="E73" s="76">
        <f>SUM(E67:E72)</f>
        <v>5477466.7630952373</v>
      </c>
      <c r="F73" s="76">
        <f>SUM(F67:F72)</f>
        <v>5933319.6928571425</v>
      </c>
      <c r="G73" s="95">
        <f t="shared" ref="G73" si="10">(F73-E73)/E73</f>
        <v>8.3223312797302912E-2</v>
      </c>
      <c r="H73" s="76">
        <f>SUM(H67:H72)</f>
        <v>5788155.1928571425</v>
      </c>
      <c r="I73" s="96">
        <f t="shared" ref="I73" si="11">(F73-H73)/H73</f>
        <v>2.5079579790662811E-2</v>
      </c>
    </row>
    <row r="74" spans="1:9" ht="17.25" customHeight="1" thickBot="1">
      <c r="A74" s="35" t="s">
        <v>65</v>
      </c>
      <c r="B74" s="26" t="s">
        <v>66</v>
      </c>
      <c r="C74" s="5"/>
      <c r="D74" s="6"/>
      <c r="E74" s="49"/>
      <c r="F74" s="49"/>
      <c r="G74" s="7"/>
      <c r="H74" s="49"/>
      <c r="I74" s="8"/>
    </row>
    <row r="75" spans="1:9" ht="13.5" customHeight="1">
      <c r="A75" s="31"/>
      <c r="B75" s="154" t="s">
        <v>71</v>
      </c>
      <c r="C75" s="143" t="s">
        <v>200</v>
      </c>
      <c r="D75" s="145" t="s">
        <v>134</v>
      </c>
      <c r="E75" s="159">
        <v>130830.08085317459</v>
      </c>
      <c r="F75" s="159">
        <v>132397.20000000001</v>
      </c>
      <c r="G75" s="146">
        <f>(F75-E75)/E75</f>
        <v>1.1978278516728436E-2</v>
      </c>
      <c r="H75" s="159">
        <v>134819.1</v>
      </c>
      <c r="I75" s="146">
        <f>(F75-H75)/H75</f>
        <v>-1.7964071856287383E-2</v>
      </c>
    </row>
    <row r="76" spans="1:9" ht="16.5">
      <c r="A76" s="35"/>
      <c r="B76" s="154" t="s">
        <v>68</v>
      </c>
      <c r="C76" s="141" t="s">
        <v>138</v>
      </c>
      <c r="D76" s="139" t="s">
        <v>134</v>
      </c>
      <c r="E76" s="162">
        <v>309474.65000000002</v>
      </c>
      <c r="F76" s="162">
        <v>321843.59999999998</v>
      </c>
      <c r="G76" s="146">
        <f>(F76-E76)/E76</f>
        <v>3.9967570849502386E-2</v>
      </c>
      <c r="H76" s="162">
        <v>321843.59999999998</v>
      </c>
      <c r="I76" s="146">
        <f>(F76-H76)/H76</f>
        <v>0</v>
      </c>
    </row>
    <row r="77" spans="1:9" ht="16.5">
      <c r="A77" s="35"/>
      <c r="B77" s="154" t="s">
        <v>67</v>
      </c>
      <c r="C77" s="141" t="s">
        <v>139</v>
      </c>
      <c r="D77" s="139" t="s">
        <v>135</v>
      </c>
      <c r="E77" s="162">
        <v>206107.10714285713</v>
      </c>
      <c r="F77" s="162">
        <v>211542.5</v>
      </c>
      <c r="G77" s="146">
        <f>(F77-E77)/E77</f>
        <v>2.6371690585980063E-2</v>
      </c>
      <c r="H77" s="162">
        <v>211542.5</v>
      </c>
      <c r="I77" s="146">
        <f>(F77-H77)/H77</f>
        <v>0</v>
      </c>
    </row>
    <row r="78" spans="1:9" ht="16.5">
      <c r="A78" s="35"/>
      <c r="B78" s="154" t="s">
        <v>69</v>
      </c>
      <c r="C78" s="141" t="s">
        <v>140</v>
      </c>
      <c r="D78" s="139" t="s">
        <v>136</v>
      </c>
      <c r="E78" s="162">
        <v>98221.5</v>
      </c>
      <c r="F78" s="162">
        <v>115825.125</v>
      </c>
      <c r="G78" s="146">
        <f>(F78-E78)/E78</f>
        <v>0.17922374429223745</v>
      </c>
      <c r="H78" s="162">
        <v>115825.125</v>
      </c>
      <c r="I78" s="146">
        <f>(F78-H78)/H78</f>
        <v>0</v>
      </c>
    </row>
    <row r="79" spans="1:9" ht="16.5" customHeight="1" thickBot="1">
      <c r="A79" s="36"/>
      <c r="B79" s="154" t="s">
        <v>70</v>
      </c>
      <c r="C79" s="141" t="s">
        <v>141</v>
      </c>
      <c r="D79" s="138" t="s">
        <v>137</v>
      </c>
      <c r="E79" s="165">
        <v>148005</v>
      </c>
      <c r="F79" s="165">
        <v>149350.5</v>
      </c>
      <c r="G79" s="146">
        <f>(F79-E79)/E79</f>
        <v>9.0909090909090905E-3</v>
      </c>
      <c r="H79" s="165">
        <v>149350.5</v>
      </c>
      <c r="I79" s="146">
        <f>(F79-H79)/H79</f>
        <v>0</v>
      </c>
    </row>
    <row r="80" spans="1:9" ht="15.75" customHeight="1" thickBot="1">
      <c r="A80" s="215" t="s">
        <v>193</v>
      </c>
      <c r="B80" s="216"/>
      <c r="C80" s="216"/>
      <c r="D80" s="217"/>
      <c r="E80" s="76">
        <f>SUM(E75:E79)</f>
        <v>892638.33799603174</v>
      </c>
      <c r="F80" s="76">
        <f>SUM(F75:F79)</f>
        <v>930958.92500000005</v>
      </c>
      <c r="G80" s="95">
        <f t="shared" ref="G80" si="12">(F80-E80)/E80</f>
        <v>4.2929577828796618E-2</v>
      </c>
      <c r="H80" s="76">
        <f>SUM(H75:H79)</f>
        <v>933380.82499999995</v>
      </c>
      <c r="I80" s="96">
        <f t="shared" ref="I80" si="13">(F80-H80)/H80</f>
        <v>-2.5947608255182521E-3</v>
      </c>
    </row>
    <row r="81" spans="1:11" ht="17.25" customHeight="1" thickBot="1">
      <c r="A81" s="31" t="s">
        <v>72</v>
      </c>
      <c r="B81" s="26" t="s">
        <v>73</v>
      </c>
      <c r="C81" s="5"/>
      <c r="D81" s="6"/>
      <c r="E81" s="49"/>
      <c r="F81" s="49"/>
      <c r="G81" s="7"/>
      <c r="H81" s="49"/>
      <c r="I81" s="8"/>
    </row>
    <row r="82" spans="1:11" ht="16.5">
      <c r="A82" s="31"/>
      <c r="B82" s="154" t="s">
        <v>74</v>
      </c>
      <c r="C82" s="141" t="s">
        <v>144</v>
      </c>
      <c r="D82" s="145" t="s">
        <v>142</v>
      </c>
      <c r="E82" s="159">
        <v>69581.571428571435</v>
      </c>
      <c r="F82" s="159">
        <v>70414.5</v>
      </c>
      <c r="G82" s="147">
        <f>(F82-E82)/E82</f>
        <v>1.1970534069981493E-2</v>
      </c>
      <c r="H82" s="159">
        <v>70414.5</v>
      </c>
      <c r="I82" s="147">
        <f>(F82-H82)/H82</f>
        <v>0</v>
      </c>
    </row>
    <row r="83" spans="1:11" ht="16.5">
      <c r="A83" s="35"/>
      <c r="B83" s="154" t="s">
        <v>77</v>
      </c>
      <c r="C83" s="141" t="s">
        <v>146</v>
      </c>
      <c r="D83" s="137" t="s">
        <v>162</v>
      </c>
      <c r="E83" s="162">
        <v>97532.159722222219</v>
      </c>
      <c r="F83" s="162">
        <v>90340.71428571429</v>
      </c>
      <c r="G83" s="146">
        <f>(F83-E83)/E83</f>
        <v>-7.3734094036158146E-2</v>
      </c>
      <c r="H83" s="162">
        <v>90340.71428571429</v>
      </c>
      <c r="I83" s="146">
        <f>(F83-H83)/H83</f>
        <v>0</v>
      </c>
    </row>
    <row r="84" spans="1:11" ht="16.5">
      <c r="A84" s="35"/>
      <c r="B84" s="154" t="s">
        <v>78</v>
      </c>
      <c r="C84" s="141" t="s">
        <v>149</v>
      </c>
      <c r="D84" s="139" t="s">
        <v>147</v>
      </c>
      <c r="E84" s="162">
        <v>143221</v>
      </c>
      <c r="F84" s="162">
        <v>142324</v>
      </c>
      <c r="G84" s="146">
        <f>(F84-E84)/E84</f>
        <v>-6.2630480167014616E-3</v>
      </c>
      <c r="H84" s="162">
        <v>142324</v>
      </c>
      <c r="I84" s="146">
        <f>(F84-H84)/H84</f>
        <v>0</v>
      </c>
    </row>
    <row r="85" spans="1:11" ht="16.5">
      <c r="A85" s="35"/>
      <c r="B85" s="154" t="s">
        <v>79</v>
      </c>
      <c r="C85" s="141" t="s">
        <v>155</v>
      </c>
      <c r="D85" s="139" t="s">
        <v>156</v>
      </c>
      <c r="E85" s="162">
        <v>576472</v>
      </c>
      <c r="F85" s="162">
        <v>522951</v>
      </c>
      <c r="G85" s="146">
        <f>(F85-E85)/E85</f>
        <v>-9.2842323651452285E-2</v>
      </c>
      <c r="H85" s="162">
        <v>522951</v>
      </c>
      <c r="I85" s="146">
        <f>(F85-H85)/H85</f>
        <v>0</v>
      </c>
    </row>
    <row r="86" spans="1:11" ht="16.5">
      <c r="A86" s="35"/>
      <c r="B86" s="154" t="s">
        <v>80</v>
      </c>
      <c r="C86" s="141" t="s">
        <v>151</v>
      </c>
      <c r="D86" s="150" t="s">
        <v>150</v>
      </c>
      <c r="E86" s="171">
        <v>258357.80208333331</v>
      </c>
      <c r="F86" s="171">
        <v>301392</v>
      </c>
      <c r="G86" s="146">
        <f>(F86-E86)/E86</f>
        <v>0.16656821497028376</v>
      </c>
      <c r="H86" s="171">
        <v>301392</v>
      </c>
      <c r="I86" s="146">
        <f>(F86-H86)/H86</f>
        <v>0</v>
      </c>
    </row>
    <row r="87" spans="1:11" ht="16.5">
      <c r="A87" s="35"/>
      <c r="B87" s="154" t="s">
        <v>76</v>
      </c>
      <c r="C87" s="141" t="s">
        <v>143</v>
      </c>
      <c r="D87" s="150" t="s">
        <v>161</v>
      </c>
      <c r="E87" s="171">
        <v>92335.71875</v>
      </c>
      <c r="F87" s="229">
        <v>87345.375</v>
      </c>
      <c r="G87" s="146">
        <f>(F87-E87)/E87</f>
        <v>-5.404564796329156E-2</v>
      </c>
      <c r="H87" s="229">
        <v>86784.75</v>
      </c>
      <c r="I87" s="146">
        <f>(F87-H87)/H87</f>
        <v>6.4599483204134363E-3</v>
      </c>
    </row>
    <row r="88" spans="1:11" ht="16.5" customHeight="1" thickBot="1">
      <c r="A88" s="33"/>
      <c r="B88" s="155" t="s">
        <v>75</v>
      </c>
      <c r="C88" s="142" t="s">
        <v>148</v>
      </c>
      <c r="D88" s="138" t="s">
        <v>145</v>
      </c>
      <c r="E88" s="165">
        <v>53371.5</v>
      </c>
      <c r="F88" s="165">
        <v>57279.857142857145</v>
      </c>
      <c r="G88" s="148">
        <f>(F88-E88)/E88</f>
        <v>7.3229291716686712E-2</v>
      </c>
      <c r="H88" s="165">
        <v>55998.428571428572</v>
      </c>
      <c r="I88" s="148">
        <f>(F88-H88)/H88</f>
        <v>2.2883295194508026E-2</v>
      </c>
    </row>
    <row r="89" spans="1:11" ht="15.75" customHeight="1" thickBot="1">
      <c r="A89" s="215" t="s">
        <v>194</v>
      </c>
      <c r="B89" s="216"/>
      <c r="C89" s="216"/>
      <c r="D89" s="217"/>
      <c r="E89" s="76">
        <f>SUM(E82:E88)</f>
        <v>1290871.7519841269</v>
      </c>
      <c r="F89" s="76">
        <f>SUM(F82:F88)</f>
        <v>1272047.4464285714</v>
      </c>
      <c r="G89" s="103">
        <f t="shared" ref="G89:G90" si="14">(F89-E89)/E89</f>
        <v>-1.4582630324524273E-2</v>
      </c>
      <c r="H89" s="76">
        <f>SUM(H82:H88)</f>
        <v>1270205.392857143</v>
      </c>
      <c r="I89" s="96">
        <f t="shared" ref="I89:I90" si="15">(F89-H89)/H89</f>
        <v>1.4502013467955544E-3</v>
      </c>
    </row>
    <row r="90" spans="1:11" ht="15.75" customHeight="1" thickBot="1">
      <c r="A90" s="215" t="s">
        <v>195</v>
      </c>
      <c r="B90" s="216"/>
      <c r="C90" s="216"/>
      <c r="D90" s="217"/>
      <c r="E90" s="91">
        <f>SUM(E89+E80+E73+E65+E54+E46+E38+E31)</f>
        <v>22067640.074087299</v>
      </c>
      <c r="F90" s="91">
        <f>SUM(F31,F38,F46,F54,F65,F73,F80,F89)</f>
        <v>23544215.659190476</v>
      </c>
      <c r="G90" s="93">
        <f t="shared" si="14"/>
        <v>6.6911349838310541E-2</v>
      </c>
      <c r="H90" s="91">
        <f>SUM(H31,H38,H46,H54,H65,H73,H80,H89)</f>
        <v>23184676.432142857</v>
      </c>
      <c r="I90" s="104">
        <f t="shared" si="15"/>
        <v>1.5507623239855061E-2</v>
      </c>
      <c r="J90" s="105"/>
    </row>
    <row r="91" spans="1:11">
      <c r="E91" s="106"/>
      <c r="F91" s="106"/>
      <c r="K91" s="107"/>
    </row>
    <row r="92" spans="1:11">
      <c r="I92" s="27"/>
    </row>
    <row r="93" spans="1:11">
      <c r="I93" s="27"/>
    </row>
    <row r="94" spans="1:11">
      <c r="I94" s="27"/>
    </row>
  </sheetData>
  <sortState ref="B82:I88">
    <sortCondition ref="I82:I88"/>
  </sortState>
  <mergeCells count="20"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  <mergeCell ref="B12:B13"/>
    <mergeCell ref="C12:C13"/>
    <mergeCell ref="D12:D13"/>
    <mergeCell ref="E12:E13"/>
    <mergeCell ref="A9:I9"/>
    <mergeCell ref="H12:H13"/>
    <mergeCell ref="I12:I13"/>
    <mergeCell ref="D11:E11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6" zoomScaleNormal="100" workbookViewId="0">
      <selection activeCell="I16" sqref="I16:I40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17" customWidth="1"/>
    <col min="4" max="6" width="13.140625" style="117" customWidth="1"/>
    <col min="7" max="7" width="11.28515625" style="75" customWidth="1"/>
    <col min="8" max="8" width="11.42578125" style="117" customWidth="1"/>
    <col min="9" max="9" width="11.7109375" style="117" customWidth="1"/>
    <col min="10" max="10" width="9.140625" style="117"/>
    <col min="11" max="11" width="13" style="201" bestFit="1" customWidth="1"/>
    <col min="12" max="12" width="9.140625" style="201"/>
    <col min="13" max="16384" width="9.140625" style="117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5" t="s">
        <v>209</v>
      </c>
      <c r="B9" s="25"/>
      <c r="C9" s="25"/>
      <c r="D9" s="25"/>
      <c r="E9" s="200"/>
      <c r="F9" s="200"/>
    </row>
    <row r="10" spans="1:12" ht="18">
      <c r="A10" s="2" t="s">
        <v>210</v>
      </c>
      <c r="B10" s="2"/>
      <c r="C10" s="2"/>
    </row>
    <row r="11" spans="1:12" ht="18">
      <c r="A11" s="2" t="s">
        <v>229</v>
      </c>
    </row>
    <row r="12" spans="1:12" ht="15.75" thickBot="1"/>
    <row r="13" spans="1:12" ht="24.75" customHeight="1">
      <c r="A13" s="209" t="s">
        <v>3</v>
      </c>
      <c r="B13" s="209"/>
      <c r="C13" s="211" t="s">
        <v>0</v>
      </c>
      <c r="D13" s="205" t="s">
        <v>211</v>
      </c>
      <c r="E13" s="205" t="s">
        <v>212</v>
      </c>
      <c r="F13" s="205" t="s">
        <v>213</v>
      </c>
      <c r="G13" s="205" t="s">
        <v>214</v>
      </c>
      <c r="H13" s="205" t="s">
        <v>215</v>
      </c>
      <c r="I13" s="205" t="s">
        <v>216</v>
      </c>
    </row>
    <row r="14" spans="1:12" ht="26.25" customHeight="1" thickBot="1">
      <c r="A14" s="210"/>
      <c r="B14" s="210"/>
      <c r="C14" s="212"/>
      <c r="D14" s="225"/>
      <c r="E14" s="225"/>
      <c r="F14" s="225"/>
      <c r="G14" s="206"/>
      <c r="H14" s="225"/>
      <c r="I14" s="225"/>
    </row>
    <row r="15" spans="1:12" ht="17.25" customHeight="1" thickBot="1">
      <c r="A15" s="79" t="s">
        <v>24</v>
      </c>
      <c r="B15" s="112" t="s">
        <v>22</v>
      </c>
      <c r="C15" s="5"/>
      <c r="D15" s="7"/>
      <c r="E15" s="7"/>
      <c r="F15" s="7"/>
      <c r="G15" s="7"/>
      <c r="H15" s="7"/>
      <c r="I15" s="8"/>
      <c r="K15" s="192"/>
    </row>
    <row r="16" spans="1:12" ht="18">
      <c r="A16" s="80"/>
      <c r="B16" s="183" t="s">
        <v>4</v>
      </c>
      <c r="C16" s="140" t="s">
        <v>163</v>
      </c>
      <c r="D16" s="193">
        <v>136666.67000000001</v>
      </c>
      <c r="E16" s="193">
        <v>80000</v>
      </c>
      <c r="F16" s="193">
        <v>72500</v>
      </c>
      <c r="G16" s="133">
        <v>45000</v>
      </c>
      <c r="H16" s="133">
        <v>93333</v>
      </c>
      <c r="I16" s="133">
        <f>AVERAGE(D16:H16)</f>
        <v>85499.934000000008</v>
      </c>
      <c r="K16" s="192"/>
      <c r="L16" s="194"/>
    </row>
    <row r="17" spans="1:16" ht="18">
      <c r="A17" s="81"/>
      <c r="B17" s="184" t="s">
        <v>5</v>
      </c>
      <c r="C17" s="141" t="s">
        <v>164</v>
      </c>
      <c r="D17" s="179">
        <v>121666.67</v>
      </c>
      <c r="E17" s="179">
        <v>50000</v>
      </c>
      <c r="F17" s="179">
        <v>77500</v>
      </c>
      <c r="G17" s="195">
        <v>105000</v>
      </c>
      <c r="H17" s="195">
        <v>100000</v>
      </c>
      <c r="I17" s="133">
        <f t="shared" ref="I17:I40" si="0">AVERAGE(D17:H17)</f>
        <v>90833.334000000003</v>
      </c>
      <c r="K17" s="192"/>
      <c r="L17" s="194"/>
    </row>
    <row r="18" spans="1:16" ht="18">
      <c r="A18" s="81"/>
      <c r="B18" s="184" t="s">
        <v>6</v>
      </c>
      <c r="C18" s="141" t="s">
        <v>165</v>
      </c>
      <c r="D18" s="179">
        <v>85000</v>
      </c>
      <c r="E18" s="179">
        <v>50000</v>
      </c>
      <c r="F18" s="179">
        <v>72500</v>
      </c>
      <c r="G18" s="195">
        <v>55000</v>
      </c>
      <c r="H18" s="195">
        <v>96666</v>
      </c>
      <c r="I18" s="133">
        <f t="shared" si="0"/>
        <v>71833.2</v>
      </c>
      <c r="K18" s="192"/>
      <c r="L18" s="194"/>
    </row>
    <row r="19" spans="1:16" ht="18">
      <c r="A19" s="81"/>
      <c r="B19" s="184" t="s">
        <v>7</v>
      </c>
      <c r="C19" s="141" t="s">
        <v>166</v>
      </c>
      <c r="D19" s="179">
        <v>60000</v>
      </c>
      <c r="E19" s="179">
        <v>35000</v>
      </c>
      <c r="F19" s="179">
        <v>37500</v>
      </c>
      <c r="G19" s="195">
        <v>42500</v>
      </c>
      <c r="H19" s="195">
        <v>50000</v>
      </c>
      <c r="I19" s="133">
        <f t="shared" si="0"/>
        <v>45000</v>
      </c>
      <c r="K19" s="192"/>
      <c r="L19" s="194"/>
      <c r="P19" s="201"/>
    </row>
    <row r="20" spans="1:16" ht="18">
      <c r="A20" s="81"/>
      <c r="B20" s="184" t="s">
        <v>8</v>
      </c>
      <c r="C20" s="141" t="s">
        <v>167</v>
      </c>
      <c r="D20" s="179">
        <v>136666.67000000001</v>
      </c>
      <c r="E20" s="179">
        <v>50000</v>
      </c>
      <c r="F20" s="179">
        <v>130000</v>
      </c>
      <c r="G20" s="195">
        <v>110000</v>
      </c>
      <c r="H20" s="195">
        <v>100000</v>
      </c>
      <c r="I20" s="133">
        <f t="shared" si="0"/>
        <v>105333.334</v>
      </c>
      <c r="K20" s="192"/>
      <c r="L20" s="194"/>
    </row>
    <row r="21" spans="1:16" ht="18.75" customHeight="1">
      <c r="A21" s="81"/>
      <c r="B21" s="184" t="s">
        <v>9</v>
      </c>
      <c r="C21" s="141" t="s">
        <v>168</v>
      </c>
      <c r="D21" s="179">
        <v>121666.67</v>
      </c>
      <c r="E21" s="179">
        <v>120000</v>
      </c>
      <c r="F21" s="179">
        <v>112500</v>
      </c>
      <c r="G21" s="195">
        <v>135000</v>
      </c>
      <c r="H21" s="195">
        <v>100000</v>
      </c>
      <c r="I21" s="133">
        <f t="shared" si="0"/>
        <v>117833.33399999999</v>
      </c>
      <c r="K21" s="192"/>
      <c r="L21" s="194"/>
    </row>
    <row r="22" spans="1:16" ht="18">
      <c r="A22" s="81"/>
      <c r="B22" s="184" t="s">
        <v>10</v>
      </c>
      <c r="C22" s="141" t="s">
        <v>169</v>
      </c>
      <c r="D22" s="179">
        <v>100000</v>
      </c>
      <c r="E22" s="179">
        <v>65000</v>
      </c>
      <c r="F22" s="179">
        <v>77500</v>
      </c>
      <c r="G22" s="195">
        <v>67500</v>
      </c>
      <c r="H22" s="195">
        <v>100000</v>
      </c>
      <c r="I22" s="133">
        <f t="shared" si="0"/>
        <v>82000</v>
      </c>
      <c r="K22" s="192"/>
      <c r="L22" s="194"/>
    </row>
    <row r="23" spans="1:16" ht="18">
      <c r="A23" s="81"/>
      <c r="B23" s="184" t="s">
        <v>11</v>
      </c>
      <c r="C23" s="141" t="s">
        <v>170</v>
      </c>
      <c r="D23" s="179">
        <v>35000</v>
      </c>
      <c r="E23" s="179">
        <v>25000</v>
      </c>
      <c r="F23" s="179">
        <v>25000</v>
      </c>
      <c r="G23" s="195">
        <v>20000</v>
      </c>
      <c r="H23" s="195">
        <v>25000</v>
      </c>
      <c r="I23" s="133">
        <f t="shared" si="0"/>
        <v>26000</v>
      </c>
      <c r="K23" s="192"/>
      <c r="L23" s="194"/>
    </row>
    <row r="24" spans="1:16" ht="18">
      <c r="A24" s="81"/>
      <c r="B24" s="184" t="s">
        <v>12</v>
      </c>
      <c r="C24" s="141" t="s">
        <v>171</v>
      </c>
      <c r="D24" s="179">
        <v>35000</v>
      </c>
      <c r="E24" s="179">
        <v>25000</v>
      </c>
      <c r="F24" s="179">
        <v>25000</v>
      </c>
      <c r="G24" s="195">
        <v>20000</v>
      </c>
      <c r="H24" s="195">
        <v>25000</v>
      </c>
      <c r="I24" s="133">
        <f t="shared" si="0"/>
        <v>26000</v>
      </c>
      <c r="K24" s="192"/>
      <c r="L24" s="194"/>
    </row>
    <row r="25" spans="1:16" ht="18">
      <c r="A25" s="81"/>
      <c r="B25" s="184" t="s">
        <v>13</v>
      </c>
      <c r="C25" s="141" t="s">
        <v>172</v>
      </c>
      <c r="D25" s="179">
        <v>23333.33</v>
      </c>
      <c r="E25" s="179">
        <v>25000</v>
      </c>
      <c r="F25" s="179">
        <v>25000</v>
      </c>
      <c r="G25" s="195">
        <v>20000</v>
      </c>
      <c r="H25" s="195">
        <v>25000</v>
      </c>
      <c r="I25" s="133">
        <f t="shared" si="0"/>
        <v>23666.666000000001</v>
      </c>
      <c r="K25" s="192"/>
      <c r="L25" s="194"/>
    </row>
    <row r="26" spans="1:16" ht="18">
      <c r="A26" s="81"/>
      <c r="B26" s="184" t="s">
        <v>14</v>
      </c>
      <c r="C26" s="141" t="s">
        <v>173</v>
      </c>
      <c r="D26" s="179">
        <v>23333.33</v>
      </c>
      <c r="E26" s="179">
        <v>25000</v>
      </c>
      <c r="F26" s="179">
        <v>25000</v>
      </c>
      <c r="G26" s="195">
        <v>20000</v>
      </c>
      <c r="H26" s="195">
        <v>35000</v>
      </c>
      <c r="I26" s="133">
        <f t="shared" si="0"/>
        <v>25666.666000000001</v>
      </c>
      <c r="K26" s="192"/>
      <c r="L26" s="194"/>
    </row>
    <row r="27" spans="1:16" ht="18">
      <c r="A27" s="81"/>
      <c r="B27" s="184" t="s">
        <v>15</v>
      </c>
      <c r="C27" s="141" t="s">
        <v>174</v>
      </c>
      <c r="D27" s="179">
        <v>111666.67</v>
      </c>
      <c r="E27" s="179">
        <v>60000</v>
      </c>
      <c r="F27" s="179">
        <v>50000</v>
      </c>
      <c r="G27" s="195">
        <v>55000</v>
      </c>
      <c r="H27" s="195">
        <v>66666</v>
      </c>
      <c r="I27" s="133">
        <f t="shared" si="0"/>
        <v>68666.534</v>
      </c>
      <c r="K27" s="192"/>
      <c r="L27" s="194"/>
    </row>
    <row r="28" spans="1:16" ht="18">
      <c r="A28" s="81"/>
      <c r="B28" s="184" t="s">
        <v>16</v>
      </c>
      <c r="C28" s="141" t="s">
        <v>175</v>
      </c>
      <c r="D28" s="179">
        <v>23333.33</v>
      </c>
      <c r="E28" s="179">
        <v>25000</v>
      </c>
      <c r="F28" s="179">
        <v>25000</v>
      </c>
      <c r="G28" s="195">
        <v>20000</v>
      </c>
      <c r="H28" s="195">
        <v>36666</v>
      </c>
      <c r="I28" s="133">
        <f t="shared" si="0"/>
        <v>25999.866000000002</v>
      </c>
      <c r="K28" s="192"/>
      <c r="L28" s="194"/>
    </row>
    <row r="29" spans="1:16" ht="18">
      <c r="A29" s="81"/>
      <c r="B29" s="184" t="s">
        <v>17</v>
      </c>
      <c r="C29" s="141" t="s">
        <v>176</v>
      </c>
      <c r="D29" s="179">
        <v>50000</v>
      </c>
      <c r="E29" s="179">
        <v>35000</v>
      </c>
      <c r="F29" s="179">
        <v>47500</v>
      </c>
      <c r="G29" s="195">
        <v>62500</v>
      </c>
      <c r="H29" s="195">
        <v>56666</v>
      </c>
      <c r="I29" s="133">
        <f t="shared" si="0"/>
        <v>50333.2</v>
      </c>
      <c r="K29" s="192"/>
      <c r="L29" s="194"/>
    </row>
    <row r="30" spans="1:16" ht="18">
      <c r="A30" s="81"/>
      <c r="B30" s="184" t="s">
        <v>18</v>
      </c>
      <c r="C30" s="141" t="s">
        <v>177</v>
      </c>
      <c r="D30" s="179">
        <v>208333.33</v>
      </c>
      <c r="E30" s="179">
        <v>200000</v>
      </c>
      <c r="F30" s="179">
        <v>152500</v>
      </c>
      <c r="G30" s="195">
        <v>55000</v>
      </c>
      <c r="H30" s="195">
        <v>50000</v>
      </c>
      <c r="I30" s="133">
        <f t="shared" si="0"/>
        <v>133166.666</v>
      </c>
      <c r="K30" s="192"/>
      <c r="L30" s="194"/>
    </row>
    <row r="31" spans="1:16" ht="16.5" customHeight="1" thickBot="1">
      <c r="A31" s="82"/>
      <c r="B31" s="185" t="s">
        <v>19</v>
      </c>
      <c r="C31" s="142" t="s">
        <v>178</v>
      </c>
      <c r="D31" s="180">
        <v>53333.33</v>
      </c>
      <c r="E31" s="180">
        <v>55000</v>
      </c>
      <c r="F31" s="180">
        <v>47500</v>
      </c>
      <c r="G31" s="135">
        <v>55000</v>
      </c>
      <c r="H31" s="135">
        <v>50000</v>
      </c>
      <c r="I31" s="133">
        <f t="shared" si="0"/>
        <v>52166.666000000005</v>
      </c>
      <c r="K31" s="192"/>
      <c r="L31" s="194"/>
    </row>
    <row r="32" spans="1:16" ht="17.25" customHeight="1" thickBot="1">
      <c r="A32" s="79" t="s">
        <v>20</v>
      </c>
      <c r="B32" s="112" t="s">
        <v>21</v>
      </c>
      <c r="C32" s="5"/>
      <c r="D32" s="7"/>
      <c r="E32" s="7"/>
      <c r="F32" s="7"/>
      <c r="G32" s="7"/>
      <c r="H32" s="7"/>
      <c r="I32" s="133"/>
      <c r="K32" s="196"/>
      <c r="L32" s="197"/>
    </row>
    <row r="33" spans="1:12" ht="18">
      <c r="A33" s="80"/>
      <c r="B33" s="183" t="s">
        <v>26</v>
      </c>
      <c r="C33" s="143" t="s">
        <v>179</v>
      </c>
      <c r="D33" s="193">
        <v>170000</v>
      </c>
      <c r="E33" s="193">
        <v>250000</v>
      </c>
      <c r="F33" s="193">
        <v>147500</v>
      </c>
      <c r="G33" s="133">
        <v>212500</v>
      </c>
      <c r="H33" s="133">
        <v>150000</v>
      </c>
      <c r="I33" s="133">
        <f t="shared" si="0"/>
        <v>186000</v>
      </c>
      <c r="K33" s="198"/>
      <c r="L33" s="194"/>
    </row>
    <row r="34" spans="1:12" ht="18">
      <c r="A34" s="81"/>
      <c r="B34" s="184" t="s">
        <v>27</v>
      </c>
      <c r="C34" s="141" t="s">
        <v>180</v>
      </c>
      <c r="D34" s="179">
        <v>170000</v>
      </c>
      <c r="E34" s="179">
        <v>250000</v>
      </c>
      <c r="F34" s="179">
        <v>145000</v>
      </c>
      <c r="G34" s="195">
        <v>212500</v>
      </c>
      <c r="H34" s="195">
        <v>150000</v>
      </c>
      <c r="I34" s="133">
        <f t="shared" si="0"/>
        <v>185500</v>
      </c>
      <c r="K34" s="198"/>
      <c r="L34" s="194"/>
    </row>
    <row r="35" spans="1:12" ht="18">
      <c r="A35" s="81"/>
      <c r="B35" s="183" t="s">
        <v>28</v>
      </c>
      <c r="C35" s="141" t="s">
        <v>181</v>
      </c>
      <c r="D35" s="179">
        <v>83333.33</v>
      </c>
      <c r="E35" s="179">
        <v>75000</v>
      </c>
      <c r="F35" s="179">
        <v>50000</v>
      </c>
      <c r="G35" s="195">
        <v>50000</v>
      </c>
      <c r="H35" s="195">
        <v>63333</v>
      </c>
      <c r="I35" s="133">
        <f t="shared" si="0"/>
        <v>64333.266000000003</v>
      </c>
      <c r="K35" s="198"/>
      <c r="L35" s="194"/>
    </row>
    <row r="36" spans="1:12" ht="18">
      <c r="A36" s="81"/>
      <c r="B36" s="184" t="s">
        <v>29</v>
      </c>
      <c r="C36" s="141" t="s">
        <v>182</v>
      </c>
      <c r="D36" s="179">
        <v>100000</v>
      </c>
      <c r="E36" s="179">
        <v>75000</v>
      </c>
      <c r="F36" s="179">
        <v>47500</v>
      </c>
      <c r="G36" s="195">
        <v>72500</v>
      </c>
      <c r="H36" s="195">
        <v>100000</v>
      </c>
      <c r="I36" s="133">
        <f t="shared" si="0"/>
        <v>79000</v>
      </c>
      <c r="K36" s="198"/>
      <c r="L36" s="194"/>
    </row>
    <row r="37" spans="1:12" ht="16.5" customHeight="1" thickBot="1">
      <c r="A37" s="82"/>
      <c r="B37" s="183" t="s">
        <v>30</v>
      </c>
      <c r="C37" s="141" t="s">
        <v>183</v>
      </c>
      <c r="D37" s="179">
        <v>100000</v>
      </c>
      <c r="E37" s="179">
        <v>60000</v>
      </c>
      <c r="F37" s="179">
        <v>75000</v>
      </c>
      <c r="G37" s="195">
        <v>102500</v>
      </c>
      <c r="H37" s="195">
        <v>71666</v>
      </c>
      <c r="I37" s="133">
        <f t="shared" si="0"/>
        <v>81833.2</v>
      </c>
      <c r="K37" s="198"/>
      <c r="L37" s="194"/>
    </row>
    <row r="38" spans="1:12" ht="17.25" customHeight="1" thickBot="1">
      <c r="A38" s="79" t="s">
        <v>25</v>
      </c>
      <c r="B38" s="112" t="s">
        <v>51</v>
      </c>
      <c r="C38" s="5"/>
      <c r="D38" s="7"/>
      <c r="E38" s="7"/>
      <c r="F38" s="7"/>
      <c r="G38" s="7"/>
      <c r="H38" s="7"/>
      <c r="I38" s="133"/>
      <c r="K38" s="196"/>
      <c r="L38" s="197"/>
    </row>
    <row r="39" spans="1:12" ht="18">
      <c r="A39" s="80"/>
      <c r="B39" s="186" t="s">
        <v>31</v>
      </c>
      <c r="C39" s="144" t="s">
        <v>217</v>
      </c>
      <c r="D39" s="158">
        <v>2152800</v>
      </c>
      <c r="E39" s="158">
        <v>2000000</v>
      </c>
      <c r="F39" s="158">
        <v>1973400</v>
      </c>
      <c r="G39" s="158">
        <v>1524900</v>
      </c>
      <c r="H39" s="158">
        <v>1693536</v>
      </c>
      <c r="I39" s="158">
        <f t="shared" si="0"/>
        <v>1868927.2</v>
      </c>
      <c r="K39" s="198"/>
      <c r="L39" s="194"/>
    </row>
    <row r="40" spans="1:12" ht="18.75" thickBot="1">
      <c r="A40" s="82"/>
      <c r="B40" s="185" t="s">
        <v>32</v>
      </c>
      <c r="C40" s="142" t="s">
        <v>185</v>
      </c>
      <c r="D40" s="180">
        <v>1435200</v>
      </c>
      <c r="E40" s="180">
        <v>1440000</v>
      </c>
      <c r="F40" s="180">
        <v>1255800</v>
      </c>
      <c r="G40" s="135">
        <v>1053975</v>
      </c>
      <c r="H40" s="135">
        <v>1295268</v>
      </c>
      <c r="I40" s="135">
        <f t="shared" si="0"/>
        <v>1296048.6000000001</v>
      </c>
      <c r="K40" s="198"/>
      <c r="L40" s="194"/>
    </row>
    <row r="41" spans="1:12" ht="15.75" thickBot="1">
      <c r="C41" s="199" t="s">
        <v>223</v>
      </c>
      <c r="D41" s="199">
        <f>SUM(D16:D40)</f>
        <v>5536333.3300000001</v>
      </c>
      <c r="E41" s="199">
        <f t="shared" ref="E41:H41" si="1">SUM(E16:E40)</f>
        <v>5075000</v>
      </c>
      <c r="F41" s="199">
        <f t="shared" si="1"/>
        <v>4696700</v>
      </c>
      <c r="G41" s="199">
        <f t="shared" si="1"/>
        <v>4116375</v>
      </c>
      <c r="H41" s="199">
        <f t="shared" si="1"/>
        <v>4533800</v>
      </c>
      <c r="I41" s="83"/>
    </row>
    <row r="49" spans="11:12" s="117" customFormat="1">
      <c r="K49" s="201"/>
      <c r="L49" s="201"/>
    </row>
    <row r="50" spans="11:12" s="117" customFormat="1">
      <c r="K50" s="201"/>
      <c r="L50" s="201"/>
    </row>
    <row r="51" spans="11:12" s="117" customFormat="1">
      <c r="K51" s="201"/>
      <c r="L51" s="201"/>
    </row>
    <row r="52" spans="11:12" s="117" customFormat="1">
      <c r="K52" s="201"/>
      <c r="L52" s="201"/>
    </row>
    <row r="53" spans="11:12" s="117" customFormat="1">
      <c r="K53" s="201"/>
      <c r="L53" s="201"/>
    </row>
    <row r="54" spans="11:12" s="117" customFormat="1">
      <c r="K54" s="201"/>
      <c r="L54" s="201"/>
    </row>
    <row r="55" spans="11:12" s="117" customFormat="1">
      <c r="K55" s="201"/>
      <c r="L55" s="201"/>
    </row>
    <row r="56" spans="11:12" s="117" customFormat="1">
      <c r="K56" s="201"/>
      <c r="L56" s="201"/>
    </row>
    <row r="57" spans="11:12" s="117" customFormat="1">
      <c r="K57" s="201"/>
      <c r="L57" s="201"/>
    </row>
    <row r="58" spans="11:12" s="117" customFormat="1">
      <c r="K58" s="201"/>
      <c r="L58" s="201"/>
    </row>
    <row r="59" spans="11:12" s="117" customFormat="1">
      <c r="K59" s="201"/>
      <c r="L59" s="201"/>
    </row>
    <row r="60" spans="11:12" s="117" customFormat="1">
      <c r="K60" s="201"/>
      <c r="L60" s="201"/>
    </row>
    <row r="61" spans="11:12" s="117" customFormat="1">
      <c r="K61" s="201"/>
      <c r="L61" s="201"/>
    </row>
    <row r="62" spans="11:12" s="117" customFormat="1">
      <c r="K62" s="201"/>
      <c r="L62" s="201"/>
    </row>
    <row r="63" spans="11:12" s="117" customFormat="1">
      <c r="K63" s="201"/>
      <c r="L63" s="201"/>
    </row>
    <row r="64" spans="11:12" s="117" customFormat="1">
      <c r="K64" s="201"/>
      <c r="L64" s="201"/>
    </row>
    <row r="65" spans="11:12" s="117" customFormat="1">
      <c r="K65" s="201"/>
      <c r="L65" s="201"/>
    </row>
    <row r="66" spans="11:12" s="117" customFormat="1">
      <c r="K66" s="201"/>
      <c r="L66" s="201"/>
    </row>
    <row r="67" spans="11:12" s="117" customFormat="1">
      <c r="K67" s="201"/>
      <c r="L67" s="201"/>
    </row>
    <row r="68" spans="11:12" s="117" customFormat="1">
      <c r="K68" s="201"/>
      <c r="L68" s="201"/>
    </row>
    <row r="69" spans="11:12" s="117" customFormat="1">
      <c r="K69" s="201"/>
      <c r="L69" s="201"/>
    </row>
    <row r="70" spans="11:12" s="117" customFormat="1">
      <c r="K70" s="201"/>
      <c r="L70" s="201"/>
    </row>
    <row r="71" spans="11:12" s="117" customFormat="1">
      <c r="K71" s="201"/>
      <c r="L71" s="201"/>
    </row>
    <row r="72" spans="11:12" s="117" customFormat="1">
      <c r="K72" s="201"/>
      <c r="L72" s="201"/>
    </row>
    <row r="73" spans="11:12" s="117" customFormat="1">
      <c r="K73" s="201"/>
      <c r="L73" s="201"/>
    </row>
    <row r="74" spans="11:12" s="117" customFormat="1">
      <c r="K74" s="201"/>
      <c r="L74" s="201"/>
    </row>
    <row r="75" spans="11:12" s="117" customFormat="1">
      <c r="K75" s="201"/>
      <c r="L75" s="201"/>
    </row>
    <row r="76" spans="11:12" s="117" customFormat="1">
      <c r="K76" s="201"/>
      <c r="L76" s="201"/>
    </row>
    <row r="77" spans="11:12" s="117" customFormat="1">
      <c r="K77" s="201"/>
      <c r="L77" s="201"/>
    </row>
    <row r="78" spans="11:12" s="117" customFormat="1">
      <c r="K78" s="201"/>
      <c r="L78" s="201"/>
    </row>
    <row r="79" spans="11:12" s="117" customFormat="1">
      <c r="K79" s="201"/>
      <c r="L79" s="201"/>
    </row>
    <row r="80" spans="11:12" s="117" customFormat="1">
      <c r="K80" s="201"/>
      <c r="L80" s="201"/>
    </row>
    <row r="81" spans="11:12" s="117" customFormat="1">
      <c r="K81" s="201"/>
      <c r="L81" s="201"/>
    </row>
    <row r="82" spans="11:12" s="117" customFormat="1">
      <c r="K82" s="201"/>
      <c r="L82" s="201"/>
    </row>
    <row r="83" spans="11:12" s="117" customFormat="1">
      <c r="K83" s="201"/>
      <c r="L83" s="201"/>
    </row>
    <row r="84" spans="11:12" s="117" customFormat="1">
      <c r="K84" s="201"/>
      <c r="L84" s="201"/>
    </row>
    <row r="85" spans="11:12" s="117" customFormat="1">
      <c r="K85" s="201"/>
      <c r="L85" s="201"/>
    </row>
    <row r="86" spans="11:12" s="117" customFormat="1">
      <c r="K86" s="201"/>
      <c r="L86" s="201"/>
    </row>
    <row r="87" spans="11:12" s="117" customFormat="1">
      <c r="K87" s="201"/>
      <c r="L87" s="201"/>
    </row>
    <row r="88" spans="11:12" s="117" customFormat="1">
      <c r="K88" s="201"/>
      <c r="L88" s="201"/>
    </row>
    <row r="89" spans="11:12" s="117" customFormat="1">
      <c r="K89" s="201"/>
      <c r="L89" s="201"/>
    </row>
    <row r="90" spans="11:12" s="117" customFormat="1">
      <c r="K90" s="201"/>
      <c r="L90" s="201"/>
    </row>
    <row r="91" spans="11:12" s="117" customFormat="1">
      <c r="K91" s="201"/>
      <c r="L91" s="201"/>
    </row>
    <row r="92" spans="11:12" s="117" customFormat="1">
      <c r="K92" s="201"/>
      <c r="L92" s="201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08-12-2025</vt:lpstr>
      <vt:lpstr>By Order</vt:lpstr>
      <vt:lpstr>All Stores</vt:lpstr>
      <vt:lpstr>'08-12-2025'!Print_Titles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2025-12-08T08:48:12Z</cp:lastPrinted>
  <dcterms:created xsi:type="dcterms:W3CDTF">2010-10-20T06:23:14Z</dcterms:created>
  <dcterms:modified xsi:type="dcterms:W3CDTF">2025-12-11T11:27:34Z</dcterms:modified>
</cp:coreProperties>
</file>